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theme/themeOverride1.xml" ContentType="application/vnd.openxmlformats-officedocument.themeOverride+xml"/>
  <Override PartName="/xl/charts/chart7.xml" ContentType="application/vnd.openxmlformats-officedocument.drawingml.chart+xml"/>
  <Override PartName="/xl/theme/themeOverride2.xml" ContentType="application/vnd.openxmlformats-officedocument.themeOverride+xml"/>
  <Override PartName="/xl/charts/chart8.xml" ContentType="application/vnd.openxmlformats-officedocument.drawingml.chart+xml"/>
  <Override PartName="/xl/theme/themeOverride3.xml" ContentType="application/vnd.openxmlformats-officedocument.themeOverride+xml"/>
  <Override PartName="/xl/charts/chart9.xml" ContentType="application/vnd.openxmlformats-officedocument.drawingml.chart+xml"/>
  <Override PartName="/xl/theme/themeOverride4.xml" ContentType="application/vnd.openxmlformats-officedocument.themeOverride+xml"/>
  <Override PartName="/xl/charts/chart10.xml" ContentType="application/vnd.openxmlformats-officedocument.drawingml.chart+xml"/>
  <Override PartName="/xl/theme/themeOverride5.xml" ContentType="application/vnd.openxmlformats-officedocument.themeOverride+xml"/>
  <Override PartName="/xl/charts/chart11.xml" ContentType="application/vnd.openxmlformats-officedocument.drawingml.chart+xml"/>
  <Override PartName="/xl/theme/themeOverride6.xml" ContentType="application/vnd.openxmlformats-officedocument.themeOverride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440" windowHeight="10050"/>
  </bookViews>
  <sheets>
    <sheet name="Año2010" sheetId="1" r:id="rId1"/>
    <sheet name="Año 2010 (2)" sheetId="2" r:id="rId2"/>
    <sheet name="Año 1996" sheetId="3" r:id="rId3"/>
    <sheet name="Año 2008" sheetId="4" r:id="rId4"/>
    <sheet name="zoom graficos" sheetId="5" r:id="rId5"/>
    <sheet name="Estadísticos" sheetId="7" r:id="rId6"/>
    <sheet name="Histogramas(corrientes)" sheetId="8" r:id="rId7"/>
    <sheet name="Indices de Gini" sheetId="10" r:id="rId8"/>
    <sheet name="Histogramas (constantes)" sheetId="11" r:id="rId9"/>
    <sheet name="Theil Araba" sheetId="12" r:id="rId10"/>
    <sheet name="Theil Bizkaia" sheetId="13" r:id="rId11"/>
    <sheet name="Theil Gipuzkoa" sheetId="14" r:id="rId12"/>
    <sheet name="Theil País Vasco" sheetId="15" r:id="rId13"/>
    <sheet name="Lorenz provincias" sheetId="16" r:id="rId14"/>
    <sheet name="Araba" sheetId="17" r:id="rId15"/>
    <sheet name="Bizkaia" sheetId="18" r:id="rId16"/>
    <sheet name="Gipuzkoa" sheetId="19" r:id="rId17"/>
  </sheets>
  <externalReferences>
    <externalReference r:id="rId18"/>
    <externalReference r:id="rId19"/>
  </externalReferences>
  <definedNames>
    <definedName name="_ftn1" localSheetId="5">Estadísticos!$D$13</definedName>
    <definedName name="_ftnref1" localSheetId="5">Estadísticos!$H$7</definedName>
  </definedNames>
  <calcPr calcId="145621"/>
</workbook>
</file>

<file path=xl/calcChain.xml><?xml version="1.0" encoding="utf-8"?>
<calcChain xmlns="http://schemas.openxmlformats.org/spreadsheetml/2006/main">
  <c r="X4" i="19" l="1"/>
  <c r="X5" i="19"/>
  <c r="X6" i="19"/>
  <c r="X7" i="19"/>
  <c r="X8" i="19"/>
  <c r="X9" i="19"/>
  <c r="X10" i="19"/>
  <c r="X11" i="19"/>
  <c r="X12" i="19"/>
  <c r="X13" i="19"/>
  <c r="X14" i="19"/>
  <c r="X15" i="19"/>
  <c r="X16" i="19"/>
  <c r="X17" i="19"/>
  <c r="X18" i="19"/>
  <c r="X19" i="19"/>
  <c r="X20" i="19"/>
  <c r="X21" i="19"/>
  <c r="X22" i="19"/>
  <c r="X23" i="19"/>
  <c r="X24" i="19"/>
  <c r="X25" i="19"/>
  <c r="X26" i="19"/>
  <c r="X27" i="19"/>
  <c r="X28" i="19"/>
  <c r="X29" i="19"/>
  <c r="X30" i="19"/>
  <c r="X31" i="19"/>
  <c r="X32" i="19"/>
  <c r="X33" i="19"/>
  <c r="X34" i="19"/>
  <c r="X35" i="19"/>
  <c r="X36" i="19"/>
  <c r="X37" i="19"/>
  <c r="X38" i="19"/>
  <c r="X39" i="19"/>
  <c r="X40" i="19"/>
  <c r="X41" i="19"/>
  <c r="X42" i="19"/>
  <c r="X43" i="19"/>
  <c r="X44" i="19"/>
  <c r="X45" i="19"/>
  <c r="X46" i="19"/>
  <c r="X47" i="19"/>
  <c r="X48" i="19"/>
  <c r="X49" i="19"/>
  <c r="X50" i="19"/>
  <c r="X51" i="19"/>
  <c r="X52" i="19"/>
  <c r="X53" i="19"/>
  <c r="X54" i="19"/>
  <c r="X55" i="19"/>
  <c r="X56" i="19"/>
  <c r="X57" i="19"/>
  <c r="X58" i="19"/>
  <c r="X59" i="19"/>
  <c r="X60" i="19"/>
  <c r="X61" i="19"/>
  <c r="X62" i="19"/>
  <c r="X63" i="19"/>
  <c r="X64" i="19"/>
  <c r="X65" i="19"/>
  <c r="X66" i="19"/>
  <c r="X67" i="19"/>
  <c r="X68" i="19"/>
  <c r="X69" i="19"/>
  <c r="X70" i="19"/>
  <c r="X71" i="19"/>
  <c r="X72" i="19"/>
  <c r="X73" i="19"/>
  <c r="X74" i="19"/>
  <c r="X75" i="19"/>
  <c r="X76" i="19"/>
  <c r="X77" i="19"/>
  <c r="X78" i="19"/>
  <c r="X79" i="19"/>
  <c r="X80" i="19"/>
  <c r="X81" i="19"/>
  <c r="X82" i="19"/>
  <c r="X83" i="19"/>
  <c r="X84" i="19"/>
  <c r="X85" i="19"/>
  <c r="X86" i="19"/>
  <c r="X87" i="19"/>
  <c r="X88" i="19"/>
  <c r="X89" i="19"/>
  <c r="X90" i="19"/>
  <c r="X3" i="19"/>
  <c r="W4" i="19"/>
  <c r="W5" i="19"/>
  <c r="W6" i="19"/>
  <c r="W7" i="19"/>
  <c r="W8" i="19"/>
  <c r="W9" i="19"/>
  <c r="W10" i="19"/>
  <c r="W11" i="19"/>
  <c r="W12" i="19"/>
  <c r="W13" i="19"/>
  <c r="W14" i="19"/>
  <c r="W15" i="19"/>
  <c r="W16" i="19"/>
  <c r="W17" i="19"/>
  <c r="W18" i="19"/>
  <c r="W19" i="19"/>
  <c r="W20" i="19"/>
  <c r="W21" i="19"/>
  <c r="W22" i="19"/>
  <c r="W23" i="19"/>
  <c r="W24" i="19"/>
  <c r="W25" i="19"/>
  <c r="W26" i="19"/>
  <c r="W27" i="19"/>
  <c r="W28" i="19"/>
  <c r="W29" i="19"/>
  <c r="W30" i="19"/>
  <c r="W31" i="19"/>
  <c r="W32" i="19"/>
  <c r="W33" i="19"/>
  <c r="W34" i="19"/>
  <c r="W35" i="19"/>
  <c r="W36" i="19"/>
  <c r="W37" i="19"/>
  <c r="W38" i="19"/>
  <c r="W39" i="19"/>
  <c r="W40" i="19"/>
  <c r="W41" i="19"/>
  <c r="W42" i="19"/>
  <c r="W43" i="19"/>
  <c r="W44" i="19"/>
  <c r="W45" i="19"/>
  <c r="W46" i="19"/>
  <c r="W47" i="19"/>
  <c r="W48" i="19"/>
  <c r="W49" i="19"/>
  <c r="W50" i="19"/>
  <c r="W51" i="19"/>
  <c r="W52" i="19"/>
  <c r="W53" i="19"/>
  <c r="W54" i="19"/>
  <c r="W55" i="19"/>
  <c r="W56" i="19"/>
  <c r="W57" i="19"/>
  <c r="W58" i="19"/>
  <c r="W59" i="19"/>
  <c r="W60" i="19"/>
  <c r="W61" i="19"/>
  <c r="W62" i="19"/>
  <c r="W63" i="19"/>
  <c r="W64" i="19"/>
  <c r="W65" i="19"/>
  <c r="W66" i="19"/>
  <c r="W67" i="19"/>
  <c r="W68" i="19"/>
  <c r="W69" i="19"/>
  <c r="W70" i="19"/>
  <c r="W71" i="19"/>
  <c r="W72" i="19"/>
  <c r="W73" i="19"/>
  <c r="W74" i="19"/>
  <c r="W75" i="19"/>
  <c r="W76" i="19"/>
  <c r="W77" i="19"/>
  <c r="W78" i="19"/>
  <c r="W79" i="19"/>
  <c r="W80" i="19"/>
  <c r="W81" i="19"/>
  <c r="W82" i="19"/>
  <c r="W83" i="19"/>
  <c r="W84" i="19"/>
  <c r="W85" i="19"/>
  <c r="W86" i="19"/>
  <c r="W87" i="19"/>
  <c r="W88" i="19"/>
  <c r="W89" i="19"/>
  <c r="W90" i="19"/>
  <c r="W3" i="19"/>
  <c r="V5" i="19"/>
  <c r="V6" i="19" s="1"/>
  <c r="V7" i="19" s="1"/>
  <c r="V8" i="19" s="1"/>
  <c r="V9" i="19" s="1"/>
  <c r="V10" i="19" s="1"/>
  <c r="V11" i="19" s="1"/>
  <c r="V12" i="19" s="1"/>
  <c r="V13" i="19" s="1"/>
  <c r="V14" i="19" s="1"/>
  <c r="V15" i="19" s="1"/>
  <c r="V16" i="19" s="1"/>
  <c r="V17" i="19" s="1"/>
  <c r="V18" i="19" s="1"/>
  <c r="V19" i="19" s="1"/>
  <c r="V20" i="19" s="1"/>
  <c r="V21" i="19" s="1"/>
  <c r="V22" i="19" s="1"/>
  <c r="V23" i="19" s="1"/>
  <c r="V24" i="19" s="1"/>
  <c r="V25" i="19" s="1"/>
  <c r="V26" i="19" s="1"/>
  <c r="V27" i="19" s="1"/>
  <c r="V28" i="19" s="1"/>
  <c r="V29" i="19" s="1"/>
  <c r="V30" i="19" s="1"/>
  <c r="V31" i="19" s="1"/>
  <c r="V32" i="19" s="1"/>
  <c r="V33" i="19" s="1"/>
  <c r="V34" i="19" s="1"/>
  <c r="V35" i="19" s="1"/>
  <c r="V36" i="19" s="1"/>
  <c r="V37" i="19" s="1"/>
  <c r="V38" i="19" s="1"/>
  <c r="V39" i="19" s="1"/>
  <c r="V40" i="19" s="1"/>
  <c r="V41" i="19" s="1"/>
  <c r="V42" i="19" s="1"/>
  <c r="V43" i="19" s="1"/>
  <c r="V44" i="19" s="1"/>
  <c r="V45" i="19" s="1"/>
  <c r="V46" i="19" s="1"/>
  <c r="V47" i="19" s="1"/>
  <c r="V48" i="19" s="1"/>
  <c r="V49" i="19" s="1"/>
  <c r="V50" i="19" s="1"/>
  <c r="V51" i="19" s="1"/>
  <c r="V52" i="19" s="1"/>
  <c r="V53" i="19" s="1"/>
  <c r="V54" i="19" s="1"/>
  <c r="V55" i="19" s="1"/>
  <c r="V56" i="19" s="1"/>
  <c r="V57" i="19" s="1"/>
  <c r="V58" i="19" s="1"/>
  <c r="V59" i="19" s="1"/>
  <c r="V60" i="19" s="1"/>
  <c r="V61" i="19" s="1"/>
  <c r="V62" i="19" s="1"/>
  <c r="V63" i="19" s="1"/>
  <c r="V64" i="19" s="1"/>
  <c r="V65" i="19" s="1"/>
  <c r="V66" i="19" s="1"/>
  <c r="V67" i="19" s="1"/>
  <c r="V68" i="19" s="1"/>
  <c r="V69" i="19" s="1"/>
  <c r="V70" i="19" s="1"/>
  <c r="V71" i="19" s="1"/>
  <c r="V72" i="19" s="1"/>
  <c r="V73" i="19" s="1"/>
  <c r="V74" i="19" s="1"/>
  <c r="V75" i="19" s="1"/>
  <c r="V76" i="19" s="1"/>
  <c r="V77" i="19" s="1"/>
  <c r="V78" i="19" s="1"/>
  <c r="V79" i="19" s="1"/>
  <c r="V80" i="19" s="1"/>
  <c r="V81" i="19" s="1"/>
  <c r="V82" i="19" s="1"/>
  <c r="V83" i="19" s="1"/>
  <c r="V84" i="19" s="1"/>
  <c r="V85" i="19" s="1"/>
  <c r="V86" i="19" s="1"/>
  <c r="V87" i="19" s="1"/>
  <c r="V88" i="19" s="1"/>
  <c r="V89" i="19" s="1"/>
  <c r="V90" i="19" s="1"/>
  <c r="V4" i="19"/>
  <c r="V3" i="19"/>
  <c r="U5" i="19"/>
  <c r="U6" i="19" s="1"/>
  <c r="U7" i="19" s="1"/>
  <c r="U8" i="19" s="1"/>
  <c r="U9" i="19" s="1"/>
  <c r="U10" i="19" s="1"/>
  <c r="U11" i="19" s="1"/>
  <c r="U12" i="19" s="1"/>
  <c r="U13" i="19" s="1"/>
  <c r="U14" i="19" s="1"/>
  <c r="U15" i="19" s="1"/>
  <c r="U16" i="19" s="1"/>
  <c r="U17" i="19" s="1"/>
  <c r="U18" i="19" s="1"/>
  <c r="U19" i="19" s="1"/>
  <c r="U20" i="19" s="1"/>
  <c r="U21" i="19" s="1"/>
  <c r="U22" i="19" s="1"/>
  <c r="U23" i="19" s="1"/>
  <c r="U24" i="19" s="1"/>
  <c r="U25" i="19" s="1"/>
  <c r="U26" i="19" s="1"/>
  <c r="U27" i="19" s="1"/>
  <c r="U28" i="19" s="1"/>
  <c r="U29" i="19" s="1"/>
  <c r="U30" i="19" s="1"/>
  <c r="U31" i="19" s="1"/>
  <c r="U32" i="19" s="1"/>
  <c r="U33" i="19" s="1"/>
  <c r="U34" i="19" s="1"/>
  <c r="U35" i="19" s="1"/>
  <c r="U36" i="19" s="1"/>
  <c r="U37" i="19" s="1"/>
  <c r="U38" i="19" s="1"/>
  <c r="U39" i="19" s="1"/>
  <c r="U40" i="19" s="1"/>
  <c r="U41" i="19" s="1"/>
  <c r="U42" i="19" s="1"/>
  <c r="U43" i="19" s="1"/>
  <c r="U44" i="19" s="1"/>
  <c r="U45" i="19" s="1"/>
  <c r="U46" i="19" s="1"/>
  <c r="U47" i="19" s="1"/>
  <c r="U48" i="19" s="1"/>
  <c r="U49" i="19" s="1"/>
  <c r="U50" i="19" s="1"/>
  <c r="U51" i="19" s="1"/>
  <c r="U52" i="19" s="1"/>
  <c r="U53" i="19" s="1"/>
  <c r="U54" i="19" s="1"/>
  <c r="U55" i="19" s="1"/>
  <c r="U56" i="19" s="1"/>
  <c r="U57" i="19" s="1"/>
  <c r="U58" i="19" s="1"/>
  <c r="U59" i="19" s="1"/>
  <c r="U60" i="19" s="1"/>
  <c r="U61" i="19" s="1"/>
  <c r="U62" i="19" s="1"/>
  <c r="U63" i="19" s="1"/>
  <c r="U64" i="19" s="1"/>
  <c r="U65" i="19" s="1"/>
  <c r="U66" i="19" s="1"/>
  <c r="U67" i="19" s="1"/>
  <c r="U68" i="19" s="1"/>
  <c r="U69" i="19" s="1"/>
  <c r="U70" i="19" s="1"/>
  <c r="U71" i="19" s="1"/>
  <c r="U72" i="19" s="1"/>
  <c r="U73" i="19" s="1"/>
  <c r="U74" i="19" s="1"/>
  <c r="U75" i="19" s="1"/>
  <c r="U76" i="19" s="1"/>
  <c r="U77" i="19" s="1"/>
  <c r="U78" i="19" s="1"/>
  <c r="U79" i="19" s="1"/>
  <c r="U80" i="19" s="1"/>
  <c r="U81" i="19" s="1"/>
  <c r="U82" i="19" s="1"/>
  <c r="U83" i="19" s="1"/>
  <c r="U84" i="19" s="1"/>
  <c r="U85" i="19" s="1"/>
  <c r="U86" i="19" s="1"/>
  <c r="U87" i="19" s="1"/>
  <c r="U88" i="19" s="1"/>
  <c r="U89" i="19" s="1"/>
  <c r="U90" i="19" s="1"/>
  <c r="U4" i="19"/>
  <c r="U3" i="19"/>
  <c r="T4" i="19"/>
  <c r="T5" i="19"/>
  <c r="T6" i="19"/>
  <c r="T7" i="19"/>
  <c r="T8" i="19"/>
  <c r="T9" i="19"/>
  <c r="T10" i="19"/>
  <c r="T11" i="19"/>
  <c r="T12" i="19"/>
  <c r="T13" i="19"/>
  <c r="T14" i="19"/>
  <c r="T15" i="19"/>
  <c r="T16" i="19"/>
  <c r="T17" i="19"/>
  <c r="T18" i="19"/>
  <c r="T19" i="19"/>
  <c r="T20" i="19"/>
  <c r="T21" i="19"/>
  <c r="T22" i="19"/>
  <c r="T23" i="19"/>
  <c r="T24" i="19"/>
  <c r="T25" i="19"/>
  <c r="T26" i="19"/>
  <c r="T27" i="19"/>
  <c r="T28" i="19"/>
  <c r="T29" i="19"/>
  <c r="T30" i="19"/>
  <c r="T31" i="19"/>
  <c r="T32" i="19"/>
  <c r="T33" i="19"/>
  <c r="T34" i="19"/>
  <c r="T35" i="19"/>
  <c r="T36" i="19"/>
  <c r="T37" i="19"/>
  <c r="T38" i="19"/>
  <c r="T39" i="19"/>
  <c r="T40" i="19"/>
  <c r="T41" i="19"/>
  <c r="T42" i="19"/>
  <c r="T43" i="19"/>
  <c r="T44" i="19"/>
  <c r="T45" i="19"/>
  <c r="T46" i="19"/>
  <c r="T47" i="19"/>
  <c r="T48" i="19"/>
  <c r="T49" i="19"/>
  <c r="T50" i="19"/>
  <c r="T51" i="19"/>
  <c r="T52" i="19"/>
  <c r="T53" i="19"/>
  <c r="T54" i="19"/>
  <c r="T55" i="19"/>
  <c r="T56" i="19"/>
  <c r="T57" i="19"/>
  <c r="T58" i="19"/>
  <c r="T59" i="19"/>
  <c r="T60" i="19"/>
  <c r="T61" i="19"/>
  <c r="T62" i="19"/>
  <c r="T63" i="19"/>
  <c r="T64" i="19"/>
  <c r="T65" i="19"/>
  <c r="T66" i="19"/>
  <c r="T67" i="19"/>
  <c r="T68" i="19"/>
  <c r="T69" i="19"/>
  <c r="T70" i="19"/>
  <c r="T71" i="19"/>
  <c r="T72" i="19"/>
  <c r="T73" i="19"/>
  <c r="T74" i="19"/>
  <c r="T75" i="19"/>
  <c r="T76" i="19"/>
  <c r="T77" i="19"/>
  <c r="T78" i="19"/>
  <c r="T79" i="19"/>
  <c r="T80" i="19"/>
  <c r="T81" i="19"/>
  <c r="T82" i="19"/>
  <c r="T83" i="19"/>
  <c r="T84" i="19"/>
  <c r="T85" i="19"/>
  <c r="T86" i="19"/>
  <c r="T87" i="19"/>
  <c r="T88" i="19"/>
  <c r="T89" i="19"/>
  <c r="T90" i="19"/>
  <c r="T3" i="19"/>
  <c r="P4" i="19"/>
  <c r="P5" i="19"/>
  <c r="P6" i="19"/>
  <c r="P7" i="19"/>
  <c r="P8" i="19"/>
  <c r="P9" i="19"/>
  <c r="P10" i="19"/>
  <c r="P11" i="19"/>
  <c r="P12" i="19"/>
  <c r="P13" i="19"/>
  <c r="P14" i="19"/>
  <c r="P15" i="19"/>
  <c r="P16" i="19"/>
  <c r="P17" i="19"/>
  <c r="P18" i="19"/>
  <c r="P19" i="19"/>
  <c r="P20" i="19"/>
  <c r="P21" i="19"/>
  <c r="P22" i="19"/>
  <c r="P23" i="19"/>
  <c r="P24" i="19"/>
  <c r="P25" i="19"/>
  <c r="P26" i="19"/>
  <c r="P27" i="19"/>
  <c r="P28" i="19"/>
  <c r="P29" i="19"/>
  <c r="P30" i="19"/>
  <c r="P31" i="19"/>
  <c r="P32" i="19"/>
  <c r="P33" i="19"/>
  <c r="P34" i="19"/>
  <c r="P35" i="19"/>
  <c r="P36" i="19"/>
  <c r="P37" i="19"/>
  <c r="P38" i="19"/>
  <c r="P39" i="19"/>
  <c r="P40" i="19"/>
  <c r="P41" i="19"/>
  <c r="P42" i="19"/>
  <c r="P43" i="19"/>
  <c r="P44" i="19"/>
  <c r="P45" i="19"/>
  <c r="P46" i="19"/>
  <c r="P47" i="19"/>
  <c r="P48" i="19"/>
  <c r="P49" i="19"/>
  <c r="P50" i="19"/>
  <c r="P51" i="19"/>
  <c r="P52" i="19"/>
  <c r="P53" i="19"/>
  <c r="P54" i="19"/>
  <c r="P55" i="19"/>
  <c r="P56" i="19"/>
  <c r="P57" i="19"/>
  <c r="P58" i="19"/>
  <c r="P59" i="19"/>
  <c r="P60" i="19"/>
  <c r="P61" i="19"/>
  <c r="P62" i="19"/>
  <c r="P63" i="19"/>
  <c r="P64" i="19"/>
  <c r="P65" i="19"/>
  <c r="P66" i="19"/>
  <c r="P67" i="19"/>
  <c r="P68" i="19"/>
  <c r="P69" i="19"/>
  <c r="P70" i="19"/>
  <c r="P71" i="19"/>
  <c r="P72" i="19"/>
  <c r="P73" i="19"/>
  <c r="P74" i="19"/>
  <c r="P75" i="19"/>
  <c r="P76" i="19"/>
  <c r="P77" i="19"/>
  <c r="P78" i="19"/>
  <c r="P79" i="19"/>
  <c r="P80" i="19"/>
  <c r="P81" i="19"/>
  <c r="P82" i="19"/>
  <c r="P83" i="19"/>
  <c r="P84" i="19"/>
  <c r="P85" i="19"/>
  <c r="P86" i="19"/>
  <c r="P87" i="19"/>
  <c r="P88" i="19"/>
  <c r="P89" i="19"/>
  <c r="P90" i="19"/>
  <c r="P3" i="19"/>
  <c r="O4" i="19"/>
  <c r="O5" i="19"/>
  <c r="O6" i="19"/>
  <c r="O7" i="19"/>
  <c r="O8" i="19"/>
  <c r="O9" i="19"/>
  <c r="O10" i="19"/>
  <c r="O11" i="19"/>
  <c r="O12" i="19"/>
  <c r="O13" i="19"/>
  <c r="O14" i="19"/>
  <c r="O15" i="19"/>
  <c r="O16" i="19"/>
  <c r="O17" i="19"/>
  <c r="O18" i="19"/>
  <c r="O19" i="19"/>
  <c r="O20" i="19"/>
  <c r="O21" i="19"/>
  <c r="O22" i="19"/>
  <c r="O23" i="19"/>
  <c r="O24" i="19"/>
  <c r="O25" i="19"/>
  <c r="O26" i="19"/>
  <c r="O27" i="19"/>
  <c r="O28" i="19"/>
  <c r="O29" i="19"/>
  <c r="O30" i="19"/>
  <c r="O31" i="19"/>
  <c r="O32" i="19"/>
  <c r="O33" i="19"/>
  <c r="O34" i="19"/>
  <c r="O35" i="19"/>
  <c r="O36" i="19"/>
  <c r="O37" i="19"/>
  <c r="O38" i="19"/>
  <c r="O39" i="19"/>
  <c r="O40" i="19"/>
  <c r="O41" i="19"/>
  <c r="O42" i="19"/>
  <c r="O43" i="19"/>
  <c r="O44" i="19"/>
  <c r="O45" i="19"/>
  <c r="O46" i="19"/>
  <c r="O47" i="19"/>
  <c r="O48" i="19"/>
  <c r="O49" i="19"/>
  <c r="O50" i="19"/>
  <c r="O51" i="19"/>
  <c r="O52" i="19"/>
  <c r="O53" i="19"/>
  <c r="O54" i="19"/>
  <c r="O55" i="19"/>
  <c r="O56" i="19"/>
  <c r="O57" i="19"/>
  <c r="O58" i="19"/>
  <c r="O59" i="19"/>
  <c r="O60" i="19"/>
  <c r="O61" i="19"/>
  <c r="O62" i="19"/>
  <c r="O63" i="19"/>
  <c r="O64" i="19"/>
  <c r="O65" i="19"/>
  <c r="O66" i="19"/>
  <c r="O67" i="19"/>
  <c r="O68" i="19"/>
  <c r="O69" i="19"/>
  <c r="O70" i="19"/>
  <c r="O71" i="19"/>
  <c r="O72" i="19"/>
  <c r="O73" i="19"/>
  <c r="O74" i="19"/>
  <c r="O75" i="19"/>
  <c r="O76" i="19"/>
  <c r="O77" i="19"/>
  <c r="O78" i="19"/>
  <c r="O79" i="19"/>
  <c r="O80" i="19"/>
  <c r="O81" i="19"/>
  <c r="O82" i="19"/>
  <c r="O83" i="19"/>
  <c r="O84" i="19"/>
  <c r="O85" i="19"/>
  <c r="O86" i="19"/>
  <c r="O87" i="19"/>
  <c r="O88" i="19"/>
  <c r="O89" i="19"/>
  <c r="O90" i="19"/>
  <c r="O3" i="19"/>
  <c r="N5" i="19"/>
  <c r="N6" i="19" s="1"/>
  <c r="N7" i="19" s="1"/>
  <c r="N8" i="19" s="1"/>
  <c r="N9" i="19" s="1"/>
  <c r="N10" i="19" s="1"/>
  <c r="N11" i="19" s="1"/>
  <c r="N12" i="19" s="1"/>
  <c r="N13" i="19" s="1"/>
  <c r="N14" i="19" s="1"/>
  <c r="N15" i="19" s="1"/>
  <c r="N16" i="19" s="1"/>
  <c r="N17" i="19" s="1"/>
  <c r="N18" i="19" s="1"/>
  <c r="N19" i="19" s="1"/>
  <c r="N20" i="19" s="1"/>
  <c r="N21" i="19" s="1"/>
  <c r="N22" i="19" s="1"/>
  <c r="N23" i="19" s="1"/>
  <c r="N24" i="19" s="1"/>
  <c r="N25" i="19" s="1"/>
  <c r="N26" i="19" s="1"/>
  <c r="N27" i="19" s="1"/>
  <c r="N28" i="19" s="1"/>
  <c r="N29" i="19" s="1"/>
  <c r="N30" i="19" s="1"/>
  <c r="N31" i="19" s="1"/>
  <c r="N32" i="19" s="1"/>
  <c r="N33" i="19" s="1"/>
  <c r="N34" i="19" s="1"/>
  <c r="N35" i="19" s="1"/>
  <c r="N36" i="19" s="1"/>
  <c r="N37" i="19" s="1"/>
  <c r="N38" i="19" s="1"/>
  <c r="N39" i="19" s="1"/>
  <c r="N40" i="19" s="1"/>
  <c r="N41" i="19" s="1"/>
  <c r="N42" i="19" s="1"/>
  <c r="N43" i="19" s="1"/>
  <c r="N44" i="19" s="1"/>
  <c r="N45" i="19" s="1"/>
  <c r="N46" i="19" s="1"/>
  <c r="N47" i="19" s="1"/>
  <c r="N48" i="19" s="1"/>
  <c r="N49" i="19" s="1"/>
  <c r="N50" i="19" s="1"/>
  <c r="N51" i="19" s="1"/>
  <c r="N52" i="19" s="1"/>
  <c r="N53" i="19" s="1"/>
  <c r="N54" i="19" s="1"/>
  <c r="N55" i="19" s="1"/>
  <c r="N56" i="19" s="1"/>
  <c r="N57" i="19" s="1"/>
  <c r="N58" i="19" s="1"/>
  <c r="N59" i="19" s="1"/>
  <c r="N60" i="19" s="1"/>
  <c r="N61" i="19" s="1"/>
  <c r="N62" i="19" s="1"/>
  <c r="N63" i="19" s="1"/>
  <c r="N64" i="19" s="1"/>
  <c r="N65" i="19" s="1"/>
  <c r="N66" i="19" s="1"/>
  <c r="N67" i="19" s="1"/>
  <c r="N68" i="19" s="1"/>
  <c r="N69" i="19" s="1"/>
  <c r="N70" i="19" s="1"/>
  <c r="N71" i="19" s="1"/>
  <c r="N72" i="19" s="1"/>
  <c r="N73" i="19" s="1"/>
  <c r="N74" i="19" s="1"/>
  <c r="N75" i="19" s="1"/>
  <c r="N76" i="19" s="1"/>
  <c r="N77" i="19" s="1"/>
  <c r="N78" i="19" s="1"/>
  <c r="N79" i="19" s="1"/>
  <c r="N80" i="19" s="1"/>
  <c r="N81" i="19" s="1"/>
  <c r="N82" i="19" s="1"/>
  <c r="N83" i="19" s="1"/>
  <c r="N84" i="19" s="1"/>
  <c r="N85" i="19" s="1"/>
  <c r="N86" i="19" s="1"/>
  <c r="N87" i="19" s="1"/>
  <c r="N88" i="19" s="1"/>
  <c r="N89" i="19" s="1"/>
  <c r="N90" i="19" s="1"/>
  <c r="N4" i="19"/>
  <c r="N3" i="19"/>
  <c r="M5" i="19"/>
  <c r="M6" i="19" s="1"/>
  <c r="M7" i="19" s="1"/>
  <c r="M8" i="19" s="1"/>
  <c r="M9" i="19" s="1"/>
  <c r="M10" i="19" s="1"/>
  <c r="M11" i="19" s="1"/>
  <c r="M12" i="19" s="1"/>
  <c r="M13" i="19" s="1"/>
  <c r="M14" i="19" s="1"/>
  <c r="M15" i="19" s="1"/>
  <c r="M16" i="19" s="1"/>
  <c r="M17" i="19" s="1"/>
  <c r="M18" i="19" s="1"/>
  <c r="M19" i="19" s="1"/>
  <c r="M20" i="19" s="1"/>
  <c r="M21" i="19" s="1"/>
  <c r="M22" i="19" s="1"/>
  <c r="M23" i="19" s="1"/>
  <c r="M24" i="19" s="1"/>
  <c r="M25" i="19" s="1"/>
  <c r="M26" i="19" s="1"/>
  <c r="M27" i="19" s="1"/>
  <c r="M28" i="19" s="1"/>
  <c r="M29" i="19" s="1"/>
  <c r="M30" i="19" s="1"/>
  <c r="M31" i="19" s="1"/>
  <c r="M32" i="19" s="1"/>
  <c r="M33" i="19" s="1"/>
  <c r="M34" i="19" s="1"/>
  <c r="M35" i="19" s="1"/>
  <c r="M36" i="19" s="1"/>
  <c r="M37" i="19" s="1"/>
  <c r="M38" i="19" s="1"/>
  <c r="M39" i="19" s="1"/>
  <c r="M40" i="19" s="1"/>
  <c r="M41" i="19" s="1"/>
  <c r="M42" i="19" s="1"/>
  <c r="M43" i="19" s="1"/>
  <c r="M44" i="19" s="1"/>
  <c r="M45" i="19" s="1"/>
  <c r="M46" i="19" s="1"/>
  <c r="M47" i="19" s="1"/>
  <c r="M48" i="19" s="1"/>
  <c r="M49" i="19" s="1"/>
  <c r="M50" i="19" s="1"/>
  <c r="M51" i="19" s="1"/>
  <c r="M52" i="19" s="1"/>
  <c r="M53" i="19" s="1"/>
  <c r="M54" i="19" s="1"/>
  <c r="M55" i="19" s="1"/>
  <c r="M56" i="19" s="1"/>
  <c r="M57" i="19" s="1"/>
  <c r="M58" i="19" s="1"/>
  <c r="M59" i="19" s="1"/>
  <c r="M60" i="19" s="1"/>
  <c r="M61" i="19" s="1"/>
  <c r="M62" i="19" s="1"/>
  <c r="M63" i="19" s="1"/>
  <c r="M64" i="19" s="1"/>
  <c r="M65" i="19" s="1"/>
  <c r="M66" i="19" s="1"/>
  <c r="M67" i="19" s="1"/>
  <c r="M68" i="19" s="1"/>
  <c r="M69" i="19" s="1"/>
  <c r="M70" i="19" s="1"/>
  <c r="M71" i="19" s="1"/>
  <c r="M72" i="19" s="1"/>
  <c r="M73" i="19" s="1"/>
  <c r="M74" i="19" s="1"/>
  <c r="M75" i="19" s="1"/>
  <c r="M76" i="19" s="1"/>
  <c r="M77" i="19" s="1"/>
  <c r="M78" i="19" s="1"/>
  <c r="M79" i="19" s="1"/>
  <c r="M80" i="19" s="1"/>
  <c r="M81" i="19" s="1"/>
  <c r="M82" i="19" s="1"/>
  <c r="M83" i="19" s="1"/>
  <c r="M84" i="19" s="1"/>
  <c r="M85" i="19" s="1"/>
  <c r="M86" i="19" s="1"/>
  <c r="M87" i="19" s="1"/>
  <c r="M88" i="19" s="1"/>
  <c r="M89" i="19" s="1"/>
  <c r="M90" i="19" s="1"/>
  <c r="M4" i="19"/>
  <c r="M3" i="19"/>
  <c r="L4" i="19"/>
  <c r="L5" i="19"/>
  <c r="L6" i="19"/>
  <c r="L7" i="19"/>
  <c r="L8" i="19"/>
  <c r="L9" i="19"/>
  <c r="L10" i="19"/>
  <c r="L11" i="19"/>
  <c r="L12" i="19"/>
  <c r="L13" i="19"/>
  <c r="L14" i="19"/>
  <c r="L15" i="19"/>
  <c r="L16" i="19"/>
  <c r="L17" i="19"/>
  <c r="L18" i="19"/>
  <c r="L19" i="19"/>
  <c r="L20" i="19"/>
  <c r="L21" i="19"/>
  <c r="L22" i="19"/>
  <c r="L23" i="19"/>
  <c r="L24" i="19"/>
  <c r="L25" i="19"/>
  <c r="L26" i="19"/>
  <c r="L27" i="19"/>
  <c r="L28" i="19"/>
  <c r="L29" i="19"/>
  <c r="L30" i="19"/>
  <c r="L31" i="19"/>
  <c r="L32" i="19"/>
  <c r="L33" i="19"/>
  <c r="L34" i="19"/>
  <c r="L35" i="19"/>
  <c r="L36" i="19"/>
  <c r="L37" i="19"/>
  <c r="L38" i="19"/>
  <c r="L39" i="19"/>
  <c r="L40" i="19"/>
  <c r="L41" i="19"/>
  <c r="L42" i="19"/>
  <c r="L43" i="19"/>
  <c r="L44" i="19"/>
  <c r="L45" i="19"/>
  <c r="L46" i="19"/>
  <c r="L47" i="19"/>
  <c r="L48" i="19"/>
  <c r="L49" i="19"/>
  <c r="L50" i="19"/>
  <c r="L51" i="19"/>
  <c r="L52" i="19"/>
  <c r="L53" i="19"/>
  <c r="L54" i="19"/>
  <c r="L55" i="19"/>
  <c r="L56" i="19"/>
  <c r="L57" i="19"/>
  <c r="L58" i="19"/>
  <c r="L59" i="19"/>
  <c r="L60" i="19"/>
  <c r="L61" i="19"/>
  <c r="L62" i="19"/>
  <c r="L63" i="19"/>
  <c r="L64" i="19"/>
  <c r="L65" i="19"/>
  <c r="L66" i="19"/>
  <c r="L67" i="19"/>
  <c r="L68" i="19"/>
  <c r="L69" i="19"/>
  <c r="L70" i="19"/>
  <c r="L71" i="19"/>
  <c r="L72" i="19"/>
  <c r="L73" i="19"/>
  <c r="L74" i="19"/>
  <c r="L75" i="19"/>
  <c r="L76" i="19"/>
  <c r="L77" i="19"/>
  <c r="L78" i="19"/>
  <c r="L79" i="19"/>
  <c r="L80" i="19"/>
  <c r="L81" i="19"/>
  <c r="L82" i="19"/>
  <c r="L83" i="19"/>
  <c r="L84" i="19"/>
  <c r="L85" i="19"/>
  <c r="L86" i="19"/>
  <c r="L87" i="19"/>
  <c r="L88" i="19"/>
  <c r="L89" i="19"/>
  <c r="L90" i="19"/>
  <c r="L3" i="19"/>
  <c r="H4" i="19"/>
  <c r="H5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58" i="19"/>
  <c r="H59" i="19"/>
  <c r="H60" i="19"/>
  <c r="H61" i="19"/>
  <c r="H62" i="19"/>
  <c r="H63" i="19"/>
  <c r="H64" i="19"/>
  <c r="H65" i="19"/>
  <c r="H66" i="19"/>
  <c r="H67" i="19"/>
  <c r="H68" i="19"/>
  <c r="H69" i="19"/>
  <c r="H70" i="19"/>
  <c r="H71" i="19"/>
  <c r="H72" i="19"/>
  <c r="H73" i="19"/>
  <c r="H74" i="19"/>
  <c r="H75" i="19"/>
  <c r="H76" i="19"/>
  <c r="H77" i="19"/>
  <c r="H78" i="19"/>
  <c r="H79" i="19"/>
  <c r="H80" i="19"/>
  <c r="H81" i="19"/>
  <c r="H82" i="19"/>
  <c r="H83" i="19"/>
  <c r="H84" i="19"/>
  <c r="H85" i="19"/>
  <c r="H86" i="19"/>
  <c r="H87" i="19"/>
  <c r="H88" i="19"/>
  <c r="H89" i="19"/>
  <c r="H90" i="19"/>
  <c r="H3" i="19"/>
  <c r="G4" i="19"/>
  <c r="G5" i="19"/>
  <c r="G6" i="19"/>
  <c r="G7" i="19"/>
  <c r="G8" i="19"/>
  <c r="G9" i="19"/>
  <c r="G10" i="19"/>
  <c r="G11" i="19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0" i="19"/>
  <c r="G31" i="19"/>
  <c r="G32" i="19"/>
  <c r="G33" i="19"/>
  <c r="G34" i="19"/>
  <c r="G35" i="19"/>
  <c r="G36" i="19"/>
  <c r="G37" i="19"/>
  <c r="G38" i="19"/>
  <c r="G39" i="19"/>
  <c r="G40" i="19"/>
  <c r="G41" i="19"/>
  <c r="G42" i="19"/>
  <c r="G43" i="19"/>
  <c r="G44" i="19"/>
  <c r="G45" i="19"/>
  <c r="G46" i="19"/>
  <c r="G47" i="19"/>
  <c r="G48" i="19"/>
  <c r="G49" i="19"/>
  <c r="G50" i="19"/>
  <c r="G51" i="19"/>
  <c r="G52" i="19"/>
  <c r="G53" i="19"/>
  <c r="G54" i="19"/>
  <c r="G55" i="19"/>
  <c r="G56" i="19"/>
  <c r="G57" i="19"/>
  <c r="G58" i="19"/>
  <c r="G59" i="19"/>
  <c r="G60" i="19"/>
  <c r="G61" i="19"/>
  <c r="G62" i="19"/>
  <c r="G63" i="19"/>
  <c r="G64" i="19"/>
  <c r="G65" i="19"/>
  <c r="G66" i="19"/>
  <c r="G67" i="19"/>
  <c r="G68" i="19"/>
  <c r="G69" i="19"/>
  <c r="G70" i="19"/>
  <c r="G71" i="19"/>
  <c r="G72" i="19"/>
  <c r="G73" i="19"/>
  <c r="G74" i="19"/>
  <c r="G75" i="19"/>
  <c r="G76" i="19"/>
  <c r="G77" i="19"/>
  <c r="G78" i="19"/>
  <c r="G79" i="19"/>
  <c r="G80" i="19"/>
  <c r="G81" i="19"/>
  <c r="G82" i="19"/>
  <c r="G83" i="19"/>
  <c r="G84" i="19"/>
  <c r="G85" i="19"/>
  <c r="G86" i="19"/>
  <c r="G87" i="19"/>
  <c r="G88" i="19"/>
  <c r="G89" i="19"/>
  <c r="G90" i="19"/>
  <c r="G3" i="19"/>
  <c r="F5" i="19"/>
  <c r="F6" i="19" s="1"/>
  <c r="F7" i="19" s="1"/>
  <c r="F8" i="19" s="1"/>
  <c r="F9" i="19" s="1"/>
  <c r="F10" i="19" s="1"/>
  <c r="F11" i="19" s="1"/>
  <c r="F12" i="19" s="1"/>
  <c r="F13" i="19" s="1"/>
  <c r="F14" i="19" s="1"/>
  <c r="F15" i="19" s="1"/>
  <c r="F16" i="19" s="1"/>
  <c r="F17" i="19" s="1"/>
  <c r="F18" i="19" s="1"/>
  <c r="F19" i="19" s="1"/>
  <c r="F20" i="19" s="1"/>
  <c r="F21" i="19" s="1"/>
  <c r="F22" i="19" s="1"/>
  <c r="F23" i="19" s="1"/>
  <c r="F24" i="19" s="1"/>
  <c r="F25" i="19" s="1"/>
  <c r="F26" i="19" s="1"/>
  <c r="F27" i="19" s="1"/>
  <c r="F28" i="19" s="1"/>
  <c r="F29" i="19" s="1"/>
  <c r="F30" i="19" s="1"/>
  <c r="F31" i="19" s="1"/>
  <c r="F32" i="19" s="1"/>
  <c r="F33" i="19" s="1"/>
  <c r="F34" i="19" s="1"/>
  <c r="F35" i="19" s="1"/>
  <c r="F36" i="19" s="1"/>
  <c r="F37" i="19" s="1"/>
  <c r="F38" i="19" s="1"/>
  <c r="F39" i="19" s="1"/>
  <c r="F40" i="19" s="1"/>
  <c r="F41" i="19" s="1"/>
  <c r="F42" i="19" s="1"/>
  <c r="F43" i="19" s="1"/>
  <c r="F44" i="19" s="1"/>
  <c r="F45" i="19" s="1"/>
  <c r="F46" i="19" s="1"/>
  <c r="F47" i="19" s="1"/>
  <c r="F48" i="19" s="1"/>
  <c r="F49" i="19" s="1"/>
  <c r="F50" i="19" s="1"/>
  <c r="F51" i="19" s="1"/>
  <c r="F52" i="19" s="1"/>
  <c r="F53" i="19" s="1"/>
  <c r="F54" i="19" s="1"/>
  <c r="F55" i="19" s="1"/>
  <c r="F56" i="19" s="1"/>
  <c r="F57" i="19" s="1"/>
  <c r="F58" i="19" s="1"/>
  <c r="F59" i="19" s="1"/>
  <c r="F60" i="19" s="1"/>
  <c r="F61" i="19" s="1"/>
  <c r="F62" i="19" s="1"/>
  <c r="F63" i="19" s="1"/>
  <c r="F64" i="19" s="1"/>
  <c r="F65" i="19" s="1"/>
  <c r="F66" i="19" s="1"/>
  <c r="F67" i="19" s="1"/>
  <c r="F68" i="19" s="1"/>
  <c r="F69" i="19" s="1"/>
  <c r="F70" i="19" s="1"/>
  <c r="F71" i="19" s="1"/>
  <c r="F72" i="19" s="1"/>
  <c r="F73" i="19" s="1"/>
  <c r="F74" i="19" s="1"/>
  <c r="F75" i="19" s="1"/>
  <c r="F76" i="19" s="1"/>
  <c r="F77" i="19" s="1"/>
  <c r="F78" i="19" s="1"/>
  <c r="F79" i="19" s="1"/>
  <c r="F80" i="19" s="1"/>
  <c r="F81" i="19" s="1"/>
  <c r="F82" i="19" s="1"/>
  <c r="F83" i="19" s="1"/>
  <c r="F84" i="19" s="1"/>
  <c r="F85" i="19" s="1"/>
  <c r="F86" i="19" s="1"/>
  <c r="F87" i="19" s="1"/>
  <c r="F88" i="19" s="1"/>
  <c r="F89" i="19" s="1"/>
  <c r="F90" i="19" s="1"/>
  <c r="F4" i="19"/>
  <c r="F3" i="19"/>
  <c r="E5" i="19"/>
  <c r="E6" i="19" s="1"/>
  <c r="E7" i="19" s="1"/>
  <c r="E8" i="19" s="1"/>
  <c r="E9" i="19" s="1"/>
  <c r="E10" i="19" s="1"/>
  <c r="E11" i="19" s="1"/>
  <c r="E12" i="19" s="1"/>
  <c r="E13" i="19" s="1"/>
  <c r="E14" i="19" s="1"/>
  <c r="E15" i="19" s="1"/>
  <c r="E16" i="19" s="1"/>
  <c r="E17" i="19" s="1"/>
  <c r="E18" i="19" s="1"/>
  <c r="E19" i="19" s="1"/>
  <c r="E20" i="19" s="1"/>
  <c r="E21" i="19" s="1"/>
  <c r="E22" i="19" s="1"/>
  <c r="E23" i="19" s="1"/>
  <c r="E24" i="19" s="1"/>
  <c r="E25" i="19" s="1"/>
  <c r="E26" i="19" s="1"/>
  <c r="E27" i="19" s="1"/>
  <c r="E28" i="19" s="1"/>
  <c r="E29" i="19" s="1"/>
  <c r="E30" i="19" s="1"/>
  <c r="E31" i="19" s="1"/>
  <c r="E32" i="19" s="1"/>
  <c r="E33" i="19" s="1"/>
  <c r="E34" i="19" s="1"/>
  <c r="E35" i="19" s="1"/>
  <c r="E36" i="19" s="1"/>
  <c r="E37" i="19" s="1"/>
  <c r="E38" i="19" s="1"/>
  <c r="E39" i="19" s="1"/>
  <c r="E40" i="19" s="1"/>
  <c r="E41" i="19" s="1"/>
  <c r="E42" i="19" s="1"/>
  <c r="E43" i="19" s="1"/>
  <c r="E44" i="19" s="1"/>
  <c r="E45" i="19" s="1"/>
  <c r="E46" i="19" s="1"/>
  <c r="E47" i="19" s="1"/>
  <c r="E48" i="19" s="1"/>
  <c r="E49" i="19" s="1"/>
  <c r="E50" i="19" s="1"/>
  <c r="E51" i="19" s="1"/>
  <c r="E52" i="19" s="1"/>
  <c r="E53" i="19" s="1"/>
  <c r="E54" i="19" s="1"/>
  <c r="E55" i="19" s="1"/>
  <c r="E56" i="19" s="1"/>
  <c r="E57" i="19" s="1"/>
  <c r="E58" i="19" s="1"/>
  <c r="E59" i="19" s="1"/>
  <c r="E60" i="19" s="1"/>
  <c r="E61" i="19" s="1"/>
  <c r="E62" i="19" s="1"/>
  <c r="E63" i="19" s="1"/>
  <c r="E64" i="19" s="1"/>
  <c r="E65" i="19" s="1"/>
  <c r="E66" i="19" s="1"/>
  <c r="E67" i="19" s="1"/>
  <c r="E68" i="19" s="1"/>
  <c r="E69" i="19" s="1"/>
  <c r="E70" i="19" s="1"/>
  <c r="E71" i="19" s="1"/>
  <c r="E72" i="19" s="1"/>
  <c r="E73" i="19" s="1"/>
  <c r="E74" i="19" s="1"/>
  <c r="E75" i="19" s="1"/>
  <c r="E76" i="19" s="1"/>
  <c r="E77" i="19" s="1"/>
  <c r="E78" i="19" s="1"/>
  <c r="E79" i="19" s="1"/>
  <c r="E80" i="19" s="1"/>
  <c r="E81" i="19" s="1"/>
  <c r="E82" i="19" s="1"/>
  <c r="E83" i="19" s="1"/>
  <c r="E84" i="19" s="1"/>
  <c r="E85" i="19" s="1"/>
  <c r="E86" i="19" s="1"/>
  <c r="E87" i="19" s="1"/>
  <c r="E88" i="19" s="1"/>
  <c r="E89" i="19" s="1"/>
  <c r="E90" i="19" s="1"/>
  <c r="E4" i="19"/>
  <c r="E3" i="19"/>
  <c r="D4" i="19"/>
  <c r="D5" i="19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42" i="19"/>
  <c r="D43" i="19"/>
  <c r="D44" i="19"/>
  <c r="D45" i="19"/>
  <c r="D46" i="19"/>
  <c r="D47" i="19"/>
  <c r="D48" i="19"/>
  <c r="D49" i="19"/>
  <c r="D50" i="19"/>
  <c r="D51" i="19"/>
  <c r="D52" i="19"/>
  <c r="D53" i="19"/>
  <c r="D54" i="19"/>
  <c r="D55" i="19"/>
  <c r="D56" i="19"/>
  <c r="D57" i="19"/>
  <c r="D58" i="19"/>
  <c r="D59" i="19"/>
  <c r="D60" i="19"/>
  <c r="D61" i="19"/>
  <c r="D62" i="19"/>
  <c r="D63" i="19"/>
  <c r="D64" i="19"/>
  <c r="D65" i="19"/>
  <c r="D66" i="19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3" i="19"/>
  <c r="X4" i="18"/>
  <c r="X5" i="18"/>
  <c r="X6" i="18"/>
  <c r="X7" i="18"/>
  <c r="X8" i="18"/>
  <c r="X9" i="18"/>
  <c r="X10" i="18"/>
  <c r="X11" i="18"/>
  <c r="X12" i="18"/>
  <c r="X13" i="18"/>
  <c r="X14" i="18"/>
  <c r="X15" i="18"/>
  <c r="X16" i="18"/>
  <c r="X17" i="18"/>
  <c r="X18" i="18"/>
  <c r="X19" i="18"/>
  <c r="X20" i="18"/>
  <c r="X21" i="18"/>
  <c r="X22" i="18"/>
  <c r="X23" i="18"/>
  <c r="X24" i="18"/>
  <c r="X25" i="18"/>
  <c r="X26" i="18"/>
  <c r="X27" i="18"/>
  <c r="X28" i="18"/>
  <c r="X29" i="18"/>
  <c r="X30" i="18"/>
  <c r="X31" i="18"/>
  <c r="X32" i="18"/>
  <c r="X33" i="18"/>
  <c r="X34" i="18"/>
  <c r="X35" i="18"/>
  <c r="X36" i="18"/>
  <c r="X37" i="18"/>
  <c r="X38" i="18"/>
  <c r="X39" i="18"/>
  <c r="X40" i="18"/>
  <c r="X41" i="18"/>
  <c r="X42" i="18"/>
  <c r="X43" i="18"/>
  <c r="X44" i="18"/>
  <c r="X45" i="18"/>
  <c r="X46" i="18"/>
  <c r="X47" i="18"/>
  <c r="X48" i="18"/>
  <c r="X49" i="18"/>
  <c r="X50" i="18"/>
  <c r="X51" i="18"/>
  <c r="X52" i="18"/>
  <c r="X53" i="18"/>
  <c r="X54" i="18"/>
  <c r="X55" i="18"/>
  <c r="X56" i="18"/>
  <c r="X57" i="18"/>
  <c r="X58" i="18"/>
  <c r="X59" i="18"/>
  <c r="X60" i="18"/>
  <c r="X61" i="18"/>
  <c r="X62" i="18"/>
  <c r="X63" i="18"/>
  <c r="X64" i="18"/>
  <c r="X65" i="18"/>
  <c r="X66" i="18"/>
  <c r="X67" i="18"/>
  <c r="X68" i="18"/>
  <c r="X69" i="18"/>
  <c r="X70" i="18"/>
  <c r="X71" i="18"/>
  <c r="X72" i="18"/>
  <c r="X73" i="18"/>
  <c r="X74" i="18"/>
  <c r="X75" i="18"/>
  <c r="X76" i="18"/>
  <c r="X77" i="18"/>
  <c r="X78" i="18"/>
  <c r="X79" i="18"/>
  <c r="X80" i="18"/>
  <c r="X81" i="18"/>
  <c r="X82" i="18"/>
  <c r="X83" i="18"/>
  <c r="X84" i="18"/>
  <c r="X85" i="18"/>
  <c r="X86" i="18"/>
  <c r="X87" i="18"/>
  <c r="X88" i="18"/>
  <c r="X89" i="18"/>
  <c r="X90" i="18"/>
  <c r="X91" i="18"/>
  <c r="X92" i="18"/>
  <c r="X93" i="18"/>
  <c r="X94" i="18"/>
  <c r="X95" i="18"/>
  <c r="X96" i="18"/>
  <c r="X97" i="18"/>
  <c r="X98" i="18"/>
  <c r="X99" i="18"/>
  <c r="X100" i="18"/>
  <c r="X101" i="18"/>
  <c r="X102" i="18"/>
  <c r="X103" i="18"/>
  <c r="X104" i="18"/>
  <c r="X105" i="18"/>
  <c r="X106" i="18"/>
  <c r="X107" i="18"/>
  <c r="X108" i="18"/>
  <c r="X109" i="18"/>
  <c r="X110" i="18"/>
  <c r="X111" i="18"/>
  <c r="X112" i="18"/>
  <c r="X113" i="18"/>
  <c r="X114" i="18"/>
  <c r="X3" i="18"/>
  <c r="W4" i="18"/>
  <c r="W5" i="18"/>
  <c r="W6" i="18"/>
  <c r="W7" i="18"/>
  <c r="W8" i="18"/>
  <c r="W9" i="18"/>
  <c r="W10" i="18"/>
  <c r="W11" i="18"/>
  <c r="W12" i="18"/>
  <c r="W13" i="18"/>
  <c r="W14" i="18"/>
  <c r="W15" i="18"/>
  <c r="W16" i="18"/>
  <c r="W17" i="18"/>
  <c r="W18" i="18"/>
  <c r="W19" i="18"/>
  <c r="W20" i="18"/>
  <c r="W21" i="18"/>
  <c r="W22" i="18"/>
  <c r="W23" i="18"/>
  <c r="W24" i="18"/>
  <c r="W25" i="18"/>
  <c r="W26" i="18"/>
  <c r="W27" i="18"/>
  <c r="W28" i="18"/>
  <c r="W29" i="18"/>
  <c r="W30" i="18"/>
  <c r="W31" i="18"/>
  <c r="W32" i="18"/>
  <c r="W33" i="18"/>
  <c r="W34" i="18"/>
  <c r="W35" i="18"/>
  <c r="W36" i="18"/>
  <c r="W37" i="18"/>
  <c r="W38" i="18"/>
  <c r="W39" i="18"/>
  <c r="W40" i="18"/>
  <c r="W41" i="18"/>
  <c r="W42" i="18"/>
  <c r="W43" i="18"/>
  <c r="W44" i="18"/>
  <c r="W45" i="18"/>
  <c r="W46" i="18"/>
  <c r="W47" i="18"/>
  <c r="W48" i="18"/>
  <c r="W49" i="18"/>
  <c r="W50" i="18"/>
  <c r="W51" i="18"/>
  <c r="W52" i="18"/>
  <c r="W53" i="18"/>
  <c r="W54" i="18"/>
  <c r="W55" i="18"/>
  <c r="W56" i="18"/>
  <c r="W57" i="18"/>
  <c r="W58" i="18"/>
  <c r="W59" i="18"/>
  <c r="W60" i="18"/>
  <c r="W61" i="18"/>
  <c r="W62" i="18"/>
  <c r="W63" i="18"/>
  <c r="W64" i="18"/>
  <c r="W65" i="18"/>
  <c r="W66" i="18"/>
  <c r="W67" i="18"/>
  <c r="W68" i="18"/>
  <c r="W69" i="18"/>
  <c r="W70" i="18"/>
  <c r="W71" i="18"/>
  <c r="W72" i="18"/>
  <c r="W73" i="18"/>
  <c r="W74" i="18"/>
  <c r="W75" i="18"/>
  <c r="W76" i="18"/>
  <c r="W77" i="18"/>
  <c r="W78" i="18"/>
  <c r="W79" i="18"/>
  <c r="W80" i="18"/>
  <c r="W81" i="18"/>
  <c r="W82" i="18"/>
  <c r="W83" i="18"/>
  <c r="W84" i="18"/>
  <c r="W85" i="18"/>
  <c r="W86" i="18"/>
  <c r="W87" i="18"/>
  <c r="W88" i="18"/>
  <c r="W89" i="18"/>
  <c r="W90" i="18"/>
  <c r="W91" i="18"/>
  <c r="W92" i="18"/>
  <c r="W93" i="18"/>
  <c r="W94" i="18"/>
  <c r="W95" i="18"/>
  <c r="W96" i="18"/>
  <c r="W97" i="18"/>
  <c r="W98" i="18"/>
  <c r="W99" i="18"/>
  <c r="W100" i="18"/>
  <c r="W101" i="18"/>
  <c r="W102" i="18"/>
  <c r="W103" i="18"/>
  <c r="W104" i="18"/>
  <c r="W105" i="18"/>
  <c r="W106" i="18"/>
  <c r="W107" i="18"/>
  <c r="W108" i="18"/>
  <c r="W109" i="18"/>
  <c r="W110" i="18"/>
  <c r="W111" i="18"/>
  <c r="W112" i="18"/>
  <c r="W113" i="18"/>
  <c r="W114" i="18"/>
  <c r="W3" i="18"/>
  <c r="V5" i="18"/>
  <c r="V6" i="18" s="1"/>
  <c r="V7" i="18" s="1"/>
  <c r="V8" i="18" s="1"/>
  <c r="V9" i="18" s="1"/>
  <c r="V10" i="18" s="1"/>
  <c r="V11" i="18" s="1"/>
  <c r="V12" i="18" s="1"/>
  <c r="V13" i="18" s="1"/>
  <c r="V14" i="18" s="1"/>
  <c r="V15" i="18" s="1"/>
  <c r="V16" i="18" s="1"/>
  <c r="V17" i="18" s="1"/>
  <c r="V18" i="18" s="1"/>
  <c r="V19" i="18" s="1"/>
  <c r="V20" i="18" s="1"/>
  <c r="V21" i="18" s="1"/>
  <c r="V22" i="18" s="1"/>
  <c r="V23" i="18" s="1"/>
  <c r="V24" i="18" s="1"/>
  <c r="V25" i="18" s="1"/>
  <c r="V26" i="18" s="1"/>
  <c r="V27" i="18" s="1"/>
  <c r="V28" i="18" s="1"/>
  <c r="V29" i="18" s="1"/>
  <c r="V30" i="18" s="1"/>
  <c r="V31" i="18" s="1"/>
  <c r="V32" i="18" s="1"/>
  <c r="V33" i="18" s="1"/>
  <c r="V34" i="18" s="1"/>
  <c r="V35" i="18" s="1"/>
  <c r="V36" i="18" s="1"/>
  <c r="V37" i="18" s="1"/>
  <c r="V38" i="18" s="1"/>
  <c r="V39" i="18" s="1"/>
  <c r="V40" i="18" s="1"/>
  <c r="V41" i="18" s="1"/>
  <c r="V42" i="18" s="1"/>
  <c r="V43" i="18" s="1"/>
  <c r="V44" i="18" s="1"/>
  <c r="V45" i="18" s="1"/>
  <c r="V46" i="18" s="1"/>
  <c r="V47" i="18" s="1"/>
  <c r="V48" i="18" s="1"/>
  <c r="V49" i="18" s="1"/>
  <c r="V50" i="18" s="1"/>
  <c r="V51" i="18" s="1"/>
  <c r="V52" i="18" s="1"/>
  <c r="V53" i="18" s="1"/>
  <c r="V54" i="18" s="1"/>
  <c r="V55" i="18" s="1"/>
  <c r="V56" i="18" s="1"/>
  <c r="V57" i="18" s="1"/>
  <c r="V58" i="18" s="1"/>
  <c r="V59" i="18" s="1"/>
  <c r="V60" i="18" s="1"/>
  <c r="V61" i="18" s="1"/>
  <c r="V62" i="18" s="1"/>
  <c r="V63" i="18" s="1"/>
  <c r="V64" i="18" s="1"/>
  <c r="V65" i="18" s="1"/>
  <c r="V66" i="18" s="1"/>
  <c r="V67" i="18" s="1"/>
  <c r="V68" i="18" s="1"/>
  <c r="V69" i="18" s="1"/>
  <c r="V70" i="18" s="1"/>
  <c r="V71" i="18" s="1"/>
  <c r="V72" i="18" s="1"/>
  <c r="V73" i="18" s="1"/>
  <c r="V74" i="18" s="1"/>
  <c r="V75" i="18" s="1"/>
  <c r="V76" i="18" s="1"/>
  <c r="V77" i="18" s="1"/>
  <c r="V78" i="18" s="1"/>
  <c r="V79" i="18" s="1"/>
  <c r="V80" i="18" s="1"/>
  <c r="V81" i="18" s="1"/>
  <c r="V82" i="18" s="1"/>
  <c r="V83" i="18" s="1"/>
  <c r="V84" i="18" s="1"/>
  <c r="V85" i="18" s="1"/>
  <c r="V86" i="18" s="1"/>
  <c r="V87" i="18" s="1"/>
  <c r="V88" i="18" s="1"/>
  <c r="V89" i="18" s="1"/>
  <c r="V90" i="18" s="1"/>
  <c r="V91" i="18" s="1"/>
  <c r="V92" i="18" s="1"/>
  <c r="V93" i="18" s="1"/>
  <c r="V94" i="18" s="1"/>
  <c r="V95" i="18" s="1"/>
  <c r="V96" i="18" s="1"/>
  <c r="V97" i="18" s="1"/>
  <c r="V98" i="18" s="1"/>
  <c r="V99" i="18" s="1"/>
  <c r="V100" i="18" s="1"/>
  <c r="V101" i="18" s="1"/>
  <c r="V102" i="18" s="1"/>
  <c r="V103" i="18" s="1"/>
  <c r="V104" i="18" s="1"/>
  <c r="V105" i="18" s="1"/>
  <c r="V106" i="18" s="1"/>
  <c r="V107" i="18" s="1"/>
  <c r="V108" i="18" s="1"/>
  <c r="V109" i="18" s="1"/>
  <c r="V110" i="18" s="1"/>
  <c r="V111" i="18" s="1"/>
  <c r="V112" i="18" s="1"/>
  <c r="V113" i="18" s="1"/>
  <c r="V114" i="18" s="1"/>
  <c r="V4" i="18"/>
  <c r="V3" i="18"/>
  <c r="U5" i="18"/>
  <c r="U6" i="18" s="1"/>
  <c r="U7" i="18" s="1"/>
  <c r="U8" i="18" s="1"/>
  <c r="U9" i="18" s="1"/>
  <c r="U10" i="18" s="1"/>
  <c r="U11" i="18" s="1"/>
  <c r="U12" i="18" s="1"/>
  <c r="U13" i="18" s="1"/>
  <c r="U14" i="18" s="1"/>
  <c r="U15" i="18" s="1"/>
  <c r="U16" i="18" s="1"/>
  <c r="U17" i="18" s="1"/>
  <c r="U18" i="18" s="1"/>
  <c r="U19" i="18" s="1"/>
  <c r="U20" i="18" s="1"/>
  <c r="U21" i="18" s="1"/>
  <c r="U22" i="18" s="1"/>
  <c r="U23" i="18" s="1"/>
  <c r="U24" i="18" s="1"/>
  <c r="U25" i="18" s="1"/>
  <c r="U26" i="18" s="1"/>
  <c r="U27" i="18" s="1"/>
  <c r="U28" i="18" s="1"/>
  <c r="U29" i="18" s="1"/>
  <c r="U30" i="18" s="1"/>
  <c r="U31" i="18" s="1"/>
  <c r="U32" i="18" s="1"/>
  <c r="U33" i="18" s="1"/>
  <c r="U34" i="18" s="1"/>
  <c r="U35" i="18" s="1"/>
  <c r="U36" i="18" s="1"/>
  <c r="U37" i="18" s="1"/>
  <c r="U38" i="18" s="1"/>
  <c r="U39" i="18" s="1"/>
  <c r="U40" i="18" s="1"/>
  <c r="U41" i="18" s="1"/>
  <c r="U42" i="18" s="1"/>
  <c r="U43" i="18" s="1"/>
  <c r="U44" i="18" s="1"/>
  <c r="U45" i="18" s="1"/>
  <c r="U46" i="18" s="1"/>
  <c r="U47" i="18" s="1"/>
  <c r="U48" i="18" s="1"/>
  <c r="U49" i="18" s="1"/>
  <c r="U50" i="18" s="1"/>
  <c r="U51" i="18" s="1"/>
  <c r="U52" i="18" s="1"/>
  <c r="U53" i="18" s="1"/>
  <c r="U54" i="18" s="1"/>
  <c r="U55" i="18" s="1"/>
  <c r="U56" i="18" s="1"/>
  <c r="U57" i="18" s="1"/>
  <c r="U58" i="18" s="1"/>
  <c r="U59" i="18" s="1"/>
  <c r="U60" i="18" s="1"/>
  <c r="U61" i="18" s="1"/>
  <c r="U62" i="18" s="1"/>
  <c r="U63" i="18" s="1"/>
  <c r="U64" i="18" s="1"/>
  <c r="U65" i="18" s="1"/>
  <c r="U66" i="18" s="1"/>
  <c r="U67" i="18" s="1"/>
  <c r="U68" i="18" s="1"/>
  <c r="U69" i="18" s="1"/>
  <c r="U70" i="18" s="1"/>
  <c r="U71" i="18" s="1"/>
  <c r="U72" i="18" s="1"/>
  <c r="U73" i="18" s="1"/>
  <c r="U74" i="18" s="1"/>
  <c r="U75" i="18" s="1"/>
  <c r="U76" i="18" s="1"/>
  <c r="U77" i="18" s="1"/>
  <c r="U78" i="18" s="1"/>
  <c r="U79" i="18" s="1"/>
  <c r="U80" i="18" s="1"/>
  <c r="U81" i="18" s="1"/>
  <c r="U82" i="18" s="1"/>
  <c r="U83" i="18" s="1"/>
  <c r="U84" i="18" s="1"/>
  <c r="U85" i="18" s="1"/>
  <c r="U86" i="18" s="1"/>
  <c r="U87" i="18" s="1"/>
  <c r="U88" i="18" s="1"/>
  <c r="U89" i="18" s="1"/>
  <c r="U90" i="18" s="1"/>
  <c r="U91" i="18" s="1"/>
  <c r="U92" i="18" s="1"/>
  <c r="U93" i="18" s="1"/>
  <c r="U94" i="18" s="1"/>
  <c r="U95" i="18" s="1"/>
  <c r="U96" i="18" s="1"/>
  <c r="U97" i="18" s="1"/>
  <c r="U98" i="18" s="1"/>
  <c r="U99" i="18" s="1"/>
  <c r="U100" i="18" s="1"/>
  <c r="U101" i="18" s="1"/>
  <c r="U102" i="18" s="1"/>
  <c r="U103" i="18" s="1"/>
  <c r="U104" i="18" s="1"/>
  <c r="U105" i="18" s="1"/>
  <c r="U106" i="18" s="1"/>
  <c r="U107" i="18" s="1"/>
  <c r="U108" i="18" s="1"/>
  <c r="U109" i="18" s="1"/>
  <c r="U110" i="18" s="1"/>
  <c r="U111" i="18" s="1"/>
  <c r="U112" i="18" s="1"/>
  <c r="U113" i="18" s="1"/>
  <c r="U114" i="18" s="1"/>
  <c r="U4" i="18"/>
  <c r="U3" i="18"/>
  <c r="T4" i="18"/>
  <c r="T5" i="18"/>
  <c r="T6" i="18"/>
  <c r="T7" i="18"/>
  <c r="T8" i="18"/>
  <c r="T9" i="18"/>
  <c r="T10" i="18"/>
  <c r="T11" i="18"/>
  <c r="T12" i="18"/>
  <c r="T13" i="18"/>
  <c r="T14" i="18"/>
  <c r="T15" i="18"/>
  <c r="T16" i="18"/>
  <c r="T17" i="18"/>
  <c r="T18" i="18"/>
  <c r="T19" i="18"/>
  <c r="T20" i="18"/>
  <c r="T21" i="18"/>
  <c r="T22" i="18"/>
  <c r="T23" i="18"/>
  <c r="T24" i="18"/>
  <c r="T25" i="18"/>
  <c r="T26" i="18"/>
  <c r="T27" i="18"/>
  <c r="T28" i="18"/>
  <c r="T29" i="18"/>
  <c r="T30" i="18"/>
  <c r="T31" i="18"/>
  <c r="T32" i="18"/>
  <c r="T33" i="18"/>
  <c r="T34" i="18"/>
  <c r="T35" i="18"/>
  <c r="T36" i="18"/>
  <c r="T37" i="18"/>
  <c r="T38" i="18"/>
  <c r="T39" i="18"/>
  <c r="T40" i="18"/>
  <c r="T41" i="18"/>
  <c r="T42" i="18"/>
  <c r="T43" i="18"/>
  <c r="T44" i="18"/>
  <c r="T45" i="18"/>
  <c r="T46" i="18"/>
  <c r="T47" i="18"/>
  <c r="T48" i="18"/>
  <c r="T49" i="18"/>
  <c r="T50" i="18"/>
  <c r="T51" i="18"/>
  <c r="T52" i="18"/>
  <c r="T53" i="18"/>
  <c r="T54" i="18"/>
  <c r="T55" i="18"/>
  <c r="T56" i="18"/>
  <c r="T57" i="18"/>
  <c r="T58" i="18"/>
  <c r="T59" i="18"/>
  <c r="T60" i="18"/>
  <c r="T61" i="18"/>
  <c r="T62" i="18"/>
  <c r="T63" i="18"/>
  <c r="T64" i="18"/>
  <c r="T65" i="18"/>
  <c r="T66" i="18"/>
  <c r="T67" i="18"/>
  <c r="T68" i="18"/>
  <c r="T69" i="18"/>
  <c r="T70" i="18"/>
  <c r="T71" i="18"/>
  <c r="T72" i="18"/>
  <c r="T73" i="18"/>
  <c r="T74" i="18"/>
  <c r="T75" i="18"/>
  <c r="T76" i="18"/>
  <c r="T77" i="18"/>
  <c r="T78" i="18"/>
  <c r="T79" i="18"/>
  <c r="T80" i="18"/>
  <c r="T81" i="18"/>
  <c r="T82" i="18"/>
  <c r="T83" i="18"/>
  <c r="T84" i="18"/>
  <c r="T85" i="18"/>
  <c r="T86" i="18"/>
  <c r="T87" i="18"/>
  <c r="T88" i="18"/>
  <c r="T89" i="18"/>
  <c r="T90" i="18"/>
  <c r="T91" i="18"/>
  <c r="T92" i="18"/>
  <c r="T93" i="18"/>
  <c r="T94" i="18"/>
  <c r="T95" i="18"/>
  <c r="T96" i="18"/>
  <c r="T97" i="18"/>
  <c r="T98" i="18"/>
  <c r="T99" i="18"/>
  <c r="T100" i="18"/>
  <c r="T101" i="18"/>
  <c r="T102" i="18"/>
  <c r="T103" i="18"/>
  <c r="T104" i="18"/>
  <c r="T105" i="18"/>
  <c r="T106" i="18"/>
  <c r="T107" i="18"/>
  <c r="T108" i="18"/>
  <c r="T109" i="18"/>
  <c r="T110" i="18"/>
  <c r="T111" i="18"/>
  <c r="T112" i="18"/>
  <c r="T113" i="18"/>
  <c r="T114" i="18"/>
  <c r="T3" i="18"/>
  <c r="P4" i="18"/>
  <c r="P5" i="18"/>
  <c r="P6" i="18"/>
  <c r="P7" i="18"/>
  <c r="P8" i="18"/>
  <c r="P9" i="18"/>
  <c r="P10" i="18"/>
  <c r="P11" i="18"/>
  <c r="P12" i="18"/>
  <c r="P13" i="18"/>
  <c r="P14" i="18"/>
  <c r="P15" i="18"/>
  <c r="P16" i="18"/>
  <c r="P17" i="18"/>
  <c r="P18" i="18"/>
  <c r="P19" i="18"/>
  <c r="P20" i="18"/>
  <c r="P21" i="18"/>
  <c r="P22" i="18"/>
  <c r="P23" i="18"/>
  <c r="P24" i="18"/>
  <c r="P25" i="18"/>
  <c r="P26" i="18"/>
  <c r="P27" i="18"/>
  <c r="P28" i="18"/>
  <c r="P29" i="18"/>
  <c r="P30" i="18"/>
  <c r="P31" i="18"/>
  <c r="P32" i="18"/>
  <c r="P33" i="18"/>
  <c r="P34" i="18"/>
  <c r="P35" i="18"/>
  <c r="P36" i="18"/>
  <c r="P37" i="18"/>
  <c r="P38" i="18"/>
  <c r="P39" i="18"/>
  <c r="P40" i="18"/>
  <c r="P41" i="18"/>
  <c r="P42" i="18"/>
  <c r="P43" i="18"/>
  <c r="P44" i="18"/>
  <c r="P45" i="18"/>
  <c r="P46" i="18"/>
  <c r="P47" i="18"/>
  <c r="P48" i="18"/>
  <c r="P49" i="18"/>
  <c r="P50" i="18"/>
  <c r="P51" i="18"/>
  <c r="P52" i="18"/>
  <c r="P53" i="18"/>
  <c r="P54" i="18"/>
  <c r="P55" i="18"/>
  <c r="P56" i="18"/>
  <c r="P57" i="18"/>
  <c r="P58" i="18"/>
  <c r="P59" i="18"/>
  <c r="P60" i="18"/>
  <c r="P61" i="18"/>
  <c r="P62" i="18"/>
  <c r="P63" i="18"/>
  <c r="P64" i="18"/>
  <c r="P65" i="18"/>
  <c r="P66" i="18"/>
  <c r="P67" i="18"/>
  <c r="P68" i="18"/>
  <c r="P69" i="18"/>
  <c r="P70" i="18"/>
  <c r="P71" i="18"/>
  <c r="P72" i="18"/>
  <c r="P73" i="18"/>
  <c r="P74" i="18"/>
  <c r="P75" i="18"/>
  <c r="P76" i="18"/>
  <c r="P77" i="18"/>
  <c r="P78" i="18"/>
  <c r="P79" i="18"/>
  <c r="P80" i="18"/>
  <c r="P81" i="18"/>
  <c r="P82" i="18"/>
  <c r="P83" i="18"/>
  <c r="P84" i="18"/>
  <c r="P85" i="18"/>
  <c r="P86" i="18"/>
  <c r="P87" i="18"/>
  <c r="P88" i="18"/>
  <c r="P89" i="18"/>
  <c r="P90" i="18"/>
  <c r="P91" i="18"/>
  <c r="P92" i="18"/>
  <c r="P93" i="18"/>
  <c r="P94" i="18"/>
  <c r="P95" i="18"/>
  <c r="P96" i="18"/>
  <c r="P97" i="18"/>
  <c r="P98" i="18"/>
  <c r="P99" i="18"/>
  <c r="P100" i="18"/>
  <c r="P101" i="18"/>
  <c r="P102" i="18"/>
  <c r="P103" i="18"/>
  <c r="P104" i="18"/>
  <c r="P105" i="18"/>
  <c r="P106" i="18"/>
  <c r="P107" i="18"/>
  <c r="P108" i="18"/>
  <c r="P109" i="18"/>
  <c r="P110" i="18"/>
  <c r="P111" i="18"/>
  <c r="P112" i="18"/>
  <c r="P113" i="18"/>
  <c r="P114" i="18"/>
  <c r="P3" i="18"/>
  <c r="O4" i="18"/>
  <c r="O5" i="18"/>
  <c r="O6" i="18"/>
  <c r="O7" i="18"/>
  <c r="O8" i="18"/>
  <c r="O9" i="18"/>
  <c r="O10" i="18"/>
  <c r="O11" i="18"/>
  <c r="O12" i="18"/>
  <c r="O13" i="18"/>
  <c r="O14" i="18"/>
  <c r="O15" i="18"/>
  <c r="O16" i="18"/>
  <c r="O17" i="18"/>
  <c r="O18" i="18"/>
  <c r="O19" i="18"/>
  <c r="O20" i="18"/>
  <c r="O21" i="18"/>
  <c r="O22" i="18"/>
  <c r="O23" i="18"/>
  <c r="O24" i="18"/>
  <c r="O25" i="18"/>
  <c r="O26" i="18"/>
  <c r="O27" i="18"/>
  <c r="O28" i="18"/>
  <c r="O29" i="18"/>
  <c r="O30" i="18"/>
  <c r="O31" i="18"/>
  <c r="O32" i="18"/>
  <c r="O33" i="18"/>
  <c r="O34" i="18"/>
  <c r="O35" i="18"/>
  <c r="O36" i="18"/>
  <c r="O37" i="18"/>
  <c r="O38" i="18"/>
  <c r="O39" i="18"/>
  <c r="O40" i="18"/>
  <c r="O41" i="18"/>
  <c r="O42" i="18"/>
  <c r="O43" i="18"/>
  <c r="O44" i="18"/>
  <c r="O45" i="18"/>
  <c r="O46" i="18"/>
  <c r="O47" i="18"/>
  <c r="O48" i="18"/>
  <c r="O49" i="18"/>
  <c r="O50" i="18"/>
  <c r="O51" i="18"/>
  <c r="O52" i="18"/>
  <c r="O53" i="18"/>
  <c r="O54" i="18"/>
  <c r="O55" i="18"/>
  <c r="O56" i="18"/>
  <c r="O57" i="18"/>
  <c r="O58" i="18"/>
  <c r="O59" i="18"/>
  <c r="O60" i="18"/>
  <c r="O61" i="18"/>
  <c r="O62" i="18"/>
  <c r="O63" i="18"/>
  <c r="O64" i="18"/>
  <c r="O65" i="18"/>
  <c r="O66" i="18"/>
  <c r="O67" i="18"/>
  <c r="O68" i="18"/>
  <c r="O69" i="18"/>
  <c r="O70" i="18"/>
  <c r="O71" i="18"/>
  <c r="O72" i="18"/>
  <c r="O73" i="18"/>
  <c r="O74" i="18"/>
  <c r="O75" i="18"/>
  <c r="O76" i="18"/>
  <c r="O77" i="18"/>
  <c r="O78" i="18"/>
  <c r="O79" i="18"/>
  <c r="O80" i="18"/>
  <c r="O81" i="18"/>
  <c r="O82" i="18"/>
  <c r="O83" i="18"/>
  <c r="O84" i="18"/>
  <c r="O85" i="18"/>
  <c r="O86" i="18"/>
  <c r="O87" i="18"/>
  <c r="O88" i="18"/>
  <c r="O89" i="18"/>
  <c r="O90" i="18"/>
  <c r="O91" i="18"/>
  <c r="O92" i="18"/>
  <c r="O93" i="18"/>
  <c r="O94" i="18"/>
  <c r="O95" i="18"/>
  <c r="O96" i="18"/>
  <c r="O97" i="18"/>
  <c r="O98" i="18"/>
  <c r="O99" i="18"/>
  <c r="O100" i="18"/>
  <c r="O101" i="18"/>
  <c r="O102" i="18"/>
  <c r="O103" i="18"/>
  <c r="O104" i="18"/>
  <c r="O105" i="18"/>
  <c r="O106" i="18"/>
  <c r="O107" i="18"/>
  <c r="O108" i="18"/>
  <c r="O109" i="18"/>
  <c r="O110" i="18"/>
  <c r="O111" i="18"/>
  <c r="O112" i="18"/>
  <c r="O113" i="18"/>
  <c r="O114" i="18"/>
  <c r="O3" i="18"/>
  <c r="N5" i="18"/>
  <c r="N6" i="18" s="1"/>
  <c r="N7" i="18" s="1"/>
  <c r="N8" i="18" s="1"/>
  <c r="N9" i="18" s="1"/>
  <c r="N10" i="18" s="1"/>
  <c r="N11" i="18" s="1"/>
  <c r="N12" i="18" s="1"/>
  <c r="N13" i="18" s="1"/>
  <c r="N14" i="18" s="1"/>
  <c r="N15" i="18" s="1"/>
  <c r="N16" i="18" s="1"/>
  <c r="N17" i="18" s="1"/>
  <c r="N18" i="18" s="1"/>
  <c r="N19" i="18" s="1"/>
  <c r="N20" i="18" s="1"/>
  <c r="N21" i="18" s="1"/>
  <c r="N22" i="18" s="1"/>
  <c r="N23" i="18" s="1"/>
  <c r="N24" i="18" s="1"/>
  <c r="N25" i="18" s="1"/>
  <c r="N26" i="18" s="1"/>
  <c r="N27" i="18" s="1"/>
  <c r="N28" i="18" s="1"/>
  <c r="N29" i="18" s="1"/>
  <c r="N30" i="18" s="1"/>
  <c r="N31" i="18" s="1"/>
  <c r="N32" i="18" s="1"/>
  <c r="N33" i="18" s="1"/>
  <c r="N34" i="18" s="1"/>
  <c r="N35" i="18" s="1"/>
  <c r="N36" i="18" s="1"/>
  <c r="N37" i="18" s="1"/>
  <c r="N38" i="18" s="1"/>
  <c r="N39" i="18" s="1"/>
  <c r="N40" i="18" s="1"/>
  <c r="N41" i="18" s="1"/>
  <c r="N42" i="18" s="1"/>
  <c r="N43" i="18" s="1"/>
  <c r="N44" i="18" s="1"/>
  <c r="N45" i="18" s="1"/>
  <c r="N46" i="18" s="1"/>
  <c r="N47" i="18" s="1"/>
  <c r="N48" i="18" s="1"/>
  <c r="N49" i="18" s="1"/>
  <c r="N50" i="18" s="1"/>
  <c r="N51" i="18" s="1"/>
  <c r="N52" i="18" s="1"/>
  <c r="N53" i="18" s="1"/>
  <c r="N54" i="18" s="1"/>
  <c r="N55" i="18" s="1"/>
  <c r="N56" i="18" s="1"/>
  <c r="N57" i="18" s="1"/>
  <c r="N58" i="18" s="1"/>
  <c r="N59" i="18" s="1"/>
  <c r="N60" i="18" s="1"/>
  <c r="N61" i="18" s="1"/>
  <c r="N62" i="18" s="1"/>
  <c r="N63" i="18" s="1"/>
  <c r="N64" i="18" s="1"/>
  <c r="N65" i="18" s="1"/>
  <c r="N66" i="18" s="1"/>
  <c r="N67" i="18" s="1"/>
  <c r="N68" i="18" s="1"/>
  <c r="N69" i="18" s="1"/>
  <c r="N70" i="18" s="1"/>
  <c r="N71" i="18" s="1"/>
  <c r="N72" i="18" s="1"/>
  <c r="N73" i="18" s="1"/>
  <c r="N74" i="18" s="1"/>
  <c r="N75" i="18" s="1"/>
  <c r="N76" i="18" s="1"/>
  <c r="N77" i="18" s="1"/>
  <c r="N78" i="18" s="1"/>
  <c r="N79" i="18" s="1"/>
  <c r="N80" i="18" s="1"/>
  <c r="N81" i="18" s="1"/>
  <c r="N82" i="18" s="1"/>
  <c r="N83" i="18" s="1"/>
  <c r="N84" i="18" s="1"/>
  <c r="N85" i="18" s="1"/>
  <c r="N86" i="18" s="1"/>
  <c r="N87" i="18" s="1"/>
  <c r="N88" i="18" s="1"/>
  <c r="N89" i="18" s="1"/>
  <c r="N90" i="18" s="1"/>
  <c r="N91" i="18" s="1"/>
  <c r="N92" i="18" s="1"/>
  <c r="N93" i="18" s="1"/>
  <c r="N94" i="18" s="1"/>
  <c r="N95" i="18" s="1"/>
  <c r="N96" i="18" s="1"/>
  <c r="N97" i="18" s="1"/>
  <c r="N98" i="18" s="1"/>
  <c r="N99" i="18" s="1"/>
  <c r="N100" i="18" s="1"/>
  <c r="N101" i="18" s="1"/>
  <c r="N102" i="18" s="1"/>
  <c r="N103" i="18" s="1"/>
  <c r="N104" i="18" s="1"/>
  <c r="N105" i="18" s="1"/>
  <c r="N106" i="18" s="1"/>
  <c r="N107" i="18" s="1"/>
  <c r="N108" i="18" s="1"/>
  <c r="N109" i="18" s="1"/>
  <c r="N110" i="18" s="1"/>
  <c r="N111" i="18" s="1"/>
  <c r="N112" i="18" s="1"/>
  <c r="N113" i="18" s="1"/>
  <c r="N114" i="18" s="1"/>
  <c r="N4" i="18"/>
  <c r="N3" i="18"/>
  <c r="M5" i="18"/>
  <c r="M6" i="18" s="1"/>
  <c r="M7" i="18" s="1"/>
  <c r="M8" i="18" s="1"/>
  <c r="M9" i="18" s="1"/>
  <c r="M10" i="18" s="1"/>
  <c r="M11" i="18" s="1"/>
  <c r="M12" i="18" s="1"/>
  <c r="M13" i="18" s="1"/>
  <c r="M14" i="18" s="1"/>
  <c r="M15" i="18" s="1"/>
  <c r="M16" i="18" s="1"/>
  <c r="M17" i="18" s="1"/>
  <c r="M18" i="18" s="1"/>
  <c r="M19" i="18" s="1"/>
  <c r="M20" i="18" s="1"/>
  <c r="M21" i="18" s="1"/>
  <c r="M22" i="18" s="1"/>
  <c r="M23" i="18" s="1"/>
  <c r="M24" i="18" s="1"/>
  <c r="M25" i="18" s="1"/>
  <c r="M26" i="18" s="1"/>
  <c r="M27" i="18" s="1"/>
  <c r="M28" i="18" s="1"/>
  <c r="M29" i="18" s="1"/>
  <c r="M30" i="18" s="1"/>
  <c r="M31" i="18" s="1"/>
  <c r="M32" i="18" s="1"/>
  <c r="M33" i="18" s="1"/>
  <c r="M34" i="18" s="1"/>
  <c r="M35" i="18" s="1"/>
  <c r="M36" i="18" s="1"/>
  <c r="M37" i="18" s="1"/>
  <c r="M38" i="18" s="1"/>
  <c r="M39" i="18" s="1"/>
  <c r="M40" i="18" s="1"/>
  <c r="M41" i="18" s="1"/>
  <c r="M42" i="18" s="1"/>
  <c r="M43" i="18" s="1"/>
  <c r="M44" i="18" s="1"/>
  <c r="M45" i="18" s="1"/>
  <c r="M46" i="18" s="1"/>
  <c r="M47" i="18" s="1"/>
  <c r="M48" i="18" s="1"/>
  <c r="M49" i="18" s="1"/>
  <c r="M50" i="18" s="1"/>
  <c r="M51" i="18" s="1"/>
  <c r="M52" i="18" s="1"/>
  <c r="M53" i="18" s="1"/>
  <c r="M54" i="18" s="1"/>
  <c r="M55" i="18" s="1"/>
  <c r="M56" i="18" s="1"/>
  <c r="M57" i="18" s="1"/>
  <c r="M58" i="18" s="1"/>
  <c r="M59" i="18" s="1"/>
  <c r="M60" i="18" s="1"/>
  <c r="M61" i="18" s="1"/>
  <c r="M62" i="18" s="1"/>
  <c r="M63" i="18" s="1"/>
  <c r="M64" i="18" s="1"/>
  <c r="M65" i="18" s="1"/>
  <c r="M66" i="18" s="1"/>
  <c r="M67" i="18" s="1"/>
  <c r="M68" i="18" s="1"/>
  <c r="M69" i="18" s="1"/>
  <c r="M70" i="18" s="1"/>
  <c r="M71" i="18" s="1"/>
  <c r="M72" i="18" s="1"/>
  <c r="M73" i="18" s="1"/>
  <c r="M74" i="18" s="1"/>
  <c r="M75" i="18" s="1"/>
  <c r="M76" i="18" s="1"/>
  <c r="M77" i="18" s="1"/>
  <c r="M78" i="18" s="1"/>
  <c r="M79" i="18" s="1"/>
  <c r="M80" i="18" s="1"/>
  <c r="M81" i="18" s="1"/>
  <c r="M82" i="18" s="1"/>
  <c r="M83" i="18" s="1"/>
  <c r="M84" i="18" s="1"/>
  <c r="M85" i="18" s="1"/>
  <c r="M86" i="18" s="1"/>
  <c r="M87" i="18" s="1"/>
  <c r="M88" i="18" s="1"/>
  <c r="M89" i="18" s="1"/>
  <c r="M90" i="18" s="1"/>
  <c r="M91" i="18" s="1"/>
  <c r="M92" i="18" s="1"/>
  <c r="M93" i="18" s="1"/>
  <c r="M94" i="18" s="1"/>
  <c r="M95" i="18" s="1"/>
  <c r="M96" i="18" s="1"/>
  <c r="M97" i="18" s="1"/>
  <c r="M98" i="18" s="1"/>
  <c r="M99" i="18" s="1"/>
  <c r="M100" i="18" s="1"/>
  <c r="M101" i="18" s="1"/>
  <c r="M102" i="18" s="1"/>
  <c r="M103" i="18" s="1"/>
  <c r="M104" i="18" s="1"/>
  <c r="M105" i="18" s="1"/>
  <c r="M106" i="18" s="1"/>
  <c r="M107" i="18" s="1"/>
  <c r="M108" i="18" s="1"/>
  <c r="M109" i="18" s="1"/>
  <c r="M110" i="18" s="1"/>
  <c r="M111" i="18" s="1"/>
  <c r="M112" i="18" s="1"/>
  <c r="M113" i="18" s="1"/>
  <c r="M114" i="18" s="1"/>
  <c r="M4" i="18"/>
  <c r="M3" i="18"/>
  <c r="L4" i="18"/>
  <c r="L5" i="18"/>
  <c r="L6" i="18"/>
  <c r="L7" i="18"/>
  <c r="L8" i="18"/>
  <c r="L9" i="18"/>
  <c r="L10" i="18"/>
  <c r="L11" i="18"/>
  <c r="L12" i="18"/>
  <c r="L13" i="18"/>
  <c r="L14" i="18"/>
  <c r="L15" i="18"/>
  <c r="L16" i="18"/>
  <c r="L17" i="18"/>
  <c r="L18" i="18"/>
  <c r="L19" i="18"/>
  <c r="L20" i="18"/>
  <c r="L21" i="18"/>
  <c r="L22" i="18"/>
  <c r="L23" i="18"/>
  <c r="L24" i="18"/>
  <c r="L25" i="18"/>
  <c r="L26" i="18"/>
  <c r="L27" i="18"/>
  <c r="L28" i="18"/>
  <c r="L29" i="18"/>
  <c r="L30" i="18"/>
  <c r="L31" i="18"/>
  <c r="L32" i="18"/>
  <c r="L33" i="18"/>
  <c r="L34" i="18"/>
  <c r="L35" i="18"/>
  <c r="L36" i="18"/>
  <c r="L37" i="18"/>
  <c r="L38" i="18"/>
  <c r="L39" i="18"/>
  <c r="L40" i="18"/>
  <c r="L41" i="18"/>
  <c r="L42" i="18"/>
  <c r="L43" i="18"/>
  <c r="L44" i="18"/>
  <c r="L45" i="18"/>
  <c r="L46" i="18"/>
  <c r="L47" i="18"/>
  <c r="L48" i="18"/>
  <c r="L49" i="18"/>
  <c r="L50" i="18"/>
  <c r="L51" i="18"/>
  <c r="L52" i="18"/>
  <c r="L53" i="18"/>
  <c r="L54" i="18"/>
  <c r="L55" i="18"/>
  <c r="L56" i="18"/>
  <c r="L57" i="18"/>
  <c r="L58" i="18"/>
  <c r="L59" i="18"/>
  <c r="L60" i="18"/>
  <c r="L61" i="18"/>
  <c r="L62" i="18"/>
  <c r="L63" i="18"/>
  <c r="L64" i="18"/>
  <c r="L65" i="18"/>
  <c r="L66" i="18"/>
  <c r="L67" i="18"/>
  <c r="L68" i="18"/>
  <c r="L69" i="18"/>
  <c r="L70" i="18"/>
  <c r="L71" i="18"/>
  <c r="L72" i="18"/>
  <c r="L73" i="18"/>
  <c r="L74" i="18"/>
  <c r="L75" i="18"/>
  <c r="L76" i="18"/>
  <c r="L77" i="18"/>
  <c r="L78" i="18"/>
  <c r="L79" i="18"/>
  <c r="L80" i="18"/>
  <c r="L81" i="18"/>
  <c r="L82" i="18"/>
  <c r="L83" i="18"/>
  <c r="L84" i="18"/>
  <c r="L85" i="18"/>
  <c r="L86" i="18"/>
  <c r="L87" i="18"/>
  <c r="L88" i="18"/>
  <c r="L89" i="18"/>
  <c r="L90" i="18"/>
  <c r="L91" i="18"/>
  <c r="L92" i="18"/>
  <c r="L93" i="18"/>
  <c r="L94" i="18"/>
  <c r="L95" i="18"/>
  <c r="L96" i="18"/>
  <c r="L97" i="18"/>
  <c r="L98" i="18"/>
  <c r="L99" i="18"/>
  <c r="L100" i="18"/>
  <c r="L101" i="18"/>
  <c r="L102" i="18"/>
  <c r="L103" i="18"/>
  <c r="L104" i="18"/>
  <c r="L105" i="18"/>
  <c r="L106" i="18"/>
  <c r="L107" i="18"/>
  <c r="L108" i="18"/>
  <c r="L109" i="18"/>
  <c r="L110" i="18"/>
  <c r="L111" i="18"/>
  <c r="L112" i="18"/>
  <c r="L113" i="18"/>
  <c r="L114" i="18"/>
  <c r="L3" i="18"/>
  <c r="H4" i="18"/>
  <c r="H5" i="18"/>
  <c r="H6" i="18"/>
  <c r="H7" i="18"/>
  <c r="H8" i="18"/>
  <c r="H9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48" i="18"/>
  <c r="H49" i="18"/>
  <c r="H50" i="18"/>
  <c r="H51" i="18"/>
  <c r="H52" i="18"/>
  <c r="H53" i="18"/>
  <c r="H54" i="18"/>
  <c r="H55" i="18"/>
  <c r="H56" i="18"/>
  <c r="H57" i="18"/>
  <c r="H58" i="18"/>
  <c r="H59" i="18"/>
  <c r="H60" i="18"/>
  <c r="H61" i="18"/>
  <c r="H62" i="18"/>
  <c r="H63" i="18"/>
  <c r="H64" i="18"/>
  <c r="H65" i="18"/>
  <c r="H66" i="18"/>
  <c r="H67" i="18"/>
  <c r="H68" i="18"/>
  <c r="H69" i="18"/>
  <c r="H70" i="18"/>
  <c r="H71" i="18"/>
  <c r="H72" i="18"/>
  <c r="H73" i="18"/>
  <c r="H74" i="18"/>
  <c r="H75" i="18"/>
  <c r="H76" i="18"/>
  <c r="H77" i="18"/>
  <c r="H78" i="18"/>
  <c r="H79" i="18"/>
  <c r="H80" i="18"/>
  <c r="H81" i="18"/>
  <c r="H82" i="18"/>
  <c r="H83" i="18"/>
  <c r="H84" i="18"/>
  <c r="H85" i="18"/>
  <c r="H86" i="18"/>
  <c r="H87" i="18"/>
  <c r="H88" i="18"/>
  <c r="H89" i="18"/>
  <c r="H90" i="18"/>
  <c r="H91" i="18"/>
  <c r="H92" i="18"/>
  <c r="H93" i="18"/>
  <c r="H94" i="18"/>
  <c r="H95" i="18"/>
  <c r="H96" i="18"/>
  <c r="H97" i="18"/>
  <c r="H98" i="18"/>
  <c r="H99" i="18"/>
  <c r="H100" i="18"/>
  <c r="H101" i="18"/>
  <c r="H102" i="18"/>
  <c r="H103" i="18"/>
  <c r="H104" i="18"/>
  <c r="H105" i="18"/>
  <c r="H106" i="18"/>
  <c r="H107" i="18"/>
  <c r="H108" i="18"/>
  <c r="H109" i="18"/>
  <c r="H110" i="18"/>
  <c r="H111" i="18"/>
  <c r="H112" i="18"/>
  <c r="H113" i="18"/>
  <c r="H114" i="18"/>
  <c r="H3" i="18"/>
  <c r="G4" i="18"/>
  <c r="G5" i="18"/>
  <c r="G6" i="18"/>
  <c r="G7" i="18"/>
  <c r="G8" i="18"/>
  <c r="G9" i="18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35" i="18"/>
  <c r="G36" i="18"/>
  <c r="G37" i="18"/>
  <c r="G38" i="18"/>
  <c r="G39" i="18"/>
  <c r="G40" i="18"/>
  <c r="G41" i="18"/>
  <c r="G42" i="18"/>
  <c r="G43" i="18"/>
  <c r="G44" i="18"/>
  <c r="G45" i="18"/>
  <c r="G46" i="18"/>
  <c r="G47" i="18"/>
  <c r="G48" i="18"/>
  <c r="G49" i="18"/>
  <c r="G50" i="18"/>
  <c r="G51" i="18"/>
  <c r="G52" i="18"/>
  <c r="G53" i="18"/>
  <c r="G54" i="18"/>
  <c r="G55" i="18"/>
  <c r="G56" i="18"/>
  <c r="G57" i="18"/>
  <c r="G58" i="18"/>
  <c r="G59" i="18"/>
  <c r="G60" i="18"/>
  <c r="G61" i="18"/>
  <c r="G62" i="18"/>
  <c r="G63" i="18"/>
  <c r="G64" i="18"/>
  <c r="G65" i="18"/>
  <c r="G66" i="18"/>
  <c r="G67" i="18"/>
  <c r="G68" i="18"/>
  <c r="G69" i="18"/>
  <c r="G70" i="18"/>
  <c r="G71" i="18"/>
  <c r="G72" i="18"/>
  <c r="G73" i="18"/>
  <c r="G74" i="18"/>
  <c r="G75" i="18"/>
  <c r="G76" i="18"/>
  <c r="G77" i="18"/>
  <c r="G78" i="18"/>
  <c r="G79" i="18"/>
  <c r="G80" i="18"/>
  <c r="G81" i="18"/>
  <c r="G82" i="18"/>
  <c r="G83" i="18"/>
  <c r="G84" i="18"/>
  <c r="G85" i="18"/>
  <c r="G86" i="18"/>
  <c r="G87" i="18"/>
  <c r="G88" i="18"/>
  <c r="G89" i="18"/>
  <c r="G90" i="18"/>
  <c r="G91" i="18"/>
  <c r="G92" i="18"/>
  <c r="G93" i="18"/>
  <c r="G94" i="18"/>
  <c r="G95" i="18"/>
  <c r="G96" i="18"/>
  <c r="G97" i="18"/>
  <c r="G98" i="18"/>
  <c r="G99" i="18"/>
  <c r="G100" i="18"/>
  <c r="G101" i="18"/>
  <c r="G102" i="18"/>
  <c r="G103" i="18"/>
  <c r="G104" i="18"/>
  <c r="G105" i="18"/>
  <c r="G106" i="18"/>
  <c r="G107" i="18"/>
  <c r="G108" i="18"/>
  <c r="G109" i="18"/>
  <c r="G110" i="18"/>
  <c r="G111" i="18"/>
  <c r="G112" i="18"/>
  <c r="G113" i="18"/>
  <c r="G114" i="18"/>
  <c r="G3" i="18"/>
  <c r="F5" i="18"/>
  <c r="F6" i="18" s="1"/>
  <c r="F7" i="18" s="1"/>
  <c r="F8" i="18" s="1"/>
  <c r="F9" i="18" s="1"/>
  <c r="F10" i="18" s="1"/>
  <c r="F11" i="18" s="1"/>
  <c r="F12" i="18" s="1"/>
  <c r="F13" i="18" s="1"/>
  <c r="F14" i="18" s="1"/>
  <c r="F15" i="18" s="1"/>
  <c r="F16" i="18" s="1"/>
  <c r="F17" i="18" s="1"/>
  <c r="F18" i="18" s="1"/>
  <c r="F19" i="18" s="1"/>
  <c r="F20" i="18" s="1"/>
  <c r="F21" i="18" s="1"/>
  <c r="F22" i="18" s="1"/>
  <c r="F23" i="18" s="1"/>
  <c r="F24" i="18" s="1"/>
  <c r="F25" i="18" s="1"/>
  <c r="F26" i="18" s="1"/>
  <c r="F27" i="18" s="1"/>
  <c r="F28" i="18" s="1"/>
  <c r="F29" i="18" s="1"/>
  <c r="F30" i="18" s="1"/>
  <c r="F31" i="18" s="1"/>
  <c r="F32" i="18" s="1"/>
  <c r="F33" i="18" s="1"/>
  <c r="F34" i="18" s="1"/>
  <c r="F35" i="18" s="1"/>
  <c r="F36" i="18" s="1"/>
  <c r="F37" i="18" s="1"/>
  <c r="F38" i="18" s="1"/>
  <c r="F39" i="18" s="1"/>
  <c r="F40" i="18" s="1"/>
  <c r="F41" i="18" s="1"/>
  <c r="F42" i="18" s="1"/>
  <c r="F43" i="18" s="1"/>
  <c r="F44" i="18" s="1"/>
  <c r="F45" i="18" s="1"/>
  <c r="F46" i="18" s="1"/>
  <c r="F47" i="18" s="1"/>
  <c r="F48" i="18" s="1"/>
  <c r="F49" i="18" s="1"/>
  <c r="F50" i="18" s="1"/>
  <c r="F51" i="18" s="1"/>
  <c r="F52" i="18" s="1"/>
  <c r="F53" i="18" s="1"/>
  <c r="F54" i="18" s="1"/>
  <c r="F55" i="18" s="1"/>
  <c r="F56" i="18" s="1"/>
  <c r="F57" i="18" s="1"/>
  <c r="F58" i="18" s="1"/>
  <c r="F59" i="18" s="1"/>
  <c r="F60" i="18" s="1"/>
  <c r="F61" i="18" s="1"/>
  <c r="F62" i="18" s="1"/>
  <c r="F63" i="18" s="1"/>
  <c r="F64" i="18" s="1"/>
  <c r="F65" i="18" s="1"/>
  <c r="F66" i="18" s="1"/>
  <c r="F67" i="18" s="1"/>
  <c r="F68" i="18" s="1"/>
  <c r="F69" i="18" s="1"/>
  <c r="F70" i="18" s="1"/>
  <c r="F71" i="18" s="1"/>
  <c r="F72" i="18" s="1"/>
  <c r="F73" i="18" s="1"/>
  <c r="F74" i="18" s="1"/>
  <c r="F75" i="18" s="1"/>
  <c r="F76" i="18" s="1"/>
  <c r="F77" i="18" s="1"/>
  <c r="F78" i="18" s="1"/>
  <c r="F79" i="18" s="1"/>
  <c r="F80" i="18" s="1"/>
  <c r="F81" i="18" s="1"/>
  <c r="F82" i="18" s="1"/>
  <c r="F83" i="18" s="1"/>
  <c r="F84" i="18" s="1"/>
  <c r="F85" i="18" s="1"/>
  <c r="F86" i="18" s="1"/>
  <c r="F87" i="18" s="1"/>
  <c r="F88" i="18" s="1"/>
  <c r="F89" i="18" s="1"/>
  <c r="F90" i="18" s="1"/>
  <c r="F91" i="18" s="1"/>
  <c r="F92" i="18" s="1"/>
  <c r="F93" i="18" s="1"/>
  <c r="F94" i="18" s="1"/>
  <c r="F95" i="18" s="1"/>
  <c r="F96" i="18" s="1"/>
  <c r="F97" i="18" s="1"/>
  <c r="F98" i="18" s="1"/>
  <c r="F99" i="18" s="1"/>
  <c r="F100" i="18" s="1"/>
  <c r="F101" i="18" s="1"/>
  <c r="F102" i="18" s="1"/>
  <c r="F103" i="18" s="1"/>
  <c r="F104" i="18" s="1"/>
  <c r="F105" i="18" s="1"/>
  <c r="F106" i="18" s="1"/>
  <c r="F107" i="18" s="1"/>
  <c r="F108" i="18" s="1"/>
  <c r="F109" i="18" s="1"/>
  <c r="F110" i="18" s="1"/>
  <c r="F111" i="18" s="1"/>
  <c r="F112" i="18" s="1"/>
  <c r="F113" i="18" s="1"/>
  <c r="F114" i="18" s="1"/>
  <c r="F4" i="18"/>
  <c r="F3" i="18"/>
  <c r="E5" i="18"/>
  <c r="E6" i="18" s="1"/>
  <c r="E7" i="18" s="1"/>
  <c r="E8" i="18" s="1"/>
  <c r="E9" i="18" s="1"/>
  <c r="E10" i="18" s="1"/>
  <c r="E11" i="18" s="1"/>
  <c r="E12" i="18" s="1"/>
  <c r="E13" i="18" s="1"/>
  <c r="E14" i="18" s="1"/>
  <c r="E15" i="18" s="1"/>
  <c r="E16" i="18" s="1"/>
  <c r="E17" i="18" s="1"/>
  <c r="E18" i="18" s="1"/>
  <c r="E19" i="18" s="1"/>
  <c r="E20" i="18" s="1"/>
  <c r="E21" i="18" s="1"/>
  <c r="E22" i="18" s="1"/>
  <c r="E23" i="18" s="1"/>
  <c r="E24" i="18" s="1"/>
  <c r="E25" i="18" s="1"/>
  <c r="E26" i="18" s="1"/>
  <c r="E27" i="18" s="1"/>
  <c r="E28" i="18" s="1"/>
  <c r="E29" i="18" s="1"/>
  <c r="E30" i="18" s="1"/>
  <c r="E31" i="18" s="1"/>
  <c r="E32" i="18" s="1"/>
  <c r="E33" i="18" s="1"/>
  <c r="E34" i="18" s="1"/>
  <c r="E35" i="18" s="1"/>
  <c r="E36" i="18" s="1"/>
  <c r="E37" i="18" s="1"/>
  <c r="E38" i="18" s="1"/>
  <c r="E39" i="18" s="1"/>
  <c r="E40" i="18" s="1"/>
  <c r="E41" i="18" s="1"/>
  <c r="E42" i="18" s="1"/>
  <c r="E43" i="18" s="1"/>
  <c r="E44" i="18" s="1"/>
  <c r="E45" i="18" s="1"/>
  <c r="E46" i="18" s="1"/>
  <c r="E47" i="18" s="1"/>
  <c r="E48" i="18" s="1"/>
  <c r="E49" i="18" s="1"/>
  <c r="E50" i="18" s="1"/>
  <c r="E51" i="18" s="1"/>
  <c r="E52" i="18" s="1"/>
  <c r="E53" i="18" s="1"/>
  <c r="E54" i="18" s="1"/>
  <c r="E55" i="18" s="1"/>
  <c r="E56" i="18" s="1"/>
  <c r="E57" i="18" s="1"/>
  <c r="E58" i="18" s="1"/>
  <c r="E59" i="18" s="1"/>
  <c r="E60" i="18" s="1"/>
  <c r="E61" i="18" s="1"/>
  <c r="E62" i="18" s="1"/>
  <c r="E63" i="18" s="1"/>
  <c r="E64" i="18" s="1"/>
  <c r="E65" i="18" s="1"/>
  <c r="E66" i="18" s="1"/>
  <c r="E67" i="18" s="1"/>
  <c r="E68" i="18" s="1"/>
  <c r="E69" i="18" s="1"/>
  <c r="E70" i="18" s="1"/>
  <c r="E71" i="18" s="1"/>
  <c r="E72" i="18" s="1"/>
  <c r="E73" i="18" s="1"/>
  <c r="E74" i="18" s="1"/>
  <c r="E75" i="18" s="1"/>
  <c r="E76" i="18" s="1"/>
  <c r="E77" i="18" s="1"/>
  <c r="E78" i="18" s="1"/>
  <c r="E79" i="18" s="1"/>
  <c r="E80" i="18" s="1"/>
  <c r="E81" i="18" s="1"/>
  <c r="E82" i="18" s="1"/>
  <c r="E83" i="18" s="1"/>
  <c r="E84" i="18" s="1"/>
  <c r="E85" i="18" s="1"/>
  <c r="E86" i="18" s="1"/>
  <c r="E87" i="18" s="1"/>
  <c r="E88" i="18" s="1"/>
  <c r="E89" i="18" s="1"/>
  <c r="E90" i="18" s="1"/>
  <c r="E91" i="18" s="1"/>
  <c r="E92" i="18" s="1"/>
  <c r="E93" i="18" s="1"/>
  <c r="E94" i="18" s="1"/>
  <c r="E95" i="18" s="1"/>
  <c r="E96" i="18" s="1"/>
  <c r="E97" i="18" s="1"/>
  <c r="E98" i="18" s="1"/>
  <c r="E99" i="18" s="1"/>
  <c r="E100" i="18" s="1"/>
  <c r="E101" i="18" s="1"/>
  <c r="E102" i="18" s="1"/>
  <c r="E103" i="18" s="1"/>
  <c r="E104" i="18" s="1"/>
  <c r="E105" i="18" s="1"/>
  <c r="E106" i="18" s="1"/>
  <c r="E107" i="18" s="1"/>
  <c r="E108" i="18" s="1"/>
  <c r="E109" i="18" s="1"/>
  <c r="E110" i="18" s="1"/>
  <c r="E111" i="18" s="1"/>
  <c r="E112" i="18" s="1"/>
  <c r="E113" i="18" s="1"/>
  <c r="E114" i="18" s="1"/>
  <c r="E4" i="18"/>
  <c r="E3" i="18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3" i="18"/>
  <c r="X4" i="17"/>
  <c r="X5" i="17"/>
  <c r="X6" i="17"/>
  <c r="X7" i="17"/>
  <c r="X8" i="17"/>
  <c r="X9" i="17"/>
  <c r="X10" i="17"/>
  <c r="X11" i="17"/>
  <c r="X12" i="17"/>
  <c r="X13" i="17"/>
  <c r="X14" i="17"/>
  <c r="X15" i="17"/>
  <c r="X16" i="17"/>
  <c r="X17" i="17"/>
  <c r="X18" i="17"/>
  <c r="X19" i="17"/>
  <c r="X20" i="17"/>
  <c r="X21" i="17"/>
  <c r="X22" i="17"/>
  <c r="X23" i="17"/>
  <c r="X24" i="17"/>
  <c r="X25" i="17"/>
  <c r="X26" i="17"/>
  <c r="X27" i="17"/>
  <c r="X28" i="17"/>
  <c r="X29" i="17"/>
  <c r="X30" i="17"/>
  <c r="X31" i="17"/>
  <c r="X32" i="17"/>
  <c r="X33" i="17"/>
  <c r="X34" i="17"/>
  <c r="X35" i="17"/>
  <c r="X36" i="17"/>
  <c r="X37" i="17"/>
  <c r="X38" i="17"/>
  <c r="X39" i="17"/>
  <c r="X40" i="17"/>
  <c r="X41" i="17"/>
  <c r="X42" i="17"/>
  <c r="X43" i="17"/>
  <c r="X44" i="17"/>
  <c r="X45" i="17"/>
  <c r="X46" i="17"/>
  <c r="X47" i="17"/>
  <c r="X48" i="17"/>
  <c r="X49" i="17"/>
  <c r="X50" i="17"/>
  <c r="X51" i="17"/>
  <c r="X52" i="17"/>
  <c r="X53" i="17"/>
  <c r="X3" i="17"/>
  <c r="W4" i="17"/>
  <c r="W5" i="17"/>
  <c r="W6" i="17"/>
  <c r="W7" i="17"/>
  <c r="W8" i="17"/>
  <c r="W9" i="17"/>
  <c r="W10" i="17"/>
  <c r="W11" i="17"/>
  <c r="W12" i="17"/>
  <c r="W13" i="17"/>
  <c r="W14" i="17"/>
  <c r="W15" i="17"/>
  <c r="W16" i="17"/>
  <c r="W17" i="17"/>
  <c r="W18" i="17"/>
  <c r="W19" i="17"/>
  <c r="W20" i="17"/>
  <c r="W21" i="17"/>
  <c r="W22" i="17"/>
  <c r="W23" i="17"/>
  <c r="W24" i="17"/>
  <c r="W25" i="17"/>
  <c r="W26" i="17"/>
  <c r="W27" i="17"/>
  <c r="W28" i="17"/>
  <c r="W29" i="17"/>
  <c r="W30" i="17"/>
  <c r="W31" i="17"/>
  <c r="W32" i="17"/>
  <c r="W33" i="17"/>
  <c r="W34" i="17"/>
  <c r="W35" i="17"/>
  <c r="W36" i="17"/>
  <c r="W37" i="17"/>
  <c r="W38" i="17"/>
  <c r="W39" i="17"/>
  <c r="W40" i="17"/>
  <c r="W41" i="17"/>
  <c r="W42" i="17"/>
  <c r="W43" i="17"/>
  <c r="W44" i="17"/>
  <c r="W45" i="17"/>
  <c r="W46" i="17"/>
  <c r="W47" i="17"/>
  <c r="W48" i="17"/>
  <c r="W49" i="17"/>
  <c r="W50" i="17"/>
  <c r="W51" i="17"/>
  <c r="W52" i="17"/>
  <c r="W53" i="17"/>
  <c r="W3" i="17"/>
  <c r="V5" i="17"/>
  <c r="V6" i="17" s="1"/>
  <c r="V7" i="17" s="1"/>
  <c r="V8" i="17" s="1"/>
  <c r="V9" i="17" s="1"/>
  <c r="V10" i="17" s="1"/>
  <c r="V11" i="17" s="1"/>
  <c r="V12" i="17" s="1"/>
  <c r="V13" i="17" s="1"/>
  <c r="V14" i="17" s="1"/>
  <c r="V15" i="17" s="1"/>
  <c r="V16" i="17" s="1"/>
  <c r="V17" i="17" s="1"/>
  <c r="V18" i="17" s="1"/>
  <c r="V19" i="17" s="1"/>
  <c r="V20" i="17" s="1"/>
  <c r="V21" i="17" s="1"/>
  <c r="V22" i="17" s="1"/>
  <c r="V23" i="17" s="1"/>
  <c r="V24" i="17" s="1"/>
  <c r="V25" i="17" s="1"/>
  <c r="V26" i="17" s="1"/>
  <c r="V27" i="17" s="1"/>
  <c r="V28" i="17" s="1"/>
  <c r="V29" i="17" s="1"/>
  <c r="V30" i="17" s="1"/>
  <c r="V31" i="17" s="1"/>
  <c r="V32" i="17" s="1"/>
  <c r="V33" i="17" s="1"/>
  <c r="V34" i="17" s="1"/>
  <c r="V35" i="17" s="1"/>
  <c r="V36" i="17" s="1"/>
  <c r="V37" i="17" s="1"/>
  <c r="V38" i="17" s="1"/>
  <c r="V39" i="17" s="1"/>
  <c r="V40" i="17" s="1"/>
  <c r="V41" i="17" s="1"/>
  <c r="V42" i="17" s="1"/>
  <c r="V43" i="17" s="1"/>
  <c r="V44" i="17" s="1"/>
  <c r="V45" i="17" s="1"/>
  <c r="V46" i="17" s="1"/>
  <c r="V47" i="17" s="1"/>
  <c r="V48" i="17" s="1"/>
  <c r="V49" i="17" s="1"/>
  <c r="V50" i="17" s="1"/>
  <c r="V51" i="17" s="1"/>
  <c r="V52" i="17" s="1"/>
  <c r="V53" i="17" s="1"/>
  <c r="V4" i="17"/>
  <c r="V3" i="17"/>
  <c r="U5" i="17"/>
  <c r="U6" i="17" s="1"/>
  <c r="U7" i="17" s="1"/>
  <c r="U8" i="17" s="1"/>
  <c r="U9" i="17" s="1"/>
  <c r="U10" i="17" s="1"/>
  <c r="U11" i="17" s="1"/>
  <c r="U12" i="17" s="1"/>
  <c r="U13" i="17" s="1"/>
  <c r="U14" i="17" s="1"/>
  <c r="U15" i="17" s="1"/>
  <c r="U16" i="17" s="1"/>
  <c r="U17" i="17" s="1"/>
  <c r="U18" i="17" s="1"/>
  <c r="U19" i="17" s="1"/>
  <c r="U20" i="17" s="1"/>
  <c r="U21" i="17" s="1"/>
  <c r="U22" i="17" s="1"/>
  <c r="U23" i="17" s="1"/>
  <c r="U24" i="17" s="1"/>
  <c r="U25" i="17" s="1"/>
  <c r="U26" i="17" s="1"/>
  <c r="U27" i="17" s="1"/>
  <c r="U28" i="17" s="1"/>
  <c r="U29" i="17" s="1"/>
  <c r="U30" i="17" s="1"/>
  <c r="U31" i="17" s="1"/>
  <c r="U32" i="17" s="1"/>
  <c r="U33" i="17" s="1"/>
  <c r="U34" i="17" s="1"/>
  <c r="U35" i="17" s="1"/>
  <c r="U36" i="17" s="1"/>
  <c r="U37" i="17" s="1"/>
  <c r="U38" i="17" s="1"/>
  <c r="U39" i="17" s="1"/>
  <c r="U40" i="17" s="1"/>
  <c r="U41" i="17" s="1"/>
  <c r="U42" i="17" s="1"/>
  <c r="U43" i="17" s="1"/>
  <c r="U44" i="17" s="1"/>
  <c r="U45" i="17" s="1"/>
  <c r="U46" i="17" s="1"/>
  <c r="U47" i="17" s="1"/>
  <c r="U48" i="17" s="1"/>
  <c r="U49" i="17" s="1"/>
  <c r="U50" i="17" s="1"/>
  <c r="U51" i="17" s="1"/>
  <c r="U52" i="17" s="1"/>
  <c r="U53" i="17" s="1"/>
  <c r="U4" i="17"/>
  <c r="U3" i="17"/>
  <c r="P4" i="17"/>
  <c r="P5" i="17"/>
  <c r="P6" i="17"/>
  <c r="P7" i="17"/>
  <c r="P8" i="17"/>
  <c r="P9" i="17"/>
  <c r="P10" i="17"/>
  <c r="P11" i="17"/>
  <c r="P12" i="17"/>
  <c r="P13" i="17"/>
  <c r="P14" i="17"/>
  <c r="P15" i="17"/>
  <c r="P16" i="17"/>
  <c r="P17" i="17"/>
  <c r="P18" i="17"/>
  <c r="P19" i="17"/>
  <c r="P20" i="17"/>
  <c r="P21" i="17"/>
  <c r="P22" i="17"/>
  <c r="P23" i="17"/>
  <c r="P24" i="17"/>
  <c r="P25" i="17"/>
  <c r="P26" i="17"/>
  <c r="P27" i="17"/>
  <c r="P28" i="17"/>
  <c r="P29" i="17"/>
  <c r="P30" i="17"/>
  <c r="P31" i="17"/>
  <c r="P32" i="17"/>
  <c r="P33" i="17"/>
  <c r="P34" i="17"/>
  <c r="P35" i="17"/>
  <c r="P36" i="17"/>
  <c r="P37" i="17"/>
  <c r="P38" i="17"/>
  <c r="P39" i="17"/>
  <c r="P40" i="17"/>
  <c r="P41" i="17"/>
  <c r="P42" i="17"/>
  <c r="P43" i="17"/>
  <c r="P44" i="17"/>
  <c r="P45" i="17"/>
  <c r="P46" i="17"/>
  <c r="P47" i="17"/>
  <c r="P48" i="17"/>
  <c r="P49" i="17"/>
  <c r="P50" i="17"/>
  <c r="P51" i="17"/>
  <c r="P52" i="17"/>
  <c r="P53" i="17"/>
  <c r="P3" i="17"/>
  <c r="O4" i="17"/>
  <c r="O5" i="17"/>
  <c r="O6" i="17"/>
  <c r="O7" i="17"/>
  <c r="O8" i="17"/>
  <c r="O9" i="17"/>
  <c r="O10" i="17"/>
  <c r="O11" i="17"/>
  <c r="O12" i="17"/>
  <c r="O13" i="17"/>
  <c r="O14" i="17"/>
  <c r="O15" i="17"/>
  <c r="O16" i="17"/>
  <c r="O17" i="17"/>
  <c r="O18" i="17"/>
  <c r="O19" i="17"/>
  <c r="O20" i="17"/>
  <c r="O21" i="17"/>
  <c r="O22" i="17"/>
  <c r="O23" i="17"/>
  <c r="O24" i="17"/>
  <c r="O25" i="17"/>
  <c r="O26" i="17"/>
  <c r="O27" i="17"/>
  <c r="O28" i="17"/>
  <c r="O29" i="17"/>
  <c r="O30" i="17"/>
  <c r="O31" i="17"/>
  <c r="O32" i="17"/>
  <c r="O33" i="17"/>
  <c r="O34" i="17"/>
  <c r="O35" i="17"/>
  <c r="O36" i="17"/>
  <c r="O37" i="17"/>
  <c r="O38" i="17"/>
  <c r="O39" i="17"/>
  <c r="O40" i="17"/>
  <c r="O41" i="17"/>
  <c r="O42" i="17"/>
  <c r="O43" i="17"/>
  <c r="O44" i="17"/>
  <c r="O45" i="17"/>
  <c r="O46" i="17"/>
  <c r="O47" i="17"/>
  <c r="O48" i="17"/>
  <c r="O49" i="17"/>
  <c r="O50" i="17"/>
  <c r="O51" i="17"/>
  <c r="O52" i="17"/>
  <c r="O53" i="17"/>
  <c r="O3" i="17"/>
  <c r="N5" i="17"/>
  <c r="N6" i="17" s="1"/>
  <c r="N7" i="17" s="1"/>
  <c r="N8" i="17" s="1"/>
  <c r="N9" i="17" s="1"/>
  <c r="N10" i="17" s="1"/>
  <c r="N11" i="17" s="1"/>
  <c r="N12" i="17" s="1"/>
  <c r="N13" i="17" s="1"/>
  <c r="N14" i="17" s="1"/>
  <c r="N15" i="17" s="1"/>
  <c r="N16" i="17" s="1"/>
  <c r="N17" i="17" s="1"/>
  <c r="N18" i="17" s="1"/>
  <c r="N19" i="17" s="1"/>
  <c r="N20" i="17" s="1"/>
  <c r="N21" i="17" s="1"/>
  <c r="N22" i="17" s="1"/>
  <c r="N23" i="17" s="1"/>
  <c r="N24" i="17" s="1"/>
  <c r="N25" i="17" s="1"/>
  <c r="N26" i="17" s="1"/>
  <c r="N27" i="17" s="1"/>
  <c r="N28" i="17" s="1"/>
  <c r="N29" i="17" s="1"/>
  <c r="N30" i="17" s="1"/>
  <c r="N31" i="17" s="1"/>
  <c r="N32" i="17" s="1"/>
  <c r="N33" i="17" s="1"/>
  <c r="N34" i="17" s="1"/>
  <c r="N35" i="17" s="1"/>
  <c r="N36" i="17" s="1"/>
  <c r="N37" i="17" s="1"/>
  <c r="N38" i="17" s="1"/>
  <c r="N39" i="17" s="1"/>
  <c r="N40" i="17" s="1"/>
  <c r="N41" i="17" s="1"/>
  <c r="N42" i="17" s="1"/>
  <c r="N43" i="17" s="1"/>
  <c r="N44" i="17" s="1"/>
  <c r="N45" i="17" s="1"/>
  <c r="N46" i="17" s="1"/>
  <c r="N47" i="17" s="1"/>
  <c r="N48" i="17" s="1"/>
  <c r="N49" i="17" s="1"/>
  <c r="N50" i="17" s="1"/>
  <c r="N51" i="17" s="1"/>
  <c r="N52" i="17" s="1"/>
  <c r="N53" i="17" s="1"/>
  <c r="N4" i="17"/>
  <c r="N3" i="17"/>
  <c r="M5" i="17"/>
  <c r="M6" i="17" s="1"/>
  <c r="M7" i="17" s="1"/>
  <c r="M8" i="17" s="1"/>
  <c r="M9" i="17" s="1"/>
  <c r="M10" i="17" s="1"/>
  <c r="M11" i="17" s="1"/>
  <c r="M12" i="17" s="1"/>
  <c r="M13" i="17" s="1"/>
  <c r="M14" i="17" s="1"/>
  <c r="M15" i="17" s="1"/>
  <c r="M16" i="17" s="1"/>
  <c r="M17" i="17" s="1"/>
  <c r="M18" i="17" s="1"/>
  <c r="M19" i="17" s="1"/>
  <c r="M20" i="17" s="1"/>
  <c r="M21" i="17" s="1"/>
  <c r="M22" i="17" s="1"/>
  <c r="M23" i="17" s="1"/>
  <c r="M24" i="17" s="1"/>
  <c r="M25" i="17" s="1"/>
  <c r="M26" i="17" s="1"/>
  <c r="M27" i="17" s="1"/>
  <c r="M28" i="17" s="1"/>
  <c r="M29" i="17" s="1"/>
  <c r="M30" i="17" s="1"/>
  <c r="M31" i="17" s="1"/>
  <c r="M32" i="17" s="1"/>
  <c r="M33" i="17" s="1"/>
  <c r="M34" i="17" s="1"/>
  <c r="M35" i="17" s="1"/>
  <c r="M36" i="17" s="1"/>
  <c r="M37" i="17" s="1"/>
  <c r="M38" i="17" s="1"/>
  <c r="M39" i="17" s="1"/>
  <c r="M40" i="17" s="1"/>
  <c r="M41" i="17" s="1"/>
  <c r="M42" i="17" s="1"/>
  <c r="M43" i="17" s="1"/>
  <c r="M44" i="17" s="1"/>
  <c r="M45" i="17" s="1"/>
  <c r="M46" i="17" s="1"/>
  <c r="M47" i="17" s="1"/>
  <c r="M48" i="17" s="1"/>
  <c r="M49" i="17" s="1"/>
  <c r="M50" i="17" s="1"/>
  <c r="M51" i="17" s="1"/>
  <c r="M52" i="17" s="1"/>
  <c r="M53" i="17" s="1"/>
  <c r="M4" i="17"/>
  <c r="M3" i="17"/>
  <c r="T37" i="17"/>
  <c r="T4" i="17"/>
  <c r="T17" i="17"/>
  <c r="T43" i="17"/>
  <c r="T27" i="17"/>
  <c r="T47" i="17"/>
  <c r="T23" i="17"/>
  <c r="T31" i="17"/>
  <c r="T6" i="17"/>
  <c r="T52" i="17"/>
  <c r="T50" i="17"/>
  <c r="T24" i="17"/>
  <c r="T39" i="17"/>
  <c r="T9" i="17"/>
  <c r="T7" i="17"/>
  <c r="T10" i="17"/>
  <c r="T45" i="17"/>
  <c r="T30" i="17"/>
  <c r="T5" i="17"/>
  <c r="T35" i="17"/>
  <c r="T16" i="17"/>
  <c r="T51" i="17"/>
  <c r="T36" i="17"/>
  <c r="T34" i="17"/>
  <c r="T28" i="17"/>
  <c r="T26" i="17"/>
  <c r="T38" i="17"/>
  <c r="T18" i="17"/>
  <c r="T32" i="17"/>
  <c r="T22" i="17"/>
  <c r="T44" i="17"/>
  <c r="T8" i="17"/>
  <c r="T11" i="17"/>
  <c r="T42" i="17"/>
  <c r="T33" i="17"/>
  <c r="T25" i="17"/>
  <c r="T41" i="17"/>
  <c r="T21" i="17"/>
  <c r="T15" i="17"/>
  <c r="T20" i="17"/>
  <c r="T13" i="17"/>
  <c r="T46" i="17"/>
  <c r="T53" i="17"/>
  <c r="T29" i="17"/>
  <c r="T14" i="17"/>
  <c r="T3" i="17"/>
  <c r="T49" i="17"/>
  <c r="T12" i="17"/>
  <c r="T40" i="17"/>
  <c r="T48" i="17"/>
  <c r="T19" i="17"/>
  <c r="L41" i="17"/>
  <c r="L7" i="17"/>
  <c r="L25" i="17"/>
  <c r="L43" i="17"/>
  <c r="L33" i="17"/>
  <c r="L46" i="17"/>
  <c r="L27" i="17"/>
  <c r="L34" i="17"/>
  <c r="L6" i="17"/>
  <c r="L52" i="17"/>
  <c r="L48" i="17"/>
  <c r="L19" i="17"/>
  <c r="L40" i="17"/>
  <c r="L14" i="17"/>
  <c r="L11" i="17"/>
  <c r="L20" i="17"/>
  <c r="L42" i="17"/>
  <c r="L31" i="17"/>
  <c r="L4" i="17"/>
  <c r="L35" i="17"/>
  <c r="L5" i="17"/>
  <c r="L51" i="17"/>
  <c r="L36" i="17"/>
  <c r="L32" i="17"/>
  <c r="L44" i="17"/>
  <c r="L28" i="17"/>
  <c r="L26" i="17"/>
  <c r="L17" i="17"/>
  <c r="L30" i="17"/>
  <c r="L23" i="17"/>
  <c r="L45" i="17"/>
  <c r="L8" i="17"/>
  <c r="L10" i="17"/>
  <c r="L38" i="17"/>
  <c r="L15" i="17"/>
  <c r="L24" i="17"/>
  <c r="L37" i="17"/>
  <c r="L21" i="17"/>
  <c r="L18" i="17"/>
  <c r="L13" i="17"/>
  <c r="L9" i="17"/>
  <c r="L47" i="17"/>
  <c r="L53" i="17"/>
  <c r="L29" i="17"/>
  <c r="L16" i="17"/>
  <c r="L3" i="17"/>
  <c r="L49" i="17"/>
  <c r="L12" i="17"/>
  <c r="L39" i="17"/>
  <c r="L50" i="17"/>
  <c r="L22" i="17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3" i="17"/>
  <c r="G4" i="17"/>
  <c r="G5" i="17"/>
  <c r="G6" i="17"/>
  <c r="G7" i="17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7" i="17"/>
  <c r="G48" i="17"/>
  <c r="G49" i="17"/>
  <c r="G50" i="17"/>
  <c r="G51" i="17"/>
  <c r="G52" i="17"/>
  <c r="G53" i="17"/>
  <c r="G3" i="17"/>
  <c r="F5" i="17"/>
  <c r="F6" i="17" s="1"/>
  <c r="F7" i="17" s="1"/>
  <c r="F8" i="17" s="1"/>
  <c r="F9" i="17" s="1"/>
  <c r="F10" i="17" s="1"/>
  <c r="F11" i="17" s="1"/>
  <c r="F12" i="17" s="1"/>
  <c r="F13" i="17" s="1"/>
  <c r="F14" i="17" s="1"/>
  <c r="F15" i="17" s="1"/>
  <c r="F16" i="17" s="1"/>
  <c r="F17" i="17" s="1"/>
  <c r="F18" i="17" s="1"/>
  <c r="F19" i="17" s="1"/>
  <c r="F20" i="17" s="1"/>
  <c r="F21" i="17" s="1"/>
  <c r="F22" i="17" s="1"/>
  <c r="F23" i="17" s="1"/>
  <c r="F24" i="17" s="1"/>
  <c r="F25" i="17" s="1"/>
  <c r="F26" i="17" s="1"/>
  <c r="F27" i="17" s="1"/>
  <c r="F28" i="17" s="1"/>
  <c r="F29" i="17" s="1"/>
  <c r="F30" i="17" s="1"/>
  <c r="F31" i="17" s="1"/>
  <c r="F32" i="17" s="1"/>
  <c r="F33" i="17" s="1"/>
  <c r="F34" i="17" s="1"/>
  <c r="F35" i="17" s="1"/>
  <c r="F36" i="17" s="1"/>
  <c r="F37" i="17" s="1"/>
  <c r="F38" i="17" s="1"/>
  <c r="F39" i="17" s="1"/>
  <c r="F40" i="17" s="1"/>
  <c r="F41" i="17" s="1"/>
  <c r="F42" i="17" s="1"/>
  <c r="F43" i="17" s="1"/>
  <c r="F44" i="17" s="1"/>
  <c r="F45" i="17" s="1"/>
  <c r="F46" i="17" s="1"/>
  <c r="F47" i="17" s="1"/>
  <c r="F48" i="17" s="1"/>
  <c r="F49" i="17" s="1"/>
  <c r="F50" i="17" s="1"/>
  <c r="F51" i="17" s="1"/>
  <c r="F52" i="17" s="1"/>
  <c r="F53" i="17" s="1"/>
  <c r="F4" i="17"/>
  <c r="F3" i="17"/>
  <c r="E5" i="17"/>
  <c r="E6" i="17" s="1"/>
  <c r="E7" i="17" s="1"/>
  <c r="E8" i="17" s="1"/>
  <c r="E9" i="17" s="1"/>
  <c r="E10" i="17" s="1"/>
  <c r="E11" i="17" s="1"/>
  <c r="E12" i="17" s="1"/>
  <c r="E13" i="17" s="1"/>
  <c r="E14" i="17" s="1"/>
  <c r="E15" i="17" s="1"/>
  <c r="E16" i="17" s="1"/>
  <c r="E17" i="17" s="1"/>
  <c r="E18" i="17" s="1"/>
  <c r="E19" i="17" s="1"/>
  <c r="E20" i="17" s="1"/>
  <c r="E21" i="17" s="1"/>
  <c r="E22" i="17" s="1"/>
  <c r="E23" i="17" s="1"/>
  <c r="E24" i="17" s="1"/>
  <c r="E25" i="17" s="1"/>
  <c r="E26" i="17" s="1"/>
  <c r="E27" i="17" s="1"/>
  <c r="E28" i="17" s="1"/>
  <c r="E29" i="17" s="1"/>
  <c r="E30" i="17" s="1"/>
  <c r="E31" i="17" s="1"/>
  <c r="E32" i="17" s="1"/>
  <c r="E33" i="17" s="1"/>
  <c r="E34" i="17" s="1"/>
  <c r="E35" i="17" s="1"/>
  <c r="E36" i="17" s="1"/>
  <c r="E37" i="17" s="1"/>
  <c r="E38" i="17" s="1"/>
  <c r="E39" i="17" s="1"/>
  <c r="E40" i="17" s="1"/>
  <c r="E41" i="17" s="1"/>
  <c r="E42" i="17" s="1"/>
  <c r="E43" i="17" s="1"/>
  <c r="E44" i="17" s="1"/>
  <c r="E45" i="17" s="1"/>
  <c r="E46" i="17" s="1"/>
  <c r="E47" i="17" s="1"/>
  <c r="E48" i="17" s="1"/>
  <c r="E49" i="17" s="1"/>
  <c r="E50" i="17" s="1"/>
  <c r="E51" i="17" s="1"/>
  <c r="E52" i="17" s="1"/>
  <c r="E53" i="17" s="1"/>
  <c r="E4" i="17"/>
  <c r="E3" i="17"/>
  <c r="D4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44" i="17"/>
  <c r="D45" i="17"/>
  <c r="D46" i="17"/>
  <c r="D47" i="17"/>
  <c r="D48" i="17"/>
  <c r="D49" i="17"/>
  <c r="D50" i="17"/>
  <c r="D51" i="17"/>
  <c r="D52" i="17"/>
  <c r="D53" i="17"/>
  <c r="D3" i="17"/>
  <c r="V259" i="15" l="1"/>
  <c r="V258" i="15"/>
  <c r="U259" i="15"/>
  <c r="U258" i="15"/>
  <c r="T259" i="15"/>
  <c r="T258" i="15"/>
  <c r="P259" i="15"/>
  <c r="O259" i="15"/>
  <c r="N259" i="15"/>
  <c r="G253" i="15"/>
  <c r="F253" i="15"/>
  <c r="E253" i="15"/>
  <c r="L252" i="15"/>
  <c r="J252" i="15"/>
  <c r="H252" i="15"/>
  <c r="L251" i="15"/>
  <c r="J251" i="15"/>
  <c r="H251" i="15"/>
  <c r="L250" i="15"/>
  <c r="J250" i="15"/>
  <c r="H250" i="15"/>
  <c r="L249" i="15"/>
  <c r="J249" i="15"/>
  <c r="H249" i="15"/>
  <c r="L248" i="15"/>
  <c r="J248" i="15"/>
  <c r="H248" i="15"/>
  <c r="L247" i="15"/>
  <c r="J247" i="15"/>
  <c r="H247" i="15"/>
  <c r="L246" i="15"/>
  <c r="J246" i="15"/>
  <c r="H246" i="15"/>
  <c r="L245" i="15"/>
  <c r="J245" i="15"/>
  <c r="H245" i="15"/>
  <c r="L244" i="15"/>
  <c r="J244" i="15"/>
  <c r="H244" i="15"/>
  <c r="L243" i="15"/>
  <c r="J243" i="15"/>
  <c r="H243" i="15"/>
  <c r="L242" i="15"/>
  <c r="J242" i="15"/>
  <c r="H242" i="15"/>
  <c r="L241" i="15"/>
  <c r="J241" i="15"/>
  <c r="H241" i="15"/>
  <c r="L240" i="15"/>
  <c r="J240" i="15"/>
  <c r="H240" i="15"/>
  <c r="L239" i="15"/>
  <c r="J239" i="15"/>
  <c r="H239" i="15"/>
  <c r="L238" i="15"/>
  <c r="J238" i="15"/>
  <c r="H238" i="15"/>
  <c r="L237" i="15"/>
  <c r="J237" i="15"/>
  <c r="H237" i="15"/>
  <c r="L236" i="15"/>
  <c r="J236" i="15"/>
  <c r="H236" i="15"/>
  <c r="L235" i="15"/>
  <c r="J235" i="15"/>
  <c r="H235" i="15"/>
  <c r="L234" i="15"/>
  <c r="J234" i="15"/>
  <c r="H234" i="15"/>
  <c r="L233" i="15"/>
  <c r="J233" i="15"/>
  <c r="H233" i="15"/>
  <c r="L232" i="15"/>
  <c r="J232" i="15"/>
  <c r="H232" i="15"/>
  <c r="L231" i="15"/>
  <c r="J231" i="15"/>
  <c r="H231" i="15"/>
  <c r="L230" i="15"/>
  <c r="J230" i="15"/>
  <c r="H230" i="15"/>
  <c r="L229" i="15"/>
  <c r="J229" i="15"/>
  <c r="H229" i="15"/>
  <c r="L228" i="15"/>
  <c r="J228" i="15"/>
  <c r="H228" i="15"/>
  <c r="L227" i="15"/>
  <c r="J227" i="15"/>
  <c r="H227" i="15"/>
  <c r="L226" i="15"/>
  <c r="J226" i="15"/>
  <c r="H226" i="15"/>
  <c r="L225" i="15"/>
  <c r="J225" i="15"/>
  <c r="H225" i="15"/>
  <c r="L224" i="15"/>
  <c r="J224" i="15"/>
  <c r="H224" i="15"/>
  <c r="L223" i="15"/>
  <c r="J223" i="15"/>
  <c r="H223" i="15"/>
  <c r="L222" i="15"/>
  <c r="J222" i="15"/>
  <c r="H222" i="15"/>
  <c r="L221" i="15"/>
  <c r="J221" i="15"/>
  <c r="H221" i="15"/>
  <c r="L220" i="15"/>
  <c r="J220" i="15"/>
  <c r="H220" i="15"/>
  <c r="L219" i="15"/>
  <c r="J219" i="15"/>
  <c r="H219" i="15"/>
  <c r="L218" i="15"/>
  <c r="J218" i="15"/>
  <c r="H218" i="15"/>
  <c r="L217" i="15"/>
  <c r="J217" i="15"/>
  <c r="H217" i="15"/>
  <c r="L216" i="15"/>
  <c r="J216" i="15"/>
  <c r="H216" i="15"/>
  <c r="L215" i="15"/>
  <c r="J215" i="15"/>
  <c r="H215" i="15"/>
  <c r="L214" i="15"/>
  <c r="J214" i="15"/>
  <c r="H214" i="15"/>
  <c r="L213" i="15"/>
  <c r="J213" i="15"/>
  <c r="H213" i="15"/>
  <c r="L212" i="15"/>
  <c r="J212" i="15"/>
  <c r="H212" i="15"/>
  <c r="L211" i="15"/>
  <c r="J211" i="15"/>
  <c r="H211" i="15"/>
  <c r="L210" i="15"/>
  <c r="J210" i="15"/>
  <c r="H210" i="15"/>
  <c r="L209" i="15"/>
  <c r="J209" i="15"/>
  <c r="H209" i="15"/>
  <c r="L208" i="15"/>
  <c r="J208" i="15"/>
  <c r="H208" i="15"/>
  <c r="L207" i="15"/>
  <c r="J207" i="15"/>
  <c r="H207" i="15"/>
  <c r="L206" i="15"/>
  <c r="J206" i="15"/>
  <c r="H206" i="15"/>
  <c r="L205" i="15"/>
  <c r="J205" i="15"/>
  <c r="H205" i="15"/>
  <c r="L204" i="15"/>
  <c r="J204" i="15"/>
  <c r="H204" i="15"/>
  <c r="L203" i="15"/>
  <c r="J203" i="15"/>
  <c r="H203" i="15"/>
  <c r="L202" i="15"/>
  <c r="J202" i="15"/>
  <c r="H202" i="15"/>
  <c r="L201" i="15"/>
  <c r="J201" i="15"/>
  <c r="H201" i="15"/>
  <c r="L200" i="15"/>
  <c r="J200" i="15"/>
  <c r="H200" i="15"/>
  <c r="L199" i="15"/>
  <c r="J199" i="15"/>
  <c r="H199" i="15"/>
  <c r="L198" i="15"/>
  <c r="J198" i="15"/>
  <c r="H198" i="15"/>
  <c r="L197" i="15"/>
  <c r="J197" i="15"/>
  <c r="H197" i="15"/>
  <c r="L196" i="15"/>
  <c r="J196" i="15"/>
  <c r="H196" i="15"/>
  <c r="L195" i="15"/>
  <c r="J195" i="15"/>
  <c r="H195" i="15"/>
  <c r="L194" i="15"/>
  <c r="J194" i="15"/>
  <c r="H194" i="15"/>
  <c r="L193" i="15"/>
  <c r="J193" i="15"/>
  <c r="H193" i="15"/>
  <c r="L192" i="15"/>
  <c r="J192" i="15"/>
  <c r="H192" i="15"/>
  <c r="L191" i="15"/>
  <c r="J191" i="15"/>
  <c r="H191" i="15"/>
  <c r="L190" i="15"/>
  <c r="J190" i="15"/>
  <c r="H190" i="15"/>
  <c r="L189" i="15"/>
  <c r="J189" i="15"/>
  <c r="H189" i="15"/>
  <c r="L188" i="15"/>
  <c r="J188" i="15"/>
  <c r="H188" i="15"/>
  <c r="L187" i="15"/>
  <c r="J187" i="15"/>
  <c r="H187" i="15"/>
  <c r="L186" i="15"/>
  <c r="J186" i="15"/>
  <c r="H186" i="15"/>
  <c r="L185" i="15"/>
  <c r="J185" i="15"/>
  <c r="H185" i="15"/>
  <c r="L184" i="15"/>
  <c r="J184" i="15"/>
  <c r="H184" i="15"/>
  <c r="L183" i="15"/>
  <c r="J183" i="15"/>
  <c r="H183" i="15"/>
  <c r="L182" i="15"/>
  <c r="J182" i="15"/>
  <c r="H182" i="15"/>
  <c r="L181" i="15"/>
  <c r="J181" i="15"/>
  <c r="H181" i="15"/>
  <c r="L180" i="15"/>
  <c r="J180" i="15"/>
  <c r="H180" i="15"/>
  <c r="L179" i="15"/>
  <c r="J179" i="15"/>
  <c r="H179" i="15"/>
  <c r="L178" i="15"/>
  <c r="J178" i="15"/>
  <c r="H178" i="15"/>
  <c r="L177" i="15"/>
  <c r="J177" i="15"/>
  <c r="H177" i="15"/>
  <c r="L176" i="15"/>
  <c r="J176" i="15"/>
  <c r="H176" i="15"/>
  <c r="L175" i="15"/>
  <c r="J175" i="15"/>
  <c r="H175" i="15"/>
  <c r="L174" i="15"/>
  <c r="J174" i="15"/>
  <c r="H174" i="15"/>
  <c r="L173" i="15"/>
  <c r="J173" i="15"/>
  <c r="H173" i="15"/>
  <c r="L172" i="15"/>
  <c r="J172" i="15"/>
  <c r="H172" i="15"/>
  <c r="L171" i="15"/>
  <c r="J171" i="15"/>
  <c r="H171" i="15"/>
  <c r="L170" i="15"/>
  <c r="J170" i="15"/>
  <c r="H170" i="15"/>
  <c r="L169" i="15"/>
  <c r="J169" i="15"/>
  <c r="H169" i="15"/>
  <c r="L168" i="15"/>
  <c r="J168" i="15"/>
  <c r="H168" i="15"/>
  <c r="L167" i="15"/>
  <c r="J167" i="15"/>
  <c r="H167" i="15"/>
  <c r="L166" i="15"/>
  <c r="J166" i="15"/>
  <c r="H166" i="15"/>
  <c r="L165" i="15"/>
  <c r="J165" i="15"/>
  <c r="H165" i="15"/>
  <c r="L164" i="15"/>
  <c r="J164" i="15"/>
  <c r="H164" i="15"/>
  <c r="L163" i="15"/>
  <c r="J163" i="15"/>
  <c r="H163" i="15"/>
  <c r="L162" i="15"/>
  <c r="J162" i="15"/>
  <c r="H162" i="15"/>
  <c r="L161" i="15"/>
  <c r="J161" i="15"/>
  <c r="H161" i="15"/>
  <c r="L160" i="15"/>
  <c r="J160" i="15"/>
  <c r="H160" i="15"/>
  <c r="L159" i="15"/>
  <c r="J159" i="15"/>
  <c r="H159" i="15"/>
  <c r="L158" i="15"/>
  <c r="J158" i="15"/>
  <c r="H158" i="15"/>
  <c r="L157" i="15"/>
  <c r="J157" i="15"/>
  <c r="H157" i="15"/>
  <c r="L156" i="15"/>
  <c r="J156" i="15"/>
  <c r="H156" i="15"/>
  <c r="L155" i="15"/>
  <c r="J155" i="15"/>
  <c r="H155" i="15"/>
  <c r="L154" i="15"/>
  <c r="J154" i="15"/>
  <c r="H154" i="15"/>
  <c r="L153" i="15"/>
  <c r="J153" i="15"/>
  <c r="H153" i="15"/>
  <c r="L152" i="15"/>
  <c r="J152" i="15"/>
  <c r="H152" i="15"/>
  <c r="L151" i="15"/>
  <c r="J151" i="15"/>
  <c r="H151" i="15"/>
  <c r="L150" i="15"/>
  <c r="J150" i="15"/>
  <c r="H150" i="15"/>
  <c r="L149" i="15"/>
  <c r="J149" i="15"/>
  <c r="H149" i="15"/>
  <c r="L148" i="15"/>
  <c r="J148" i="15"/>
  <c r="H148" i="15"/>
  <c r="L147" i="15"/>
  <c r="J147" i="15"/>
  <c r="H147" i="15"/>
  <c r="L146" i="15"/>
  <c r="J146" i="15"/>
  <c r="H146" i="15"/>
  <c r="L145" i="15"/>
  <c r="J145" i="15"/>
  <c r="H145" i="15"/>
  <c r="L144" i="15"/>
  <c r="J144" i="15"/>
  <c r="H144" i="15"/>
  <c r="L143" i="15"/>
  <c r="J143" i="15"/>
  <c r="H143" i="15"/>
  <c r="L142" i="15"/>
  <c r="J142" i="15"/>
  <c r="H142" i="15"/>
  <c r="L141" i="15"/>
  <c r="J141" i="15"/>
  <c r="H141" i="15"/>
  <c r="L140" i="15"/>
  <c r="J140" i="15"/>
  <c r="H140" i="15"/>
  <c r="L139" i="15"/>
  <c r="J139" i="15"/>
  <c r="H139" i="15"/>
  <c r="L138" i="15"/>
  <c r="J138" i="15"/>
  <c r="H138" i="15"/>
  <c r="L137" i="15"/>
  <c r="J137" i="15"/>
  <c r="H137" i="15"/>
  <c r="L136" i="15"/>
  <c r="J136" i="15"/>
  <c r="H136" i="15"/>
  <c r="L135" i="15"/>
  <c r="J135" i="15"/>
  <c r="H135" i="15"/>
  <c r="L134" i="15"/>
  <c r="J134" i="15"/>
  <c r="H134" i="15"/>
  <c r="L133" i="15"/>
  <c r="J133" i="15"/>
  <c r="H133" i="15"/>
  <c r="L132" i="15"/>
  <c r="J132" i="15"/>
  <c r="H132" i="15"/>
  <c r="L131" i="15"/>
  <c r="J131" i="15"/>
  <c r="H131" i="15"/>
  <c r="L130" i="15"/>
  <c r="J130" i="15"/>
  <c r="H130" i="15"/>
  <c r="L129" i="15"/>
  <c r="J129" i="15"/>
  <c r="H129" i="15"/>
  <c r="L128" i="15"/>
  <c r="J128" i="15"/>
  <c r="H128" i="15"/>
  <c r="L127" i="15"/>
  <c r="J127" i="15"/>
  <c r="H127" i="15"/>
  <c r="L126" i="15"/>
  <c r="J126" i="15"/>
  <c r="H126" i="15"/>
  <c r="L125" i="15"/>
  <c r="J125" i="15"/>
  <c r="H125" i="15"/>
  <c r="L124" i="15"/>
  <c r="J124" i="15"/>
  <c r="H124" i="15"/>
  <c r="L123" i="15"/>
  <c r="J123" i="15"/>
  <c r="H123" i="15"/>
  <c r="L122" i="15"/>
  <c r="J122" i="15"/>
  <c r="H122" i="15"/>
  <c r="L121" i="15"/>
  <c r="J121" i="15"/>
  <c r="H121" i="15"/>
  <c r="L120" i="15"/>
  <c r="J120" i="15"/>
  <c r="H120" i="15"/>
  <c r="L119" i="15"/>
  <c r="J119" i="15"/>
  <c r="H119" i="15"/>
  <c r="L118" i="15"/>
  <c r="J118" i="15"/>
  <c r="H118" i="15"/>
  <c r="L117" i="15"/>
  <c r="J117" i="15"/>
  <c r="H117" i="15"/>
  <c r="L116" i="15"/>
  <c r="J116" i="15"/>
  <c r="H116" i="15"/>
  <c r="L115" i="15"/>
  <c r="J115" i="15"/>
  <c r="H115" i="15"/>
  <c r="L114" i="15"/>
  <c r="J114" i="15"/>
  <c r="H114" i="15"/>
  <c r="L113" i="15"/>
  <c r="J113" i="15"/>
  <c r="H113" i="15"/>
  <c r="L112" i="15"/>
  <c r="J112" i="15"/>
  <c r="H112" i="15"/>
  <c r="L111" i="15"/>
  <c r="J111" i="15"/>
  <c r="H111" i="15"/>
  <c r="L110" i="15"/>
  <c r="J110" i="15"/>
  <c r="H110" i="15"/>
  <c r="L109" i="15"/>
  <c r="J109" i="15"/>
  <c r="H109" i="15"/>
  <c r="L108" i="15"/>
  <c r="J108" i="15"/>
  <c r="H108" i="15"/>
  <c r="L107" i="15"/>
  <c r="J107" i="15"/>
  <c r="H107" i="15"/>
  <c r="L106" i="15"/>
  <c r="J106" i="15"/>
  <c r="H106" i="15"/>
  <c r="L105" i="15"/>
  <c r="J105" i="15"/>
  <c r="H105" i="15"/>
  <c r="L104" i="15"/>
  <c r="J104" i="15"/>
  <c r="H104" i="15"/>
  <c r="L103" i="15"/>
  <c r="J103" i="15"/>
  <c r="H103" i="15"/>
  <c r="L102" i="15"/>
  <c r="J102" i="15"/>
  <c r="H102" i="15"/>
  <c r="L101" i="15"/>
  <c r="J101" i="15"/>
  <c r="H101" i="15"/>
  <c r="L100" i="15"/>
  <c r="J100" i="15"/>
  <c r="H100" i="15"/>
  <c r="L99" i="15"/>
  <c r="J99" i="15"/>
  <c r="H99" i="15"/>
  <c r="L98" i="15"/>
  <c r="J98" i="15"/>
  <c r="H98" i="15"/>
  <c r="L97" i="15"/>
  <c r="J97" i="15"/>
  <c r="H97" i="15"/>
  <c r="L96" i="15"/>
  <c r="J96" i="15"/>
  <c r="H96" i="15"/>
  <c r="L95" i="15"/>
  <c r="J95" i="15"/>
  <c r="H95" i="15"/>
  <c r="L94" i="15"/>
  <c r="J94" i="15"/>
  <c r="H94" i="15"/>
  <c r="L93" i="15"/>
  <c r="J93" i="15"/>
  <c r="H93" i="15"/>
  <c r="L92" i="15"/>
  <c r="J92" i="15"/>
  <c r="H92" i="15"/>
  <c r="L91" i="15"/>
  <c r="J91" i="15"/>
  <c r="H91" i="15"/>
  <c r="L90" i="15"/>
  <c r="J90" i="15"/>
  <c r="H90" i="15"/>
  <c r="L89" i="15"/>
  <c r="J89" i="15"/>
  <c r="H89" i="15"/>
  <c r="L88" i="15"/>
  <c r="J88" i="15"/>
  <c r="H88" i="15"/>
  <c r="L87" i="15"/>
  <c r="J87" i="15"/>
  <c r="H87" i="15"/>
  <c r="L86" i="15"/>
  <c r="J86" i="15"/>
  <c r="H86" i="15"/>
  <c r="L85" i="15"/>
  <c r="J85" i="15"/>
  <c r="H85" i="15"/>
  <c r="L84" i="15"/>
  <c r="J84" i="15"/>
  <c r="H84" i="15"/>
  <c r="L83" i="15"/>
  <c r="J83" i="15"/>
  <c r="H83" i="15"/>
  <c r="L82" i="15"/>
  <c r="J82" i="15"/>
  <c r="H82" i="15"/>
  <c r="L81" i="15"/>
  <c r="J81" i="15"/>
  <c r="H81" i="15"/>
  <c r="L80" i="15"/>
  <c r="J80" i="15"/>
  <c r="H80" i="15"/>
  <c r="L79" i="15"/>
  <c r="J79" i="15"/>
  <c r="H79" i="15"/>
  <c r="L78" i="15"/>
  <c r="J78" i="15"/>
  <c r="H78" i="15"/>
  <c r="L77" i="15"/>
  <c r="J77" i="15"/>
  <c r="H77" i="15"/>
  <c r="L76" i="15"/>
  <c r="J76" i="15"/>
  <c r="H76" i="15"/>
  <c r="L75" i="15"/>
  <c r="J75" i="15"/>
  <c r="H75" i="15"/>
  <c r="L74" i="15"/>
  <c r="J74" i="15"/>
  <c r="H74" i="15"/>
  <c r="L73" i="15"/>
  <c r="J73" i="15"/>
  <c r="H73" i="15"/>
  <c r="L72" i="15"/>
  <c r="J72" i="15"/>
  <c r="H72" i="15"/>
  <c r="L71" i="15"/>
  <c r="J71" i="15"/>
  <c r="H71" i="15"/>
  <c r="L70" i="15"/>
  <c r="J70" i="15"/>
  <c r="H70" i="15"/>
  <c r="L69" i="15"/>
  <c r="J69" i="15"/>
  <c r="H69" i="15"/>
  <c r="L68" i="15"/>
  <c r="J68" i="15"/>
  <c r="H68" i="15"/>
  <c r="L67" i="15"/>
  <c r="J67" i="15"/>
  <c r="H67" i="15"/>
  <c r="L66" i="15"/>
  <c r="J66" i="15"/>
  <c r="H66" i="15"/>
  <c r="L65" i="15"/>
  <c r="J65" i="15"/>
  <c r="H65" i="15"/>
  <c r="L64" i="15"/>
  <c r="J64" i="15"/>
  <c r="H64" i="15"/>
  <c r="L63" i="15"/>
  <c r="J63" i="15"/>
  <c r="H63" i="15"/>
  <c r="L62" i="15"/>
  <c r="J62" i="15"/>
  <c r="H62" i="15"/>
  <c r="L61" i="15"/>
  <c r="J61" i="15"/>
  <c r="H61" i="15"/>
  <c r="L60" i="15"/>
  <c r="J60" i="15"/>
  <c r="H60" i="15"/>
  <c r="L59" i="15"/>
  <c r="J59" i="15"/>
  <c r="H59" i="15"/>
  <c r="L58" i="15"/>
  <c r="J58" i="15"/>
  <c r="H58" i="15"/>
  <c r="L57" i="15"/>
  <c r="J57" i="15"/>
  <c r="H57" i="15"/>
  <c r="L56" i="15"/>
  <c r="J56" i="15"/>
  <c r="H56" i="15"/>
  <c r="L55" i="15"/>
  <c r="J55" i="15"/>
  <c r="H55" i="15"/>
  <c r="L54" i="15"/>
  <c r="J54" i="15"/>
  <c r="H54" i="15"/>
  <c r="L53" i="15"/>
  <c r="J53" i="15"/>
  <c r="H53" i="15"/>
  <c r="L52" i="15"/>
  <c r="J52" i="15"/>
  <c r="H52" i="15"/>
  <c r="L51" i="15"/>
  <c r="J51" i="15"/>
  <c r="H51" i="15"/>
  <c r="L50" i="15"/>
  <c r="J50" i="15"/>
  <c r="H50" i="15"/>
  <c r="L49" i="15"/>
  <c r="J49" i="15"/>
  <c r="H49" i="15"/>
  <c r="L48" i="15"/>
  <c r="J48" i="15"/>
  <c r="H48" i="15"/>
  <c r="L47" i="15"/>
  <c r="J47" i="15"/>
  <c r="H47" i="15"/>
  <c r="L46" i="15"/>
  <c r="J46" i="15"/>
  <c r="H46" i="15"/>
  <c r="L45" i="15"/>
  <c r="J45" i="15"/>
  <c r="H45" i="15"/>
  <c r="L44" i="15"/>
  <c r="J44" i="15"/>
  <c r="H44" i="15"/>
  <c r="L43" i="15"/>
  <c r="J43" i="15"/>
  <c r="H43" i="15"/>
  <c r="L42" i="15"/>
  <c r="J42" i="15"/>
  <c r="H42" i="15"/>
  <c r="L41" i="15"/>
  <c r="J41" i="15"/>
  <c r="H41" i="15"/>
  <c r="L40" i="15"/>
  <c r="J40" i="15"/>
  <c r="H40" i="15"/>
  <c r="L39" i="15"/>
  <c r="J39" i="15"/>
  <c r="H39" i="15"/>
  <c r="L38" i="15"/>
  <c r="J38" i="15"/>
  <c r="H38" i="15"/>
  <c r="L37" i="15"/>
  <c r="J37" i="15"/>
  <c r="H37" i="15"/>
  <c r="L36" i="15"/>
  <c r="J36" i="15"/>
  <c r="H36" i="15"/>
  <c r="L35" i="15"/>
  <c r="J35" i="15"/>
  <c r="H35" i="15"/>
  <c r="L34" i="15"/>
  <c r="J34" i="15"/>
  <c r="H34" i="15"/>
  <c r="L33" i="15"/>
  <c r="J33" i="15"/>
  <c r="H33" i="15"/>
  <c r="L32" i="15"/>
  <c r="J32" i="15"/>
  <c r="H32" i="15"/>
  <c r="L31" i="15"/>
  <c r="J31" i="15"/>
  <c r="H31" i="15"/>
  <c r="L30" i="15"/>
  <c r="J30" i="15"/>
  <c r="H30" i="15"/>
  <c r="L29" i="15"/>
  <c r="J29" i="15"/>
  <c r="H29" i="15"/>
  <c r="L28" i="15"/>
  <c r="J28" i="15"/>
  <c r="H28" i="15"/>
  <c r="L27" i="15"/>
  <c r="J27" i="15"/>
  <c r="H27" i="15"/>
  <c r="L26" i="15"/>
  <c r="J26" i="15"/>
  <c r="H26" i="15"/>
  <c r="L25" i="15"/>
  <c r="J25" i="15"/>
  <c r="H25" i="15"/>
  <c r="L24" i="15"/>
  <c r="J24" i="15"/>
  <c r="H24" i="15"/>
  <c r="L23" i="15"/>
  <c r="J23" i="15"/>
  <c r="H23" i="15"/>
  <c r="L22" i="15"/>
  <c r="J22" i="15"/>
  <c r="H22" i="15"/>
  <c r="L21" i="15"/>
  <c r="J21" i="15"/>
  <c r="H21" i="15"/>
  <c r="L20" i="15"/>
  <c r="J20" i="15"/>
  <c r="H20" i="15"/>
  <c r="L19" i="15"/>
  <c r="J19" i="15"/>
  <c r="H19" i="15"/>
  <c r="L18" i="15"/>
  <c r="J18" i="15"/>
  <c r="H18" i="15"/>
  <c r="L17" i="15"/>
  <c r="J17" i="15"/>
  <c r="H17" i="15"/>
  <c r="L16" i="15"/>
  <c r="J16" i="15"/>
  <c r="H16" i="15"/>
  <c r="L15" i="15"/>
  <c r="J15" i="15"/>
  <c r="H15" i="15"/>
  <c r="L14" i="15"/>
  <c r="J14" i="15"/>
  <c r="H14" i="15"/>
  <c r="L13" i="15"/>
  <c r="J13" i="15"/>
  <c r="H13" i="15"/>
  <c r="L12" i="15"/>
  <c r="J12" i="15"/>
  <c r="H12" i="15"/>
  <c r="L11" i="15"/>
  <c r="J11" i="15"/>
  <c r="H11" i="15"/>
  <c r="L10" i="15"/>
  <c r="J10" i="15"/>
  <c r="H10" i="15"/>
  <c r="L9" i="15"/>
  <c r="J9" i="15"/>
  <c r="H9" i="15"/>
  <c r="L8" i="15"/>
  <c r="J8" i="15"/>
  <c r="H8" i="15"/>
  <c r="L7" i="15"/>
  <c r="J7" i="15"/>
  <c r="H7" i="15"/>
  <c r="L6" i="15"/>
  <c r="J6" i="15"/>
  <c r="H6" i="15"/>
  <c r="L5" i="15"/>
  <c r="J5" i="15"/>
  <c r="H5" i="15"/>
  <c r="L4" i="15"/>
  <c r="J4" i="15"/>
  <c r="H4" i="15"/>
  <c r="L3" i="15"/>
  <c r="J3" i="15"/>
  <c r="H3" i="15"/>
  <c r="M2" i="15"/>
  <c r="M3" i="15" s="1"/>
  <c r="M4" i="15" s="1"/>
  <c r="M5" i="15" s="1"/>
  <c r="M6" i="15" s="1"/>
  <c r="M7" i="15" s="1"/>
  <c r="M8" i="15" s="1"/>
  <c r="M9" i="15" s="1"/>
  <c r="M10" i="15" s="1"/>
  <c r="M11" i="15" s="1"/>
  <c r="M12" i="15" s="1"/>
  <c r="M13" i="15" s="1"/>
  <c r="M14" i="15" s="1"/>
  <c r="M15" i="15" s="1"/>
  <c r="M16" i="15" s="1"/>
  <c r="M17" i="15" s="1"/>
  <c r="M18" i="15" s="1"/>
  <c r="M19" i="15" s="1"/>
  <c r="M20" i="15" s="1"/>
  <c r="M21" i="15" s="1"/>
  <c r="M22" i="15" s="1"/>
  <c r="M23" i="15" s="1"/>
  <c r="M24" i="15" s="1"/>
  <c r="M25" i="15" s="1"/>
  <c r="M26" i="15" s="1"/>
  <c r="M27" i="15" s="1"/>
  <c r="M28" i="15" s="1"/>
  <c r="M29" i="15" s="1"/>
  <c r="M30" i="15" s="1"/>
  <c r="M31" i="15" s="1"/>
  <c r="M32" i="15" s="1"/>
  <c r="M33" i="15" s="1"/>
  <c r="M34" i="15" s="1"/>
  <c r="M35" i="15" s="1"/>
  <c r="M36" i="15" s="1"/>
  <c r="M37" i="15" s="1"/>
  <c r="M38" i="15" s="1"/>
  <c r="M39" i="15" s="1"/>
  <c r="M40" i="15" s="1"/>
  <c r="M41" i="15" s="1"/>
  <c r="M42" i="15" s="1"/>
  <c r="M43" i="15" s="1"/>
  <c r="M44" i="15" s="1"/>
  <c r="M45" i="15" s="1"/>
  <c r="M46" i="15" s="1"/>
  <c r="M47" i="15" s="1"/>
  <c r="M48" i="15" s="1"/>
  <c r="M49" i="15" s="1"/>
  <c r="M50" i="15" s="1"/>
  <c r="M51" i="15" s="1"/>
  <c r="M52" i="15" s="1"/>
  <c r="M53" i="15" s="1"/>
  <c r="M54" i="15" s="1"/>
  <c r="M55" i="15" s="1"/>
  <c r="M56" i="15" s="1"/>
  <c r="M57" i="15" s="1"/>
  <c r="M58" i="15" s="1"/>
  <c r="M59" i="15" s="1"/>
  <c r="M60" i="15" s="1"/>
  <c r="M61" i="15" s="1"/>
  <c r="M62" i="15" s="1"/>
  <c r="M63" i="15" s="1"/>
  <c r="M64" i="15" s="1"/>
  <c r="M65" i="15" s="1"/>
  <c r="M66" i="15" s="1"/>
  <c r="M67" i="15" s="1"/>
  <c r="M68" i="15" s="1"/>
  <c r="M69" i="15" s="1"/>
  <c r="M70" i="15" s="1"/>
  <c r="M71" i="15" s="1"/>
  <c r="M72" i="15" s="1"/>
  <c r="M73" i="15" s="1"/>
  <c r="M74" i="15" s="1"/>
  <c r="M75" i="15" s="1"/>
  <c r="M76" i="15" s="1"/>
  <c r="M77" i="15" s="1"/>
  <c r="M78" i="15" s="1"/>
  <c r="M79" i="15" s="1"/>
  <c r="M80" i="15" s="1"/>
  <c r="M81" i="15" s="1"/>
  <c r="M82" i="15" s="1"/>
  <c r="M83" i="15" s="1"/>
  <c r="M84" i="15" s="1"/>
  <c r="M85" i="15" s="1"/>
  <c r="M86" i="15" s="1"/>
  <c r="M87" i="15" s="1"/>
  <c r="M88" i="15" s="1"/>
  <c r="M89" i="15" s="1"/>
  <c r="M90" i="15" s="1"/>
  <c r="M91" i="15" s="1"/>
  <c r="M92" i="15" s="1"/>
  <c r="M93" i="15" s="1"/>
  <c r="M94" i="15" s="1"/>
  <c r="M95" i="15" s="1"/>
  <c r="M96" i="15" s="1"/>
  <c r="M97" i="15" s="1"/>
  <c r="M98" i="15" s="1"/>
  <c r="M99" i="15" s="1"/>
  <c r="M100" i="15" s="1"/>
  <c r="M101" i="15" s="1"/>
  <c r="M102" i="15" s="1"/>
  <c r="M103" i="15" s="1"/>
  <c r="M104" i="15" s="1"/>
  <c r="M105" i="15" s="1"/>
  <c r="M106" i="15" s="1"/>
  <c r="M107" i="15" s="1"/>
  <c r="M108" i="15" s="1"/>
  <c r="M109" i="15" s="1"/>
  <c r="M110" i="15" s="1"/>
  <c r="M111" i="15" s="1"/>
  <c r="M112" i="15" s="1"/>
  <c r="M113" i="15" s="1"/>
  <c r="M114" i="15" s="1"/>
  <c r="M115" i="15" s="1"/>
  <c r="M116" i="15" s="1"/>
  <c r="M117" i="15" s="1"/>
  <c r="M118" i="15" s="1"/>
  <c r="M119" i="15" s="1"/>
  <c r="M120" i="15" s="1"/>
  <c r="M121" i="15" s="1"/>
  <c r="M122" i="15" s="1"/>
  <c r="M123" i="15" s="1"/>
  <c r="M124" i="15" s="1"/>
  <c r="M125" i="15" s="1"/>
  <c r="M126" i="15" s="1"/>
  <c r="M127" i="15" s="1"/>
  <c r="M128" i="15" s="1"/>
  <c r="M129" i="15" s="1"/>
  <c r="M130" i="15" s="1"/>
  <c r="M131" i="15" s="1"/>
  <c r="M132" i="15" s="1"/>
  <c r="M133" i="15" s="1"/>
  <c r="M134" i="15" s="1"/>
  <c r="M135" i="15" s="1"/>
  <c r="M136" i="15" s="1"/>
  <c r="M137" i="15" s="1"/>
  <c r="M138" i="15" s="1"/>
  <c r="M139" i="15" s="1"/>
  <c r="M140" i="15" s="1"/>
  <c r="M141" i="15" s="1"/>
  <c r="M142" i="15" s="1"/>
  <c r="M143" i="15" s="1"/>
  <c r="M144" i="15" s="1"/>
  <c r="M145" i="15" s="1"/>
  <c r="M146" i="15" s="1"/>
  <c r="M147" i="15" s="1"/>
  <c r="M148" i="15" s="1"/>
  <c r="M149" i="15" s="1"/>
  <c r="M150" i="15" s="1"/>
  <c r="M151" i="15" s="1"/>
  <c r="M152" i="15" s="1"/>
  <c r="M153" i="15" s="1"/>
  <c r="M154" i="15" s="1"/>
  <c r="M155" i="15" s="1"/>
  <c r="M156" i="15" s="1"/>
  <c r="M157" i="15" s="1"/>
  <c r="M158" i="15" s="1"/>
  <c r="M159" i="15" s="1"/>
  <c r="M160" i="15" s="1"/>
  <c r="M161" i="15" s="1"/>
  <c r="M162" i="15" s="1"/>
  <c r="M163" i="15" s="1"/>
  <c r="M164" i="15" s="1"/>
  <c r="M165" i="15" s="1"/>
  <c r="M166" i="15" s="1"/>
  <c r="M167" i="15" s="1"/>
  <c r="M168" i="15" s="1"/>
  <c r="M169" i="15" s="1"/>
  <c r="M170" i="15" s="1"/>
  <c r="M171" i="15" s="1"/>
  <c r="M172" i="15" s="1"/>
  <c r="M173" i="15" s="1"/>
  <c r="M174" i="15" s="1"/>
  <c r="M175" i="15" s="1"/>
  <c r="M176" i="15" s="1"/>
  <c r="M177" i="15" s="1"/>
  <c r="M178" i="15" s="1"/>
  <c r="M179" i="15" s="1"/>
  <c r="M180" i="15" s="1"/>
  <c r="M181" i="15" s="1"/>
  <c r="M182" i="15" s="1"/>
  <c r="M183" i="15" s="1"/>
  <c r="M184" i="15" s="1"/>
  <c r="M185" i="15" s="1"/>
  <c r="M186" i="15" s="1"/>
  <c r="M187" i="15" s="1"/>
  <c r="M188" i="15" s="1"/>
  <c r="M189" i="15" s="1"/>
  <c r="M190" i="15" s="1"/>
  <c r="M191" i="15" s="1"/>
  <c r="M192" i="15" s="1"/>
  <c r="M193" i="15" s="1"/>
  <c r="M194" i="15" s="1"/>
  <c r="M195" i="15" s="1"/>
  <c r="M196" i="15" s="1"/>
  <c r="M197" i="15" s="1"/>
  <c r="M198" i="15" s="1"/>
  <c r="M199" i="15" s="1"/>
  <c r="M200" i="15" s="1"/>
  <c r="M201" i="15" s="1"/>
  <c r="M202" i="15" s="1"/>
  <c r="M203" i="15" s="1"/>
  <c r="M204" i="15" s="1"/>
  <c r="M205" i="15" s="1"/>
  <c r="M206" i="15" s="1"/>
  <c r="M207" i="15" s="1"/>
  <c r="M208" i="15" s="1"/>
  <c r="M209" i="15" s="1"/>
  <c r="M210" i="15" s="1"/>
  <c r="M211" i="15" s="1"/>
  <c r="M212" i="15" s="1"/>
  <c r="M213" i="15" s="1"/>
  <c r="M214" i="15" s="1"/>
  <c r="M215" i="15" s="1"/>
  <c r="M216" i="15" s="1"/>
  <c r="M217" i="15" s="1"/>
  <c r="M218" i="15" s="1"/>
  <c r="M219" i="15" s="1"/>
  <c r="M220" i="15" s="1"/>
  <c r="M221" i="15" s="1"/>
  <c r="M222" i="15" s="1"/>
  <c r="M223" i="15" s="1"/>
  <c r="M224" i="15" s="1"/>
  <c r="M225" i="15" s="1"/>
  <c r="M226" i="15" s="1"/>
  <c r="M227" i="15" s="1"/>
  <c r="M228" i="15" s="1"/>
  <c r="M229" i="15" s="1"/>
  <c r="M230" i="15" s="1"/>
  <c r="M231" i="15" s="1"/>
  <c r="M232" i="15" s="1"/>
  <c r="M233" i="15" s="1"/>
  <c r="M234" i="15" s="1"/>
  <c r="M235" i="15" s="1"/>
  <c r="M236" i="15" s="1"/>
  <c r="M237" i="15" s="1"/>
  <c r="M238" i="15" s="1"/>
  <c r="M239" i="15" s="1"/>
  <c r="M240" i="15" s="1"/>
  <c r="M241" i="15" s="1"/>
  <c r="M242" i="15" s="1"/>
  <c r="M243" i="15" s="1"/>
  <c r="M244" i="15" s="1"/>
  <c r="M245" i="15" s="1"/>
  <c r="M246" i="15" s="1"/>
  <c r="M247" i="15" s="1"/>
  <c r="M248" i="15" s="1"/>
  <c r="M249" i="15" s="1"/>
  <c r="M250" i="15" s="1"/>
  <c r="M251" i="15" s="1"/>
  <c r="M252" i="15" s="1"/>
  <c r="L2" i="15"/>
  <c r="K2" i="15"/>
  <c r="K3" i="15" s="1"/>
  <c r="K4" i="15" s="1"/>
  <c r="K5" i="15" s="1"/>
  <c r="K6" i="15" s="1"/>
  <c r="K7" i="15" s="1"/>
  <c r="K8" i="15" s="1"/>
  <c r="K9" i="15" s="1"/>
  <c r="K10" i="15" s="1"/>
  <c r="K11" i="15" s="1"/>
  <c r="K12" i="15" s="1"/>
  <c r="K13" i="15" s="1"/>
  <c r="K14" i="15" s="1"/>
  <c r="K15" i="15" s="1"/>
  <c r="K16" i="15" s="1"/>
  <c r="K17" i="15" s="1"/>
  <c r="K18" i="15" s="1"/>
  <c r="K19" i="15" s="1"/>
  <c r="K20" i="15" s="1"/>
  <c r="K21" i="15" s="1"/>
  <c r="K22" i="15" s="1"/>
  <c r="K23" i="15" s="1"/>
  <c r="K24" i="15" s="1"/>
  <c r="K25" i="15" s="1"/>
  <c r="K26" i="15" s="1"/>
  <c r="K27" i="15" s="1"/>
  <c r="K28" i="15" s="1"/>
  <c r="K29" i="15" s="1"/>
  <c r="K30" i="15" s="1"/>
  <c r="K31" i="15" s="1"/>
  <c r="K32" i="15" s="1"/>
  <c r="K33" i="15" s="1"/>
  <c r="K34" i="15" s="1"/>
  <c r="K35" i="15" s="1"/>
  <c r="K36" i="15" s="1"/>
  <c r="K37" i="15" s="1"/>
  <c r="K38" i="15" s="1"/>
  <c r="K39" i="15" s="1"/>
  <c r="K40" i="15" s="1"/>
  <c r="K41" i="15" s="1"/>
  <c r="K42" i="15" s="1"/>
  <c r="K43" i="15" s="1"/>
  <c r="K44" i="15" s="1"/>
  <c r="K45" i="15" s="1"/>
  <c r="K46" i="15" s="1"/>
  <c r="K47" i="15" s="1"/>
  <c r="K48" i="15" s="1"/>
  <c r="K49" i="15" s="1"/>
  <c r="K50" i="15" s="1"/>
  <c r="K51" i="15" s="1"/>
  <c r="K52" i="15" s="1"/>
  <c r="K53" i="15" s="1"/>
  <c r="K54" i="15" s="1"/>
  <c r="K55" i="15" s="1"/>
  <c r="K56" i="15" s="1"/>
  <c r="K57" i="15" s="1"/>
  <c r="K58" i="15" s="1"/>
  <c r="K59" i="15" s="1"/>
  <c r="K60" i="15" s="1"/>
  <c r="K61" i="15" s="1"/>
  <c r="K62" i="15" s="1"/>
  <c r="K63" i="15" s="1"/>
  <c r="K64" i="15" s="1"/>
  <c r="K65" i="15" s="1"/>
  <c r="K66" i="15" s="1"/>
  <c r="K67" i="15" s="1"/>
  <c r="K68" i="15" s="1"/>
  <c r="K69" i="15" s="1"/>
  <c r="K70" i="15" s="1"/>
  <c r="K71" i="15" s="1"/>
  <c r="K72" i="15" s="1"/>
  <c r="K73" i="15" s="1"/>
  <c r="K74" i="15" s="1"/>
  <c r="K75" i="15" s="1"/>
  <c r="K76" i="15" s="1"/>
  <c r="K77" i="15" s="1"/>
  <c r="K78" i="15" s="1"/>
  <c r="K79" i="15" s="1"/>
  <c r="K80" i="15" s="1"/>
  <c r="K81" i="15" s="1"/>
  <c r="K82" i="15" s="1"/>
  <c r="K83" i="15" s="1"/>
  <c r="K84" i="15" s="1"/>
  <c r="K85" i="15" s="1"/>
  <c r="K86" i="15" s="1"/>
  <c r="K87" i="15" s="1"/>
  <c r="K88" i="15" s="1"/>
  <c r="K89" i="15" s="1"/>
  <c r="K90" i="15" s="1"/>
  <c r="K91" i="15" s="1"/>
  <c r="K92" i="15" s="1"/>
  <c r="K93" i="15" s="1"/>
  <c r="K94" i="15" s="1"/>
  <c r="K95" i="15" s="1"/>
  <c r="K96" i="15" s="1"/>
  <c r="K97" i="15" s="1"/>
  <c r="K98" i="15" s="1"/>
  <c r="K99" i="15" s="1"/>
  <c r="K100" i="15" s="1"/>
  <c r="K101" i="15" s="1"/>
  <c r="K102" i="15" s="1"/>
  <c r="K103" i="15" s="1"/>
  <c r="K104" i="15" s="1"/>
  <c r="K105" i="15" s="1"/>
  <c r="K106" i="15" s="1"/>
  <c r="K107" i="15" s="1"/>
  <c r="K108" i="15" s="1"/>
  <c r="K109" i="15" s="1"/>
  <c r="K110" i="15" s="1"/>
  <c r="K111" i="15" s="1"/>
  <c r="K112" i="15" s="1"/>
  <c r="K113" i="15" s="1"/>
  <c r="K114" i="15" s="1"/>
  <c r="K115" i="15" s="1"/>
  <c r="K116" i="15" s="1"/>
  <c r="K117" i="15" s="1"/>
  <c r="K118" i="15" s="1"/>
  <c r="K119" i="15" s="1"/>
  <c r="K120" i="15" s="1"/>
  <c r="K121" i="15" s="1"/>
  <c r="K122" i="15" s="1"/>
  <c r="K123" i="15" s="1"/>
  <c r="K124" i="15" s="1"/>
  <c r="K125" i="15" s="1"/>
  <c r="K126" i="15" s="1"/>
  <c r="K127" i="15" s="1"/>
  <c r="K128" i="15" s="1"/>
  <c r="K129" i="15" s="1"/>
  <c r="K130" i="15" s="1"/>
  <c r="K131" i="15" s="1"/>
  <c r="K132" i="15" s="1"/>
  <c r="K133" i="15" s="1"/>
  <c r="K134" i="15" s="1"/>
  <c r="K135" i="15" s="1"/>
  <c r="K136" i="15" s="1"/>
  <c r="K137" i="15" s="1"/>
  <c r="K138" i="15" s="1"/>
  <c r="K139" i="15" s="1"/>
  <c r="K140" i="15" s="1"/>
  <c r="K141" i="15" s="1"/>
  <c r="K142" i="15" s="1"/>
  <c r="K143" i="15" s="1"/>
  <c r="K144" i="15" s="1"/>
  <c r="K145" i="15" s="1"/>
  <c r="K146" i="15" s="1"/>
  <c r="K147" i="15" s="1"/>
  <c r="K148" i="15" s="1"/>
  <c r="K149" i="15" s="1"/>
  <c r="K150" i="15" s="1"/>
  <c r="K151" i="15" s="1"/>
  <c r="K152" i="15" s="1"/>
  <c r="K153" i="15" s="1"/>
  <c r="K154" i="15" s="1"/>
  <c r="K155" i="15" s="1"/>
  <c r="K156" i="15" s="1"/>
  <c r="K157" i="15" s="1"/>
  <c r="K158" i="15" s="1"/>
  <c r="K159" i="15" s="1"/>
  <c r="K160" i="15" s="1"/>
  <c r="K161" i="15" s="1"/>
  <c r="K162" i="15" s="1"/>
  <c r="K163" i="15" s="1"/>
  <c r="K164" i="15" s="1"/>
  <c r="K165" i="15" s="1"/>
  <c r="K166" i="15" s="1"/>
  <c r="K167" i="15" s="1"/>
  <c r="K168" i="15" s="1"/>
  <c r="K169" i="15" s="1"/>
  <c r="K170" i="15" s="1"/>
  <c r="K171" i="15" s="1"/>
  <c r="K172" i="15" s="1"/>
  <c r="K173" i="15" s="1"/>
  <c r="K174" i="15" s="1"/>
  <c r="K175" i="15" s="1"/>
  <c r="K176" i="15" s="1"/>
  <c r="K177" i="15" s="1"/>
  <c r="K178" i="15" s="1"/>
  <c r="K179" i="15" s="1"/>
  <c r="K180" i="15" s="1"/>
  <c r="K181" i="15" s="1"/>
  <c r="K182" i="15" s="1"/>
  <c r="K183" i="15" s="1"/>
  <c r="K184" i="15" s="1"/>
  <c r="K185" i="15" s="1"/>
  <c r="K186" i="15" s="1"/>
  <c r="K187" i="15" s="1"/>
  <c r="K188" i="15" s="1"/>
  <c r="K189" i="15" s="1"/>
  <c r="K190" i="15" s="1"/>
  <c r="K191" i="15" s="1"/>
  <c r="K192" i="15" s="1"/>
  <c r="K193" i="15" s="1"/>
  <c r="K194" i="15" s="1"/>
  <c r="K195" i="15" s="1"/>
  <c r="K196" i="15" s="1"/>
  <c r="K197" i="15" s="1"/>
  <c r="K198" i="15" s="1"/>
  <c r="K199" i="15" s="1"/>
  <c r="K200" i="15" s="1"/>
  <c r="K201" i="15" s="1"/>
  <c r="K202" i="15" s="1"/>
  <c r="K203" i="15" s="1"/>
  <c r="K204" i="15" s="1"/>
  <c r="K205" i="15" s="1"/>
  <c r="K206" i="15" s="1"/>
  <c r="K207" i="15" s="1"/>
  <c r="K208" i="15" s="1"/>
  <c r="K209" i="15" s="1"/>
  <c r="K210" i="15" s="1"/>
  <c r="K211" i="15" s="1"/>
  <c r="K212" i="15" s="1"/>
  <c r="K213" i="15" s="1"/>
  <c r="K214" i="15" s="1"/>
  <c r="K215" i="15" s="1"/>
  <c r="K216" i="15" s="1"/>
  <c r="K217" i="15" s="1"/>
  <c r="K218" i="15" s="1"/>
  <c r="K219" i="15" s="1"/>
  <c r="K220" i="15" s="1"/>
  <c r="K221" i="15" s="1"/>
  <c r="K222" i="15" s="1"/>
  <c r="K223" i="15" s="1"/>
  <c r="K224" i="15" s="1"/>
  <c r="K225" i="15" s="1"/>
  <c r="K226" i="15" s="1"/>
  <c r="K227" i="15" s="1"/>
  <c r="K228" i="15" s="1"/>
  <c r="K229" i="15" s="1"/>
  <c r="K230" i="15" s="1"/>
  <c r="K231" i="15" s="1"/>
  <c r="K232" i="15" s="1"/>
  <c r="K233" i="15" s="1"/>
  <c r="K234" i="15" s="1"/>
  <c r="K235" i="15" s="1"/>
  <c r="K236" i="15" s="1"/>
  <c r="K237" i="15" s="1"/>
  <c r="K238" i="15" s="1"/>
  <c r="K239" i="15" s="1"/>
  <c r="K240" i="15" s="1"/>
  <c r="K241" i="15" s="1"/>
  <c r="K242" i="15" s="1"/>
  <c r="K243" i="15" s="1"/>
  <c r="K244" i="15" s="1"/>
  <c r="K245" i="15" s="1"/>
  <c r="K246" i="15" s="1"/>
  <c r="K247" i="15" s="1"/>
  <c r="K248" i="15" s="1"/>
  <c r="K249" i="15" s="1"/>
  <c r="K250" i="15" s="1"/>
  <c r="K251" i="15" s="1"/>
  <c r="K252" i="15" s="1"/>
  <c r="J2" i="15"/>
  <c r="I2" i="15"/>
  <c r="I3" i="15" s="1"/>
  <c r="I4" i="15" s="1"/>
  <c r="I5" i="15" s="1"/>
  <c r="I6" i="15" s="1"/>
  <c r="I7" i="15" s="1"/>
  <c r="I8" i="15" s="1"/>
  <c r="I9" i="15" s="1"/>
  <c r="I10" i="15" s="1"/>
  <c r="I11" i="15" s="1"/>
  <c r="I12" i="15" s="1"/>
  <c r="I13" i="15" s="1"/>
  <c r="I14" i="15" s="1"/>
  <c r="I15" i="15" s="1"/>
  <c r="I16" i="15" s="1"/>
  <c r="I17" i="15" s="1"/>
  <c r="I18" i="15" s="1"/>
  <c r="I19" i="15" s="1"/>
  <c r="I20" i="15" s="1"/>
  <c r="I21" i="15" s="1"/>
  <c r="I22" i="15" s="1"/>
  <c r="I23" i="15" s="1"/>
  <c r="I24" i="15" s="1"/>
  <c r="I25" i="15" s="1"/>
  <c r="I26" i="15" s="1"/>
  <c r="I27" i="15" s="1"/>
  <c r="I28" i="15" s="1"/>
  <c r="I29" i="15" s="1"/>
  <c r="I30" i="15" s="1"/>
  <c r="I31" i="15" s="1"/>
  <c r="I32" i="15" s="1"/>
  <c r="I33" i="15" s="1"/>
  <c r="I34" i="15" s="1"/>
  <c r="I35" i="15" s="1"/>
  <c r="I36" i="15" s="1"/>
  <c r="I37" i="15" s="1"/>
  <c r="I38" i="15" s="1"/>
  <c r="I39" i="15" s="1"/>
  <c r="I40" i="15" s="1"/>
  <c r="I41" i="15" s="1"/>
  <c r="I42" i="15" s="1"/>
  <c r="I43" i="15" s="1"/>
  <c r="I44" i="15" s="1"/>
  <c r="I45" i="15" s="1"/>
  <c r="I46" i="15" s="1"/>
  <c r="I47" i="15" s="1"/>
  <c r="I48" i="15" s="1"/>
  <c r="I49" i="15" s="1"/>
  <c r="I50" i="15" s="1"/>
  <c r="I51" i="15" s="1"/>
  <c r="I52" i="15" s="1"/>
  <c r="I53" i="15" s="1"/>
  <c r="I54" i="15" s="1"/>
  <c r="I55" i="15" s="1"/>
  <c r="I56" i="15" s="1"/>
  <c r="I57" i="15" s="1"/>
  <c r="I58" i="15" s="1"/>
  <c r="I59" i="15" s="1"/>
  <c r="I60" i="15" s="1"/>
  <c r="I61" i="15" s="1"/>
  <c r="I62" i="15" s="1"/>
  <c r="I63" i="15" s="1"/>
  <c r="I64" i="15" s="1"/>
  <c r="I65" i="15" s="1"/>
  <c r="I66" i="15" s="1"/>
  <c r="I67" i="15" s="1"/>
  <c r="I68" i="15" s="1"/>
  <c r="I69" i="15" s="1"/>
  <c r="I70" i="15" s="1"/>
  <c r="I71" i="15" s="1"/>
  <c r="I72" i="15" s="1"/>
  <c r="I73" i="15" s="1"/>
  <c r="I74" i="15" s="1"/>
  <c r="I75" i="15" s="1"/>
  <c r="I76" i="15" s="1"/>
  <c r="I77" i="15" s="1"/>
  <c r="I78" i="15" s="1"/>
  <c r="I79" i="15" s="1"/>
  <c r="I80" i="15" s="1"/>
  <c r="I81" i="15" s="1"/>
  <c r="I82" i="15" s="1"/>
  <c r="I83" i="15" s="1"/>
  <c r="I84" i="15" s="1"/>
  <c r="I85" i="15" s="1"/>
  <c r="I86" i="15" s="1"/>
  <c r="I87" i="15" s="1"/>
  <c r="I88" i="15" s="1"/>
  <c r="I89" i="15" s="1"/>
  <c r="I90" i="15" s="1"/>
  <c r="I91" i="15" s="1"/>
  <c r="I92" i="15" s="1"/>
  <c r="I93" i="15" s="1"/>
  <c r="I94" i="15" s="1"/>
  <c r="I95" i="15" s="1"/>
  <c r="I96" i="15" s="1"/>
  <c r="I97" i="15" s="1"/>
  <c r="I98" i="15" s="1"/>
  <c r="I99" i="15" s="1"/>
  <c r="I100" i="15" s="1"/>
  <c r="I101" i="15" s="1"/>
  <c r="I102" i="15" s="1"/>
  <c r="I103" i="15" s="1"/>
  <c r="I104" i="15" s="1"/>
  <c r="I105" i="15" s="1"/>
  <c r="I106" i="15" s="1"/>
  <c r="I107" i="15" s="1"/>
  <c r="I108" i="15" s="1"/>
  <c r="I109" i="15" s="1"/>
  <c r="I110" i="15" s="1"/>
  <c r="I111" i="15" s="1"/>
  <c r="I112" i="15" s="1"/>
  <c r="I113" i="15" s="1"/>
  <c r="I114" i="15" s="1"/>
  <c r="I115" i="15" s="1"/>
  <c r="I116" i="15" s="1"/>
  <c r="I117" i="15" s="1"/>
  <c r="I118" i="15" s="1"/>
  <c r="I119" i="15" s="1"/>
  <c r="I120" i="15" s="1"/>
  <c r="I121" i="15" s="1"/>
  <c r="I122" i="15" s="1"/>
  <c r="I123" i="15" s="1"/>
  <c r="I124" i="15" s="1"/>
  <c r="I125" i="15" s="1"/>
  <c r="I126" i="15" s="1"/>
  <c r="I127" i="15" s="1"/>
  <c r="I128" i="15" s="1"/>
  <c r="I129" i="15" s="1"/>
  <c r="I130" i="15" s="1"/>
  <c r="I131" i="15" s="1"/>
  <c r="I132" i="15" s="1"/>
  <c r="I133" i="15" s="1"/>
  <c r="I134" i="15" s="1"/>
  <c r="I135" i="15" s="1"/>
  <c r="I136" i="15" s="1"/>
  <c r="I137" i="15" s="1"/>
  <c r="I138" i="15" s="1"/>
  <c r="I139" i="15" s="1"/>
  <c r="I140" i="15" s="1"/>
  <c r="I141" i="15" s="1"/>
  <c r="I142" i="15" s="1"/>
  <c r="I143" i="15" s="1"/>
  <c r="I144" i="15" s="1"/>
  <c r="I145" i="15" s="1"/>
  <c r="I146" i="15" s="1"/>
  <c r="I147" i="15" s="1"/>
  <c r="I148" i="15" s="1"/>
  <c r="I149" i="15" s="1"/>
  <c r="I150" i="15" s="1"/>
  <c r="I151" i="15" s="1"/>
  <c r="I152" i="15" s="1"/>
  <c r="I153" i="15" s="1"/>
  <c r="I154" i="15" s="1"/>
  <c r="I155" i="15" s="1"/>
  <c r="I156" i="15" s="1"/>
  <c r="I157" i="15" s="1"/>
  <c r="I158" i="15" s="1"/>
  <c r="I159" i="15" s="1"/>
  <c r="I160" i="15" s="1"/>
  <c r="I161" i="15" s="1"/>
  <c r="I162" i="15" s="1"/>
  <c r="I163" i="15" s="1"/>
  <c r="I164" i="15" s="1"/>
  <c r="I165" i="15" s="1"/>
  <c r="I166" i="15" s="1"/>
  <c r="I167" i="15" s="1"/>
  <c r="I168" i="15" s="1"/>
  <c r="I169" i="15" s="1"/>
  <c r="I170" i="15" s="1"/>
  <c r="I171" i="15" s="1"/>
  <c r="I172" i="15" s="1"/>
  <c r="I173" i="15" s="1"/>
  <c r="I174" i="15" s="1"/>
  <c r="I175" i="15" s="1"/>
  <c r="I176" i="15" s="1"/>
  <c r="I177" i="15" s="1"/>
  <c r="I178" i="15" s="1"/>
  <c r="I179" i="15" s="1"/>
  <c r="I180" i="15" s="1"/>
  <c r="I181" i="15" s="1"/>
  <c r="I182" i="15" s="1"/>
  <c r="I183" i="15" s="1"/>
  <c r="I184" i="15" s="1"/>
  <c r="I185" i="15" s="1"/>
  <c r="I186" i="15" s="1"/>
  <c r="I187" i="15" s="1"/>
  <c r="I188" i="15" s="1"/>
  <c r="I189" i="15" s="1"/>
  <c r="I190" i="15" s="1"/>
  <c r="I191" i="15" s="1"/>
  <c r="I192" i="15" s="1"/>
  <c r="I193" i="15" s="1"/>
  <c r="I194" i="15" s="1"/>
  <c r="I195" i="15" s="1"/>
  <c r="I196" i="15" s="1"/>
  <c r="I197" i="15" s="1"/>
  <c r="I198" i="15" s="1"/>
  <c r="I199" i="15" s="1"/>
  <c r="I200" i="15" s="1"/>
  <c r="I201" i="15" s="1"/>
  <c r="I202" i="15" s="1"/>
  <c r="I203" i="15" s="1"/>
  <c r="I204" i="15" s="1"/>
  <c r="I205" i="15" s="1"/>
  <c r="I206" i="15" s="1"/>
  <c r="I207" i="15" s="1"/>
  <c r="I208" i="15" s="1"/>
  <c r="I209" i="15" s="1"/>
  <c r="I210" i="15" s="1"/>
  <c r="I211" i="15" s="1"/>
  <c r="I212" i="15" s="1"/>
  <c r="I213" i="15" s="1"/>
  <c r="I214" i="15" s="1"/>
  <c r="I215" i="15" s="1"/>
  <c r="I216" i="15" s="1"/>
  <c r="I217" i="15" s="1"/>
  <c r="I218" i="15" s="1"/>
  <c r="I219" i="15" s="1"/>
  <c r="I220" i="15" s="1"/>
  <c r="I221" i="15" s="1"/>
  <c r="I222" i="15" s="1"/>
  <c r="I223" i="15" s="1"/>
  <c r="I224" i="15" s="1"/>
  <c r="I225" i="15" s="1"/>
  <c r="I226" i="15" s="1"/>
  <c r="I227" i="15" s="1"/>
  <c r="I228" i="15" s="1"/>
  <c r="I229" i="15" s="1"/>
  <c r="I230" i="15" s="1"/>
  <c r="I231" i="15" s="1"/>
  <c r="I232" i="15" s="1"/>
  <c r="I233" i="15" s="1"/>
  <c r="I234" i="15" s="1"/>
  <c r="I235" i="15" s="1"/>
  <c r="I236" i="15" s="1"/>
  <c r="I237" i="15" s="1"/>
  <c r="I238" i="15" s="1"/>
  <c r="I239" i="15" s="1"/>
  <c r="I240" i="15" s="1"/>
  <c r="I241" i="15" s="1"/>
  <c r="I242" i="15" s="1"/>
  <c r="I243" i="15" s="1"/>
  <c r="I244" i="15" s="1"/>
  <c r="I245" i="15" s="1"/>
  <c r="I246" i="15" s="1"/>
  <c r="I247" i="15" s="1"/>
  <c r="I248" i="15" s="1"/>
  <c r="I249" i="15" s="1"/>
  <c r="I250" i="15" s="1"/>
  <c r="I251" i="15" s="1"/>
  <c r="I252" i="15" s="1"/>
  <c r="H2" i="15"/>
  <c r="G93" i="14"/>
  <c r="F93" i="14"/>
  <c r="E93" i="14"/>
  <c r="L92" i="14"/>
  <c r="J92" i="14"/>
  <c r="H92" i="14"/>
  <c r="L91" i="14"/>
  <c r="J91" i="14"/>
  <c r="H91" i="14"/>
  <c r="L90" i="14"/>
  <c r="J90" i="14"/>
  <c r="H90" i="14"/>
  <c r="L89" i="14"/>
  <c r="J89" i="14"/>
  <c r="H89" i="14"/>
  <c r="L88" i="14"/>
  <c r="J88" i="14"/>
  <c r="H88" i="14"/>
  <c r="L87" i="14"/>
  <c r="J87" i="14"/>
  <c r="H87" i="14"/>
  <c r="L86" i="14"/>
  <c r="J86" i="14"/>
  <c r="H86" i="14"/>
  <c r="L85" i="14"/>
  <c r="J85" i="14"/>
  <c r="H85" i="14"/>
  <c r="L84" i="14"/>
  <c r="J84" i="14"/>
  <c r="H84" i="14"/>
  <c r="L83" i="14"/>
  <c r="J83" i="14"/>
  <c r="H83" i="14"/>
  <c r="L82" i="14"/>
  <c r="J82" i="14"/>
  <c r="H82" i="14"/>
  <c r="L81" i="14"/>
  <c r="J81" i="14"/>
  <c r="H81" i="14"/>
  <c r="L80" i="14"/>
  <c r="J80" i="14"/>
  <c r="H80" i="14"/>
  <c r="L79" i="14"/>
  <c r="J79" i="14"/>
  <c r="H79" i="14"/>
  <c r="L78" i="14"/>
  <c r="J78" i="14"/>
  <c r="H78" i="14"/>
  <c r="L77" i="14"/>
  <c r="J77" i="14"/>
  <c r="H77" i="14"/>
  <c r="L76" i="14"/>
  <c r="J76" i="14"/>
  <c r="H76" i="14"/>
  <c r="L75" i="14"/>
  <c r="J75" i="14"/>
  <c r="H75" i="14"/>
  <c r="L74" i="14"/>
  <c r="J74" i="14"/>
  <c r="H74" i="14"/>
  <c r="L73" i="14"/>
  <c r="J73" i="14"/>
  <c r="H73" i="14"/>
  <c r="L72" i="14"/>
  <c r="J72" i="14"/>
  <c r="H72" i="14"/>
  <c r="L71" i="14"/>
  <c r="J71" i="14"/>
  <c r="H71" i="14"/>
  <c r="L70" i="14"/>
  <c r="J70" i="14"/>
  <c r="H70" i="14"/>
  <c r="L69" i="14"/>
  <c r="J69" i="14"/>
  <c r="H69" i="14"/>
  <c r="L68" i="14"/>
  <c r="J68" i="14"/>
  <c r="H68" i="14"/>
  <c r="L67" i="14"/>
  <c r="J67" i="14"/>
  <c r="H67" i="14"/>
  <c r="L66" i="14"/>
  <c r="J66" i="14"/>
  <c r="H66" i="14"/>
  <c r="L65" i="14"/>
  <c r="J65" i="14"/>
  <c r="H65" i="14"/>
  <c r="L64" i="14"/>
  <c r="J64" i="14"/>
  <c r="H64" i="14"/>
  <c r="L63" i="14"/>
  <c r="J63" i="14"/>
  <c r="H63" i="14"/>
  <c r="L62" i="14"/>
  <c r="J62" i="14"/>
  <c r="H62" i="14"/>
  <c r="L61" i="14"/>
  <c r="J61" i="14"/>
  <c r="H61" i="14"/>
  <c r="L60" i="14"/>
  <c r="J60" i="14"/>
  <c r="H60" i="14"/>
  <c r="L59" i="14"/>
  <c r="J59" i="14"/>
  <c r="H59" i="14"/>
  <c r="L58" i="14"/>
  <c r="J58" i="14"/>
  <c r="H58" i="14"/>
  <c r="L57" i="14"/>
  <c r="J57" i="14"/>
  <c r="H57" i="14"/>
  <c r="L56" i="14"/>
  <c r="J56" i="14"/>
  <c r="H56" i="14"/>
  <c r="L55" i="14"/>
  <c r="J55" i="14"/>
  <c r="H55" i="14"/>
  <c r="L54" i="14"/>
  <c r="J54" i="14"/>
  <c r="H54" i="14"/>
  <c r="L53" i="14"/>
  <c r="J53" i="14"/>
  <c r="H53" i="14"/>
  <c r="L52" i="14"/>
  <c r="J52" i="14"/>
  <c r="H52" i="14"/>
  <c r="L51" i="14"/>
  <c r="J51" i="14"/>
  <c r="H51" i="14"/>
  <c r="L50" i="14"/>
  <c r="J50" i="14"/>
  <c r="H50" i="14"/>
  <c r="L49" i="14"/>
  <c r="J49" i="14"/>
  <c r="H49" i="14"/>
  <c r="L48" i="14"/>
  <c r="J48" i="14"/>
  <c r="H48" i="14"/>
  <c r="L47" i="14"/>
  <c r="J47" i="14"/>
  <c r="H47" i="14"/>
  <c r="L46" i="14"/>
  <c r="J46" i="14"/>
  <c r="H46" i="14"/>
  <c r="L45" i="14"/>
  <c r="J45" i="14"/>
  <c r="H45" i="14"/>
  <c r="L44" i="14"/>
  <c r="J44" i="14"/>
  <c r="H44" i="14"/>
  <c r="L43" i="14"/>
  <c r="J43" i="14"/>
  <c r="H43" i="14"/>
  <c r="L42" i="14"/>
  <c r="J42" i="14"/>
  <c r="H42" i="14"/>
  <c r="L41" i="14"/>
  <c r="J41" i="14"/>
  <c r="H41" i="14"/>
  <c r="L40" i="14"/>
  <c r="J40" i="14"/>
  <c r="H40" i="14"/>
  <c r="L39" i="14"/>
  <c r="J39" i="14"/>
  <c r="H39" i="14"/>
  <c r="L38" i="14"/>
  <c r="J38" i="14"/>
  <c r="H38" i="14"/>
  <c r="L37" i="14"/>
  <c r="J37" i="14"/>
  <c r="H37" i="14"/>
  <c r="L36" i="14"/>
  <c r="J36" i="14"/>
  <c r="H36" i="14"/>
  <c r="L35" i="14"/>
  <c r="J35" i="14"/>
  <c r="H35" i="14"/>
  <c r="L34" i="14"/>
  <c r="J34" i="14"/>
  <c r="H34" i="14"/>
  <c r="L33" i="14"/>
  <c r="J33" i="14"/>
  <c r="H33" i="14"/>
  <c r="L32" i="14"/>
  <c r="J32" i="14"/>
  <c r="H32" i="14"/>
  <c r="L31" i="14"/>
  <c r="J31" i="14"/>
  <c r="H31" i="14"/>
  <c r="L30" i="14"/>
  <c r="J30" i="14"/>
  <c r="H30" i="14"/>
  <c r="L29" i="14"/>
  <c r="J29" i="14"/>
  <c r="H29" i="14"/>
  <c r="L28" i="14"/>
  <c r="J28" i="14"/>
  <c r="H28" i="14"/>
  <c r="L27" i="14"/>
  <c r="J27" i="14"/>
  <c r="H27" i="14"/>
  <c r="L26" i="14"/>
  <c r="J26" i="14"/>
  <c r="H26" i="14"/>
  <c r="L25" i="14"/>
  <c r="J25" i="14"/>
  <c r="H25" i="14"/>
  <c r="L24" i="14"/>
  <c r="J24" i="14"/>
  <c r="H24" i="14"/>
  <c r="L23" i="14"/>
  <c r="J23" i="14"/>
  <c r="H23" i="14"/>
  <c r="L22" i="14"/>
  <c r="J22" i="14"/>
  <c r="H22" i="14"/>
  <c r="L21" i="14"/>
  <c r="J21" i="14"/>
  <c r="H21" i="14"/>
  <c r="L20" i="14"/>
  <c r="J20" i="14"/>
  <c r="H20" i="14"/>
  <c r="L19" i="14"/>
  <c r="J19" i="14"/>
  <c r="H19" i="14"/>
  <c r="L18" i="14"/>
  <c r="J18" i="14"/>
  <c r="H18" i="14"/>
  <c r="L17" i="14"/>
  <c r="J17" i="14"/>
  <c r="H17" i="14"/>
  <c r="L16" i="14"/>
  <c r="J16" i="14"/>
  <c r="H16" i="14"/>
  <c r="L15" i="14"/>
  <c r="J15" i="14"/>
  <c r="H15" i="14"/>
  <c r="L14" i="14"/>
  <c r="J14" i="14"/>
  <c r="H14" i="14"/>
  <c r="L13" i="14"/>
  <c r="J13" i="14"/>
  <c r="H13" i="14"/>
  <c r="L12" i="14"/>
  <c r="J12" i="14"/>
  <c r="H12" i="14"/>
  <c r="L11" i="14"/>
  <c r="J11" i="14"/>
  <c r="H11" i="14"/>
  <c r="L10" i="14"/>
  <c r="J10" i="14"/>
  <c r="H10" i="14"/>
  <c r="L9" i="14"/>
  <c r="J9" i="14"/>
  <c r="H9" i="14"/>
  <c r="L8" i="14"/>
  <c r="J8" i="14"/>
  <c r="H8" i="14"/>
  <c r="L7" i="14"/>
  <c r="J7" i="14"/>
  <c r="H7" i="14"/>
  <c r="L6" i="14"/>
  <c r="J6" i="14"/>
  <c r="H6" i="14"/>
  <c r="M5" i="14"/>
  <c r="M6" i="14" s="1"/>
  <c r="M7" i="14" s="1"/>
  <c r="M8" i="14" s="1"/>
  <c r="M9" i="14" s="1"/>
  <c r="M10" i="14" s="1"/>
  <c r="M11" i="14" s="1"/>
  <c r="M12" i="14" s="1"/>
  <c r="M13" i="14" s="1"/>
  <c r="M14" i="14" s="1"/>
  <c r="M15" i="14" s="1"/>
  <c r="M16" i="14" s="1"/>
  <c r="M17" i="14" s="1"/>
  <c r="M18" i="14" s="1"/>
  <c r="M19" i="14" s="1"/>
  <c r="M20" i="14" s="1"/>
  <c r="M21" i="14" s="1"/>
  <c r="M22" i="14" s="1"/>
  <c r="M23" i="14" s="1"/>
  <c r="M24" i="14" s="1"/>
  <c r="M25" i="14" s="1"/>
  <c r="M26" i="14" s="1"/>
  <c r="M27" i="14" s="1"/>
  <c r="M28" i="14" s="1"/>
  <c r="M29" i="14" s="1"/>
  <c r="M30" i="14" s="1"/>
  <c r="M31" i="14" s="1"/>
  <c r="M32" i="14" s="1"/>
  <c r="M33" i="14" s="1"/>
  <c r="M34" i="14" s="1"/>
  <c r="M35" i="14" s="1"/>
  <c r="M36" i="14" s="1"/>
  <c r="M37" i="14" s="1"/>
  <c r="M38" i="14" s="1"/>
  <c r="M39" i="14" s="1"/>
  <c r="M40" i="14" s="1"/>
  <c r="M41" i="14" s="1"/>
  <c r="M42" i="14" s="1"/>
  <c r="M43" i="14" s="1"/>
  <c r="M44" i="14" s="1"/>
  <c r="M45" i="14" s="1"/>
  <c r="M46" i="14" s="1"/>
  <c r="M47" i="14" s="1"/>
  <c r="M48" i="14" s="1"/>
  <c r="M49" i="14" s="1"/>
  <c r="M50" i="14" s="1"/>
  <c r="M51" i="14" s="1"/>
  <c r="M52" i="14" s="1"/>
  <c r="M53" i="14" s="1"/>
  <c r="M54" i="14" s="1"/>
  <c r="M55" i="14" s="1"/>
  <c r="M56" i="14" s="1"/>
  <c r="M57" i="14" s="1"/>
  <c r="M58" i="14" s="1"/>
  <c r="M59" i="14" s="1"/>
  <c r="M60" i="14" s="1"/>
  <c r="M61" i="14" s="1"/>
  <c r="M62" i="14" s="1"/>
  <c r="M63" i="14" s="1"/>
  <c r="M64" i="14" s="1"/>
  <c r="M65" i="14" s="1"/>
  <c r="M66" i="14" s="1"/>
  <c r="M67" i="14" s="1"/>
  <c r="M68" i="14" s="1"/>
  <c r="M69" i="14" s="1"/>
  <c r="M70" i="14" s="1"/>
  <c r="M71" i="14" s="1"/>
  <c r="M72" i="14" s="1"/>
  <c r="M73" i="14" s="1"/>
  <c r="M74" i="14" s="1"/>
  <c r="M75" i="14" s="1"/>
  <c r="M76" i="14" s="1"/>
  <c r="M77" i="14" s="1"/>
  <c r="M78" i="14" s="1"/>
  <c r="M79" i="14" s="1"/>
  <c r="M80" i="14" s="1"/>
  <c r="M81" i="14" s="1"/>
  <c r="M82" i="14" s="1"/>
  <c r="M83" i="14" s="1"/>
  <c r="M84" i="14" s="1"/>
  <c r="M85" i="14" s="1"/>
  <c r="M86" i="14" s="1"/>
  <c r="M87" i="14" s="1"/>
  <c r="M88" i="14" s="1"/>
  <c r="M89" i="14" s="1"/>
  <c r="M90" i="14" s="1"/>
  <c r="M91" i="14" s="1"/>
  <c r="M92" i="14" s="1"/>
  <c r="L5" i="14"/>
  <c r="K5" i="14"/>
  <c r="K6" i="14" s="1"/>
  <c r="K7" i="14" s="1"/>
  <c r="K8" i="14" s="1"/>
  <c r="K9" i="14" s="1"/>
  <c r="K10" i="14" s="1"/>
  <c r="K11" i="14" s="1"/>
  <c r="K12" i="14" s="1"/>
  <c r="K13" i="14" s="1"/>
  <c r="K14" i="14" s="1"/>
  <c r="K15" i="14" s="1"/>
  <c r="K16" i="14" s="1"/>
  <c r="K17" i="14" s="1"/>
  <c r="K18" i="14" s="1"/>
  <c r="K19" i="14" s="1"/>
  <c r="K20" i="14" s="1"/>
  <c r="K21" i="14" s="1"/>
  <c r="K22" i="14" s="1"/>
  <c r="K23" i="14" s="1"/>
  <c r="K24" i="14" s="1"/>
  <c r="K25" i="14" s="1"/>
  <c r="K26" i="14" s="1"/>
  <c r="K27" i="14" s="1"/>
  <c r="K28" i="14" s="1"/>
  <c r="K29" i="14" s="1"/>
  <c r="K30" i="14" s="1"/>
  <c r="K31" i="14" s="1"/>
  <c r="K32" i="14" s="1"/>
  <c r="K33" i="14" s="1"/>
  <c r="K34" i="14" s="1"/>
  <c r="K35" i="14" s="1"/>
  <c r="K36" i="14" s="1"/>
  <c r="K37" i="14" s="1"/>
  <c r="K38" i="14" s="1"/>
  <c r="K39" i="14" s="1"/>
  <c r="K40" i="14" s="1"/>
  <c r="K41" i="14" s="1"/>
  <c r="K42" i="14" s="1"/>
  <c r="K43" i="14" s="1"/>
  <c r="K44" i="14" s="1"/>
  <c r="K45" i="14" s="1"/>
  <c r="K46" i="14" s="1"/>
  <c r="K47" i="14" s="1"/>
  <c r="K48" i="14" s="1"/>
  <c r="K49" i="14" s="1"/>
  <c r="K50" i="14" s="1"/>
  <c r="K51" i="14" s="1"/>
  <c r="K52" i="14" s="1"/>
  <c r="K53" i="14" s="1"/>
  <c r="K54" i="14" s="1"/>
  <c r="K55" i="14" s="1"/>
  <c r="K56" i="14" s="1"/>
  <c r="K57" i="14" s="1"/>
  <c r="K58" i="14" s="1"/>
  <c r="K59" i="14" s="1"/>
  <c r="K60" i="14" s="1"/>
  <c r="K61" i="14" s="1"/>
  <c r="K62" i="14" s="1"/>
  <c r="K63" i="14" s="1"/>
  <c r="K64" i="14" s="1"/>
  <c r="K65" i="14" s="1"/>
  <c r="K66" i="14" s="1"/>
  <c r="K67" i="14" s="1"/>
  <c r="K68" i="14" s="1"/>
  <c r="K69" i="14" s="1"/>
  <c r="K70" i="14" s="1"/>
  <c r="K71" i="14" s="1"/>
  <c r="K72" i="14" s="1"/>
  <c r="K73" i="14" s="1"/>
  <c r="K74" i="14" s="1"/>
  <c r="K75" i="14" s="1"/>
  <c r="K76" i="14" s="1"/>
  <c r="K77" i="14" s="1"/>
  <c r="K78" i="14" s="1"/>
  <c r="K79" i="14" s="1"/>
  <c r="K80" i="14" s="1"/>
  <c r="K81" i="14" s="1"/>
  <c r="K82" i="14" s="1"/>
  <c r="K83" i="14" s="1"/>
  <c r="K84" i="14" s="1"/>
  <c r="K85" i="14" s="1"/>
  <c r="K86" i="14" s="1"/>
  <c r="K87" i="14" s="1"/>
  <c r="K88" i="14" s="1"/>
  <c r="K89" i="14" s="1"/>
  <c r="K90" i="14" s="1"/>
  <c r="K91" i="14" s="1"/>
  <c r="K92" i="14" s="1"/>
  <c r="J5" i="14"/>
  <c r="I5" i="14"/>
  <c r="I6" i="14" s="1"/>
  <c r="I7" i="14" s="1"/>
  <c r="I8" i="14" s="1"/>
  <c r="I9" i="14" s="1"/>
  <c r="I10" i="14" s="1"/>
  <c r="I11" i="14" s="1"/>
  <c r="I12" i="14" s="1"/>
  <c r="I13" i="14" s="1"/>
  <c r="I14" i="14" s="1"/>
  <c r="I15" i="14" s="1"/>
  <c r="I16" i="14" s="1"/>
  <c r="I17" i="14" s="1"/>
  <c r="I18" i="14" s="1"/>
  <c r="I19" i="14" s="1"/>
  <c r="I20" i="14" s="1"/>
  <c r="I21" i="14" s="1"/>
  <c r="I22" i="14" s="1"/>
  <c r="I23" i="14" s="1"/>
  <c r="I24" i="14" s="1"/>
  <c r="I25" i="14" s="1"/>
  <c r="I26" i="14" s="1"/>
  <c r="I27" i="14" s="1"/>
  <c r="I28" i="14" s="1"/>
  <c r="I29" i="14" s="1"/>
  <c r="I30" i="14" s="1"/>
  <c r="I31" i="14" s="1"/>
  <c r="I32" i="14" s="1"/>
  <c r="I33" i="14" s="1"/>
  <c r="I34" i="14" s="1"/>
  <c r="I35" i="14" s="1"/>
  <c r="I36" i="14" s="1"/>
  <c r="I37" i="14" s="1"/>
  <c r="I38" i="14" s="1"/>
  <c r="I39" i="14" s="1"/>
  <c r="I40" i="14" s="1"/>
  <c r="I41" i="14" s="1"/>
  <c r="I42" i="14" s="1"/>
  <c r="I43" i="14" s="1"/>
  <c r="I44" i="14" s="1"/>
  <c r="I45" i="14" s="1"/>
  <c r="I46" i="14" s="1"/>
  <c r="I47" i="14" s="1"/>
  <c r="I48" i="14" s="1"/>
  <c r="I49" i="14" s="1"/>
  <c r="I50" i="14" s="1"/>
  <c r="I51" i="14" s="1"/>
  <c r="I52" i="14" s="1"/>
  <c r="I53" i="14" s="1"/>
  <c r="I54" i="14" s="1"/>
  <c r="I55" i="14" s="1"/>
  <c r="I56" i="14" s="1"/>
  <c r="I57" i="14" s="1"/>
  <c r="I58" i="14" s="1"/>
  <c r="I59" i="14" s="1"/>
  <c r="I60" i="14" s="1"/>
  <c r="I61" i="14" s="1"/>
  <c r="I62" i="14" s="1"/>
  <c r="I63" i="14" s="1"/>
  <c r="I64" i="14" s="1"/>
  <c r="I65" i="14" s="1"/>
  <c r="I66" i="14" s="1"/>
  <c r="I67" i="14" s="1"/>
  <c r="I68" i="14" s="1"/>
  <c r="I69" i="14" s="1"/>
  <c r="I70" i="14" s="1"/>
  <c r="I71" i="14" s="1"/>
  <c r="I72" i="14" s="1"/>
  <c r="I73" i="14" s="1"/>
  <c r="I74" i="14" s="1"/>
  <c r="I75" i="14" s="1"/>
  <c r="I76" i="14" s="1"/>
  <c r="I77" i="14" s="1"/>
  <c r="I78" i="14" s="1"/>
  <c r="I79" i="14" s="1"/>
  <c r="I80" i="14" s="1"/>
  <c r="I81" i="14" s="1"/>
  <c r="I82" i="14" s="1"/>
  <c r="I83" i="14" s="1"/>
  <c r="I84" i="14" s="1"/>
  <c r="I85" i="14" s="1"/>
  <c r="I86" i="14" s="1"/>
  <c r="I87" i="14" s="1"/>
  <c r="I88" i="14" s="1"/>
  <c r="I89" i="14" s="1"/>
  <c r="I90" i="14" s="1"/>
  <c r="I91" i="14" s="1"/>
  <c r="I92" i="14" s="1"/>
  <c r="H5" i="14"/>
  <c r="G117" i="13"/>
  <c r="F117" i="13"/>
  <c r="E117" i="13"/>
  <c r="L116" i="13"/>
  <c r="J116" i="13"/>
  <c r="H116" i="13"/>
  <c r="L115" i="13"/>
  <c r="J115" i="13"/>
  <c r="H115" i="13"/>
  <c r="L114" i="13"/>
  <c r="J114" i="13"/>
  <c r="H114" i="13"/>
  <c r="L113" i="13"/>
  <c r="J113" i="13"/>
  <c r="H113" i="13"/>
  <c r="L112" i="13"/>
  <c r="J112" i="13"/>
  <c r="H112" i="13"/>
  <c r="L111" i="13"/>
  <c r="J111" i="13"/>
  <c r="H111" i="13"/>
  <c r="L110" i="13"/>
  <c r="J110" i="13"/>
  <c r="H110" i="13"/>
  <c r="L109" i="13"/>
  <c r="J109" i="13"/>
  <c r="H109" i="13"/>
  <c r="L108" i="13"/>
  <c r="J108" i="13"/>
  <c r="H108" i="13"/>
  <c r="L107" i="13"/>
  <c r="J107" i="13"/>
  <c r="H107" i="13"/>
  <c r="L106" i="13"/>
  <c r="J106" i="13"/>
  <c r="H106" i="13"/>
  <c r="L105" i="13"/>
  <c r="J105" i="13"/>
  <c r="H105" i="13"/>
  <c r="L104" i="13"/>
  <c r="J104" i="13"/>
  <c r="H104" i="13"/>
  <c r="L103" i="13"/>
  <c r="J103" i="13"/>
  <c r="H103" i="13"/>
  <c r="L102" i="13"/>
  <c r="J102" i="13"/>
  <c r="H102" i="13"/>
  <c r="L101" i="13"/>
  <c r="J101" i="13"/>
  <c r="H101" i="13"/>
  <c r="L100" i="13"/>
  <c r="J100" i="13"/>
  <c r="H100" i="13"/>
  <c r="L99" i="13"/>
  <c r="J99" i="13"/>
  <c r="H99" i="13"/>
  <c r="L98" i="13"/>
  <c r="J98" i="13"/>
  <c r="H98" i="13"/>
  <c r="L97" i="13"/>
  <c r="J97" i="13"/>
  <c r="H97" i="13"/>
  <c r="L96" i="13"/>
  <c r="J96" i="13"/>
  <c r="H96" i="13"/>
  <c r="L95" i="13"/>
  <c r="J95" i="13"/>
  <c r="H95" i="13"/>
  <c r="L94" i="13"/>
  <c r="J94" i="13"/>
  <c r="H94" i="13"/>
  <c r="L93" i="13"/>
  <c r="J93" i="13"/>
  <c r="H93" i="13"/>
  <c r="L92" i="13"/>
  <c r="J92" i="13"/>
  <c r="H92" i="13"/>
  <c r="L91" i="13"/>
  <c r="J91" i="13"/>
  <c r="H91" i="13"/>
  <c r="L90" i="13"/>
  <c r="J90" i="13"/>
  <c r="H90" i="13"/>
  <c r="L89" i="13"/>
  <c r="J89" i="13"/>
  <c r="H89" i="13"/>
  <c r="L88" i="13"/>
  <c r="J88" i="13"/>
  <c r="H88" i="13"/>
  <c r="L87" i="13"/>
  <c r="J87" i="13"/>
  <c r="H87" i="13"/>
  <c r="L86" i="13"/>
  <c r="J86" i="13"/>
  <c r="H86" i="13"/>
  <c r="L85" i="13"/>
  <c r="J85" i="13"/>
  <c r="H85" i="13"/>
  <c r="L84" i="13"/>
  <c r="J84" i="13"/>
  <c r="H84" i="13"/>
  <c r="L83" i="13"/>
  <c r="J83" i="13"/>
  <c r="H83" i="13"/>
  <c r="L82" i="13"/>
  <c r="J82" i="13"/>
  <c r="H82" i="13"/>
  <c r="L81" i="13"/>
  <c r="J81" i="13"/>
  <c r="H81" i="13"/>
  <c r="L80" i="13"/>
  <c r="J80" i="13"/>
  <c r="H80" i="13"/>
  <c r="L79" i="13"/>
  <c r="J79" i="13"/>
  <c r="H79" i="13"/>
  <c r="L78" i="13"/>
  <c r="J78" i="13"/>
  <c r="H78" i="13"/>
  <c r="L77" i="13"/>
  <c r="J77" i="13"/>
  <c r="H77" i="13"/>
  <c r="L76" i="13"/>
  <c r="J76" i="13"/>
  <c r="H76" i="13"/>
  <c r="L75" i="13"/>
  <c r="J75" i="13"/>
  <c r="H75" i="13"/>
  <c r="L74" i="13"/>
  <c r="J74" i="13"/>
  <c r="H74" i="13"/>
  <c r="L73" i="13"/>
  <c r="J73" i="13"/>
  <c r="H73" i="13"/>
  <c r="L72" i="13"/>
  <c r="J72" i="13"/>
  <c r="H72" i="13"/>
  <c r="L71" i="13"/>
  <c r="J71" i="13"/>
  <c r="H71" i="13"/>
  <c r="L70" i="13"/>
  <c r="J70" i="13"/>
  <c r="H70" i="13"/>
  <c r="L69" i="13"/>
  <c r="J69" i="13"/>
  <c r="H69" i="13"/>
  <c r="L68" i="13"/>
  <c r="J68" i="13"/>
  <c r="H68" i="13"/>
  <c r="L67" i="13"/>
  <c r="J67" i="13"/>
  <c r="H67" i="13"/>
  <c r="L66" i="13"/>
  <c r="J66" i="13"/>
  <c r="H66" i="13"/>
  <c r="L65" i="13"/>
  <c r="J65" i="13"/>
  <c r="H65" i="13"/>
  <c r="L64" i="13"/>
  <c r="J64" i="13"/>
  <c r="H64" i="13"/>
  <c r="L63" i="13"/>
  <c r="J63" i="13"/>
  <c r="H63" i="13"/>
  <c r="L62" i="13"/>
  <c r="J62" i="13"/>
  <c r="H62" i="13"/>
  <c r="L61" i="13"/>
  <c r="J61" i="13"/>
  <c r="H61" i="13"/>
  <c r="L60" i="13"/>
  <c r="J60" i="13"/>
  <c r="H60" i="13"/>
  <c r="L59" i="13"/>
  <c r="J59" i="13"/>
  <c r="H59" i="13"/>
  <c r="L58" i="13"/>
  <c r="J58" i="13"/>
  <c r="H58" i="13"/>
  <c r="L57" i="13"/>
  <c r="J57" i="13"/>
  <c r="H57" i="13"/>
  <c r="L56" i="13"/>
  <c r="J56" i="13"/>
  <c r="H56" i="13"/>
  <c r="L55" i="13"/>
  <c r="J55" i="13"/>
  <c r="H55" i="13"/>
  <c r="L54" i="13"/>
  <c r="J54" i="13"/>
  <c r="H54" i="13"/>
  <c r="L53" i="13"/>
  <c r="J53" i="13"/>
  <c r="H53" i="13"/>
  <c r="L52" i="13"/>
  <c r="J52" i="13"/>
  <c r="H52" i="13"/>
  <c r="L51" i="13"/>
  <c r="J51" i="13"/>
  <c r="H51" i="13"/>
  <c r="L50" i="13"/>
  <c r="J50" i="13"/>
  <c r="H50" i="13"/>
  <c r="L49" i="13"/>
  <c r="J49" i="13"/>
  <c r="H49" i="13"/>
  <c r="L48" i="13"/>
  <c r="J48" i="13"/>
  <c r="H48" i="13"/>
  <c r="L47" i="13"/>
  <c r="J47" i="13"/>
  <c r="H47" i="13"/>
  <c r="L46" i="13"/>
  <c r="J46" i="13"/>
  <c r="H46" i="13"/>
  <c r="L45" i="13"/>
  <c r="J45" i="13"/>
  <c r="H45" i="13"/>
  <c r="L44" i="13"/>
  <c r="J44" i="13"/>
  <c r="H44" i="13"/>
  <c r="L43" i="13"/>
  <c r="J43" i="13"/>
  <c r="H43" i="13"/>
  <c r="L42" i="13"/>
  <c r="J42" i="13"/>
  <c r="H42" i="13"/>
  <c r="L41" i="13"/>
  <c r="J41" i="13"/>
  <c r="H41" i="13"/>
  <c r="L40" i="13"/>
  <c r="J40" i="13"/>
  <c r="H40" i="13"/>
  <c r="L39" i="13"/>
  <c r="J39" i="13"/>
  <c r="H39" i="13"/>
  <c r="L38" i="13"/>
  <c r="J38" i="13"/>
  <c r="H38" i="13"/>
  <c r="L37" i="13"/>
  <c r="J37" i="13"/>
  <c r="H37" i="13"/>
  <c r="L36" i="13"/>
  <c r="J36" i="13"/>
  <c r="H36" i="13"/>
  <c r="L35" i="13"/>
  <c r="J35" i="13"/>
  <c r="H35" i="13"/>
  <c r="L34" i="13"/>
  <c r="J34" i="13"/>
  <c r="H34" i="13"/>
  <c r="L33" i="13"/>
  <c r="J33" i="13"/>
  <c r="H33" i="13"/>
  <c r="L32" i="13"/>
  <c r="J32" i="13"/>
  <c r="H32" i="13"/>
  <c r="L31" i="13"/>
  <c r="J31" i="13"/>
  <c r="H31" i="13"/>
  <c r="L30" i="13"/>
  <c r="J30" i="13"/>
  <c r="H30" i="13"/>
  <c r="L29" i="13"/>
  <c r="J29" i="13"/>
  <c r="H29" i="13"/>
  <c r="L28" i="13"/>
  <c r="J28" i="13"/>
  <c r="H28" i="13"/>
  <c r="L27" i="13"/>
  <c r="J27" i="13"/>
  <c r="H27" i="13"/>
  <c r="L26" i="13"/>
  <c r="J26" i="13"/>
  <c r="H26" i="13"/>
  <c r="L25" i="13"/>
  <c r="J25" i="13"/>
  <c r="H25" i="13"/>
  <c r="L24" i="13"/>
  <c r="J24" i="13"/>
  <c r="H24" i="13"/>
  <c r="L23" i="13"/>
  <c r="J23" i="13"/>
  <c r="H23" i="13"/>
  <c r="L22" i="13"/>
  <c r="J22" i="13"/>
  <c r="H22" i="13"/>
  <c r="L21" i="13"/>
  <c r="J21" i="13"/>
  <c r="H21" i="13"/>
  <c r="L20" i="13"/>
  <c r="J20" i="13"/>
  <c r="H20" i="13"/>
  <c r="L19" i="13"/>
  <c r="J19" i="13"/>
  <c r="H19" i="13"/>
  <c r="L18" i="13"/>
  <c r="J18" i="13"/>
  <c r="H18" i="13"/>
  <c r="L17" i="13"/>
  <c r="J17" i="13"/>
  <c r="H17" i="13"/>
  <c r="L16" i="13"/>
  <c r="J16" i="13"/>
  <c r="H16" i="13"/>
  <c r="L15" i="13"/>
  <c r="J15" i="13"/>
  <c r="H15" i="13"/>
  <c r="L14" i="13"/>
  <c r="J14" i="13"/>
  <c r="H14" i="13"/>
  <c r="L13" i="13"/>
  <c r="J13" i="13"/>
  <c r="H13" i="13"/>
  <c r="L12" i="13"/>
  <c r="J12" i="13"/>
  <c r="H12" i="13"/>
  <c r="L11" i="13"/>
  <c r="J11" i="13"/>
  <c r="H11" i="13"/>
  <c r="L10" i="13"/>
  <c r="J10" i="13"/>
  <c r="H10" i="13"/>
  <c r="L9" i="13"/>
  <c r="J9" i="13"/>
  <c r="H9" i="13"/>
  <c r="L8" i="13"/>
  <c r="J8" i="13"/>
  <c r="H8" i="13"/>
  <c r="L7" i="13"/>
  <c r="J7" i="13"/>
  <c r="H7" i="13"/>
  <c r="L6" i="13"/>
  <c r="J6" i="13"/>
  <c r="H6" i="13"/>
  <c r="L5" i="13"/>
  <c r="M5" i="13" s="1"/>
  <c r="M6" i="13" s="1"/>
  <c r="M7" i="13" s="1"/>
  <c r="M8" i="13" s="1"/>
  <c r="M9" i="13" s="1"/>
  <c r="M10" i="13" s="1"/>
  <c r="M11" i="13" s="1"/>
  <c r="M12" i="13" s="1"/>
  <c r="M13" i="13" s="1"/>
  <c r="M14" i="13" s="1"/>
  <c r="M15" i="13" s="1"/>
  <c r="M16" i="13" s="1"/>
  <c r="M17" i="13" s="1"/>
  <c r="M18" i="13" s="1"/>
  <c r="M19" i="13" s="1"/>
  <c r="M20" i="13" s="1"/>
  <c r="M21" i="13" s="1"/>
  <c r="M22" i="13" s="1"/>
  <c r="M23" i="13" s="1"/>
  <c r="M24" i="13" s="1"/>
  <c r="M25" i="13" s="1"/>
  <c r="M26" i="13" s="1"/>
  <c r="M27" i="13" s="1"/>
  <c r="M28" i="13" s="1"/>
  <c r="M29" i="13" s="1"/>
  <c r="M30" i="13" s="1"/>
  <c r="M31" i="13" s="1"/>
  <c r="M32" i="13" s="1"/>
  <c r="M33" i="13" s="1"/>
  <c r="M34" i="13" s="1"/>
  <c r="M35" i="13" s="1"/>
  <c r="M36" i="13" s="1"/>
  <c r="M37" i="13" s="1"/>
  <c r="M38" i="13" s="1"/>
  <c r="M39" i="13" s="1"/>
  <c r="M40" i="13" s="1"/>
  <c r="M41" i="13" s="1"/>
  <c r="M42" i="13" s="1"/>
  <c r="M43" i="13" s="1"/>
  <c r="M44" i="13" s="1"/>
  <c r="M45" i="13" s="1"/>
  <c r="M46" i="13" s="1"/>
  <c r="M47" i="13" s="1"/>
  <c r="M48" i="13" s="1"/>
  <c r="M49" i="13" s="1"/>
  <c r="M50" i="13" s="1"/>
  <c r="M51" i="13" s="1"/>
  <c r="M52" i="13" s="1"/>
  <c r="M53" i="13" s="1"/>
  <c r="M54" i="13" s="1"/>
  <c r="M55" i="13" s="1"/>
  <c r="M56" i="13" s="1"/>
  <c r="M57" i="13" s="1"/>
  <c r="M58" i="13" s="1"/>
  <c r="M59" i="13" s="1"/>
  <c r="M60" i="13" s="1"/>
  <c r="M61" i="13" s="1"/>
  <c r="M62" i="13" s="1"/>
  <c r="M63" i="13" s="1"/>
  <c r="M64" i="13" s="1"/>
  <c r="M65" i="13" s="1"/>
  <c r="M66" i="13" s="1"/>
  <c r="M67" i="13" s="1"/>
  <c r="M68" i="13" s="1"/>
  <c r="M69" i="13" s="1"/>
  <c r="M70" i="13" s="1"/>
  <c r="M71" i="13" s="1"/>
  <c r="M72" i="13" s="1"/>
  <c r="M73" i="13" s="1"/>
  <c r="M74" i="13" s="1"/>
  <c r="M75" i="13" s="1"/>
  <c r="M76" i="13" s="1"/>
  <c r="M77" i="13" s="1"/>
  <c r="M78" i="13" s="1"/>
  <c r="M79" i="13" s="1"/>
  <c r="M80" i="13" s="1"/>
  <c r="M81" i="13" s="1"/>
  <c r="M82" i="13" s="1"/>
  <c r="M83" i="13" s="1"/>
  <c r="M84" i="13" s="1"/>
  <c r="M85" i="13" s="1"/>
  <c r="M86" i="13" s="1"/>
  <c r="M87" i="13" s="1"/>
  <c r="M88" i="13" s="1"/>
  <c r="M89" i="13" s="1"/>
  <c r="M90" i="13" s="1"/>
  <c r="M91" i="13" s="1"/>
  <c r="M92" i="13" s="1"/>
  <c r="M93" i="13" s="1"/>
  <c r="M94" i="13" s="1"/>
  <c r="M95" i="13" s="1"/>
  <c r="M96" i="13" s="1"/>
  <c r="M97" i="13" s="1"/>
  <c r="M98" i="13" s="1"/>
  <c r="M99" i="13" s="1"/>
  <c r="M100" i="13" s="1"/>
  <c r="M101" i="13" s="1"/>
  <c r="M102" i="13" s="1"/>
  <c r="M103" i="13" s="1"/>
  <c r="M104" i="13" s="1"/>
  <c r="M105" i="13" s="1"/>
  <c r="M106" i="13" s="1"/>
  <c r="M107" i="13" s="1"/>
  <c r="M108" i="13" s="1"/>
  <c r="M109" i="13" s="1"/>
  <c r="M110" i="13" s="1"/>
  <c r="M111" i="13" s="1"/>
  <c r="M112" i="13" s="1"/>
  <c r="M113" i="13" s="1"/>
  <c r="M114" i="13" s="1"/>
  <c r="M115" i="13" s="1"/>
  <c r="M116" i="13" s="1"/>
  <c r="K5" i="13"/>
  <c r="K6" i="13" s="1"/>
  <c r="K7" i="13" s="1"/>
  <c r="K8" i="13" s="1"/>
  <c r="K9" i="13" s="1"/>
  <c r="K10" i="13" s="1"/>
  <c r="K11" i="13" s="1"/>
  <c r="K12" i="13" s="1"/>
  <c r="K13" i="13" s="1"/>
  <c r="K14" i="13" s="1"/>
  <c r="K15" i="13" s="1"/>
  <c r="K16" i="13" s="1"/>
  <c r="K17" i="13" s="1"/>
  <c r="K18" i="13" s="1"/>
  <c r="K19" i="13" s="1"/>
  <c r="K20" i="13" s="1"/>
  <c r="K21" i="13" s="1"/>
  <c r="K22" i="13" s="1"/>
  <c r="K23" i="13" s="1"/>
  <c r="K24" i="13" s="1"/>
  <c r="K25" i="13" s="1"/>
  <c r="K26" i="13" s="1"/>
  <c r="K27" i="13" s="1"/>
  <c r="K28" i="13" s="1"/>
  <c r="K29" i="13" s="1"/>
  <c r="K30" i="13" s="1"/>
  <c r="K31" i="13" s="1"/>
  <c r="K32" i="13" s="1"/>
  <c r="K33" i="13" s="1"/>
  <c r="K34" i="13" s="1"/>
  <c r="K35" i="13" s="1"/>
  <c r="K36" i="13" s="1"/>
  <c r="K37" i="13" s="1"/>
  <c r="K38" i="13" s="1"/>
  <c r="K39" i="13" s="1"/>
  <c r="K40" i="13" s="1"/>
  <c r="K41" i="13" s="1"/>
  <c r="K42" i="13" s="1"/>
  <c r="K43" i="13" s="1"/>
  <c r="K44" i="13" s="1"/>
  <c r="K45" i="13" s="1"/>
  <c r="K46" i="13" s="1"/>
  <c r="K47" i="13" s="1"/>
  <c r="K48" i="13" s="1"/>
  <c r="K49" i="13" s="1"/>
  <c r="K50" i="13" s="1"/>
  <c r="K51" i="13" s="1"/>
  <c r="K52" i="13" s="1"/>
  <c r="K53" i="13" s="1"/>
  <c r="K54" i="13" s="1"/>
  <c r="K55" i="13" s="1"/>
  <c r="K56" i="13" s="1"/>
  <c r="K57" i="13" s="1"/>
  <c r="K58" i="13" s="1"/>
  <c r="K59" i="13" s="1"/>
  <c r="K60" i="13" s="1"/>
  <c r="K61" i="13" s="1"/>
  <c r="K62" i="13" s="1"/>
  <c r="K63" i="13" s="1"/>
  <c r="K64" i="13" s="1"/>
  <c r="K65" i="13" s="1"/>
  <c r="K66" i="13" s="1"/>
  <c r="K67" i="13" s="1"/>
  <c r="K68" i="13" s="1"/>
  <c r="K69" i="13" s="1"/>
  <c r="K70" i="13" s="1"/>
  <c r="K71" i="13" s="1"/>
  <c r="K72" i="13" s="1"/>
  <c r="K73" i="13" s="1"/>
  <c r="K74" i="13" s="1"/>
  <c r="K75" i="13" s="1"/>
  <c r="K76" i="13" s="1"/>
  <c r="K77" i="13" s="1"/>
  <c r="K78" i="13" s="1"/>
  <c r="K79" i="13" s="1"/>
  <c r="K80" i="13" s="1"/>
  <c r="K81" i="13" s="1"/>
  <c r="K82" i="13" s="1"/>
  <c r="K83" i="13" s="1"/>
  <c r="K84" i="13" s="1"/>
  <c r="K85" i="13" s="1"/>
  <c r="K86" i="13" s="1"/>
  <c r="K87" i="13" s="1"/>
  <c r="K88" i="13" s="1"/>
  <c r="K89" i="13" s="1"/>
  <c r="K90" i="13" s="1"/>
  <c r="K91" i="13" s="1"/>
  <c r="K92" i="13" s="1"/>
  <c r="K93" i="13" s="1"/>
  <c r="K94" i="13" s="1"/>
  <c r="K95" i="13" s="1"/>
  <c r="K96" i="13" s="1"/>
  <c r="K97" i="13" s="1"/>
  <c r="K98" i="13" s="1"/>
  <c r="K99" i="13" s="1"/>
  <c r="K100" i="13" s="1"/>
  <c r="K101" i="13" s="1"/>
  <c r="K102" i="13" s="1"/>
  <c r="K103" i="13" s="1"/>
  <c r="K104" i="13" s="1"/>
  <c r="K105" i="13" s="1"/>
  <c r="K106" i="13" s="1"/>
  <c r="K107" i="13" s="1"/>
  <c r="K108" i="13" s="1"/>
  <c r="K109" i="13" s="1"/>
  <c r="K110" i="13" s="1"/>
  <c r="K111" i="13" s="1"/>
  <c r="K112" i="13" s="1"/>
  <c r="K113" i="13" s="1"/>
  <c r="K114" i="13" s="1"/>
  <c r="K115" i="13" s="1"/>
  <c r="K116" i="13" s="1"/>
  <c r="J5" i="13"/>
  <c r="H5" i="13"/>
  <c r="I5" i="13" s="1"/>
  <c r="I6" i="13" s="1"/>
  <c r="I7" i="13" s="1"/>
  <c r="I8" i="13" s="1"/>
  <c r="I9" i="13" s="1"/>
  <c r="I10" i="13" s="1"/>
  <c r="I11" i="13" s="1"/>
  <c r="I12" i="13" s="1"/>
  <c r="I13" i="13" s="1"/>
  <c r="I14" i="13" s="1"/>
  <c r="I15" i="13" s="1"/>
  <c r="I16" i="13" s="1"/>
  <c r="I17" i="13" s="1"/>
  <c r="I18" i="13" s="1"/>
  <c r="I19" i="13" s="1"/>
  <c r="I20" i="13" s="1"/>
  <c r="I21" i="13" s="1"/>
  <c r="I22" i="13" s="1"/>
  <c r="I23" i="13" s="1"/>
  <c r="I24" i="13" s="1"/>
  <c r="I25" i="13" s="1"/>
  <c r="I26" i="13" s="1"/>
  <c r="I27" i="13" s="1"/>
  <c r="I28" i="13" s="1"/>
  <c r="I29" i="13" s="1"/>
  <c r="I30" i="13" s="1"/>
  <c r="I31" i="13" s="1"/>
  <c r="I32" i="13" s="1"/>
  <c r="I33" i="13" s="1"/>
  <c r="I34" i="13" s="1"/>
  <c r="I35" i="13" s="1"/>
  <c r="I36" i="13" s="1"/>
  <c r="I37" i="13" s="1"/>
  <c r="I38" i="13" s="1"/>
  <c r="I39" i="13" s="1"/>
  <c r="I40" i="13" s="1"/>
  <c r="I41" i="13" s="1"/>
  <c r="I42" i="13" s="1"/>
  <c r="I43" i="13" s="1"/>
  <c r="I44" i="13" s="1"/>
  <c r="I45" i="13" s="1"/>
  <c r="I46" i="13" s="1"/>
  <c r="I47" i="13" s="1"/>
  <c r="I48" i="13" s="1"/>
  <c r="I49" i="13" s="1"/>
  <c r="I50" i="13" s="1"/>
  <c r="I51" i="13" s="1"/>
  <c r="I52" i="13" s="1"/>
  <c r="I53" i="13" s="1"/>
  <c r="I54" i="13" s="1"/>
  <c r="I55" i="13" s="1"/>
  <c r="I56" i="13" s="1"/>
  <c r="I57" i="13" s="1"/>
  <c r="I58" i="13" s="1"/>
  <c r="I59" i="13" s="1"/>
  <c r="I60" i="13" s="1"/>
  <c r="I61" i="13" s="1"/>
  <c r="I62" i="13" s="1"/>
  <c r="I63" i="13" s="1"/>
  <c r="I64" i="13" s="1"/>
  <c r="I65" i="13" s="1"/>
  <c r="I66" i="13" s="1"/>
  <c r="I67" i="13" s="1"/>
  <c r="I68" i="13" s="1"/>
  <c r="I69" i="13" s="1"/>
  <c r="I70" i="13" s="1"/>
  <c r="I71" i="13" s="1"/>
  <c r="I72" i="13" s="1"/>
  <c r="I73" i="13" s="1"/>
  <c r="I74" i="13" s="1"/>
  <c r="I75" i="13" s="1"/>
  <c r="I76" i="13" s="1"/>
  <c r="I77" i="13" s="1"/>
  <c r="I78" i="13" s="1"/>
  <c r="I79" i="13" s="1"/>
  <c r="I80" i="13" s="1"/>
  <c r="I81" i="13" s="1"/>
  <c r="I82" i="13" s="1"/>
  <c r="I83" i="13" s="1"/>
  <c r="I84" i="13" s="1"/>
  <c r="I85" i="13" s="1"/>
  <c r="I86" i="13" s="1"/>
  <c r="I87" i="13" s="1"/>
  <c r="I88" i="13" s="1"/>
  <c r="I89" i="13" s="1"/>
  <c r="I90" i="13" s="1"/>
  <c r="I91" i="13" s="1"/>
  <c r="I92" i="13" s="1"/>
  <c r="I93" i="13" s="1"/>
  <c r="I94" i="13" s="1"/>
  <c r="I95" i="13" s="1"/>
  <c r="I96" i="13" s="1"/>
  <c r="I97" i="13" s="1"/>
  <c r="I98" i="13" s="1"/>
  <c r="I99" i="13" s="1"/>
  <c r="I100" i="13" s="1"/>
  <c r="I101" i="13" s="1"/>
  <c r="I102" i="13" s="1"/>
  <c r="I103" i="13" s="1"/>
  <c r="I104" i="13" s="1"/>
  <c r="I105" i="13" s="1"/>
  <c r="I106" i="13" s="1"/>
  <c r="I107" i="13" s="1"/>
  <c r="I108" i="13" s="1"/>
  <c r="I109" i="13" s="1"/>
  <c r="I110" i="13" s="1"/>
  <c r="I111" i="13" s="1"/>
  <c r="I112" i="13" s="1"/>
  <c r="I113" i="13" s="1"/>
  <c r="I114" i="13" s="1"/>
  <c r="I115" i="13" s="1"/>
  <c r="I116" i="13" s="1"/>
  <c r="G56" i="12"/>
  <c r="F56" i="12"/>
  <c r="E56" i="12"/>
  <c r="L55" i="12"/>
  <c r="J55" i="12"/>
  <c r="H55" i="12"/>
  <c r="L54" i="12"/>
  <c r="J54" i="12"/>
  <c r="H54" i="12"/>
  <c r="L53" i="12"/>
  <c r="J53" i="12"/>
  <c r="H53" i="12"/>
  <c r="L52" i="12"/>
  <c r="J52" i="12"/>
  <c r="H52" i="12"/>
  <c r="L51" i="12"/>
  <c r="J51" i="12"/>
  <c r="H51" i="12"/>
  <c r="L50" i="12"/>
  <c r="J50" i="12"/>
  <c r="H50" i="12"/>
  <c r="L49" i="12"/>
  <c r="J49" i="12"/>
  <c r="H49" i="12"/>
  <c r="L48" i="12"/>
  <c r="J48" i="12"/>
  <c r="H48" i="12"/>
  <c r="L47" i="12"/>
  <c r="J47" i="12"/>
  <c r="H47" i="12"/>
  <c r="L46" i="12"/>
  <c r="J46" i="12"/>
  <c r="H46" i="12"/>
  <c r="L45" i="12"/>
  <c r="J45" i="12"/>
  <c r="H45" i="12"/>
  <c r="L44" i="12"/>
  <c r="J44" i="12"/>
  <c r="H44" i="12"/>
  <c r="L43" i="12"/>
  <c r="J43" i="12"/>
  <c r="H43" i="12"/>
  <c r="L42" i="12"/>
  <c r="J42" i="12"/>
  <c r="H42" i="12"/>
  <c r="L41" i="12"/>
  <c r="J41" i="12"/>
  <c r="H41" i="12"/>
  <c r="L40" i="12"/>
  <c r="J40" i="12"/>
  <c r="H40" i="12"/>
  <c r="L39" i="12"/>
  <c r="J39" i="12"/>
  <c r="H39" i="12"/>
  <c r="L38" i="12"/>
  <c r="J38" i="12"/>
  <c r="H38" i="12"/>
  <c r="L37" i="12"/>
  <c r="J37" i="12"/>
  <c r="H37" i="12"/>
  <c r="L36" i="12"/>
  <c r="J36" i="12"/>
  <c r="H36" i="12"/>
  <c r="L35" i="12"/>
  <c r="J35" i="12"/>
  <c r="H35" i="12"/>
  <c r="L34" i="12"/>
  <c r="J34" i="12"/>
  <c r="H34" i="12"/>
  <c r="L33" i="12"/>
  <c r="J33" i="12"/>
  <c r="H33" i="12"/>
  <c r="L32" i="12"/>
  <c r="J32" i="12"/>
  <c r="H32" i="12"/>
  <c r="L31" i="12"/>
  <c r="J31" i="12"/>
  <c r="H31" i="12"/>
  <c r="L30" i="12"/>
  <c r="J30" i="12"/>
  <c r="H30" i="12"/>
  <c r="L29" i="12"/>
  <c r="J29" i="12"/>
  <c r="H29" i="12"/>
  <c r="L28" i="12"/>
  <c r="J28" i="12"/>
  <c r="H28" i="12"/>
  <c r="L27" i="12"/>
  <c r="J27" i="12"/>
  <c r="H27" i="12"/>
  <c r="L26" i="12"/>
  <c r="J26" i="12"/>
  <c r="H26" i="12"/>
  <c r="L25" i="12"/>
  <c r="J25" i="12"/>
  <c r="H25" i="12"/>
  <c r="L24" i="12"/>
  <c r="J24" i="12"/>
  <c r="H24" i="12"/>
  <c r="L23" i="12"/>
  <c r="J23" i="12"/>
  <c r="H23" i="12"/>
  <c r="L22" i="12"/>
  <c r="J22" i="12"/>
  <c r="H22" i="12"/>
  <c r="L21" i="12"/>
  <c r="J21" i="12"/>
  <c r="H21" i="12"/>
  <c r="L20" i="12"/>
  <c r="J20" i="12"/>
  <c r="H20" i="12"/>
  <c r="L19" i="12"/>
  <c r="J19" i="12"/>
  <c r="H19" i="12"/>
  <c r="L18" i="12"/>
  <c r="J18" i="12"/>
  <c r="H18" i="12"/>
  <c r="L17" i="12"/>
  <c r="J17" i="12"/>
  <c r="H17" i="12"/>
  <c r="L16" i="12"/>
  <c r="J16" i="12"/>
  <c r="H16" i="12"/>
  <c r="L15" i="12"/>
  <c r="J15" i="12"/>
  <c r="H15" i="12"/>
  <c r="L14" i="12"/>
  <c r="J14" i="12"/>
  <c r="H14" i="12"/>
  <c r="L13" i="12"/>
  <c r="J13" i="12"/>
  <c r="H13" i="12"/>
  <c r="L12" i="12"/>
  <c r="J12" i="12"/>
  <c r="H12" i="12"/>
  <c r="L11" i="12"/>
  <c r="J11" i="12"/>
  <c r="H11" i="12"/>
  <c r="L10" i="12"/>
  <c r="J10" i="12"/>
  <c r="H10" i="12"/>
  <c r="L9" i="12"/>
  <c r="J9" i="12"/>
  <c r="H9" i="12"/>
  <c r="L8" i="12"/>
  <c r="J8" i="12"/>
  <c r="H8" i="12"/>
  <c r="L7" i="12"/>
  <c r="J7" i="12"/>
  <c r="H7" i="12"/>
  <c r="L6" i="12"/>
  <c r="J6" i="12"/>
  <c r="H6" i="12"/>
  <c r="L5" i="12"/>
  <c r="M5" i="12" s="1"/>
  <c r="M6" i="12" s="1"/>
  <c r="M7" i="12" s="1"/>
  <c r="M8" i="12" s="1"/>
  <c r="M9" i="12" s="1"/>
  <c r="M10" i="12" s="1"/>
  <c r="M11" i="12" s="1"/>
  <c r="M12" i="12" s="1"/>
  <c r="M13" i="12" s="1"/>
  <c r="M14" i="12" s="1"/>
  <c r="M15" i="12" s="1"/>
  <c r="M16" i="12" s="1"/>
  <c r="M17" i="12" s="1"/>
  <c r="M18" i="12" s="1"/>
  <c r="M19" i="12" s="1"/>
  <c r="M20" i="12" s="1"/>
  <c r="M21" i="12" s="1"/>
  <c r="M22" i="12" s="1"/>
  <c r="M23" i="12" s="1"/>
  <c r="M24" i="12" s="1"/>
  <c r="M25" i="12" s="1"/>
  <c r="M26" i="12" s="1"/>
  <c r="M27" i="12" s="1"/>
  <c r="M28" i="12" s="1"/>
  <c r="M29" i="12" s="1"/>
  <c r="M30" i="12" s="1"/>
  <c r="M31" i="12" s="1"/>
  <c r="M32" i="12" s="1"/>
  <c r="M33" i="12" s="1"/>
  <c r="M34" i="12" s="1"/>
  <c r="M35" i="12" s="1"/>
  <c r="M36" i="12" s="1"/>
  <c r="M37" i="12" s="1"/>
  <c r="M38" i="12" s="1"/>
  <c r="M39" i="12" s="1"/>
  <c r="M40" i="12" s="1"/>
  <c r="M41" i="12" s="1"/>
  <c r="M42" i="12" s="1"/>
  <c r="M43" i="12" s="1"/>
  <c r="M44" i="12" s="1"/>
  <c r="M45" i="12" s="1"/>
  <c r="M46" i="12" s="1"/>
  <c r="M47" i="12" s="1"/>
  <c r="M48" i="12" s="1"/>
  <c r="M49" i="12" s="1"/>
  <c r="M50" i="12" s="1"/>
  <c r="M51" i="12" s="1"/>
  <c r="M52" i="12" s="1"/>
  <c r="M53" i="12" s="1"/>
  <c r="M54" i="12" s="1"/>
  <c r="M55" i="12" s="1"/>
  <c r="J5" i="12"/>
  <c r="K5" i="12" s="1"/>
  <c r="K6" i="12" s="1"/>
  <c r="K7" i="12" s="1"/>
  <c r="K8" i="12" s="1"/>
  <c r="K9" i="12" s="1"/>
  <c r="K10" i="12" s="1"/>
  <c r="K11" i="12" s="1"/>
  <c r="K12" i="12" s="1"/>
  <c r="K13" i="12" s="1"/>
  <c r="K14" i="12" s="1"/>
  <c r="K15" i="12" s="1"/>
  <c r="K16" i="12" s="1"/>
  <c r="K17" i="12" s="1"/>
  <c r="K18" i="12" s="1"/>
  <c r="K19" i="12" s="1"/>
  <c r="K20" i="12" s="1"/>
  <c r="K21" i="12" s="1"/>
  <c r="K22" i="12" s="1"/>
  <c r="K23" i="12" s="1"/>
  <c r="K24" i="12" s="1"/>
  <c r="K25" i="12" s="1"/>
  <c r="K26" i="12" s="1"/>
  <c r="K27" i="12" s="1"/>
  <c r="K28" i="12" s="1"/>
  <c r="K29" i="12" s="1"/>
  <c r="K30" i="12" s="1"/>
  <c r="K31" i="12" s="1"/>
  <c r="K32" i="12" s="1"/>
  <c r="K33" i="12" s="1"/>
  <c r="K34" i="12" s="1"/>
  <c r="K35" i="12" s="1"/>
  <c r="K36" i="12" s="1"/>
  <c r="K37" i="12" s="1"/>
  <c r="K38" i="12" s="1"/>
  <c r="K39" i="12" s="1"/>
  <c r="K40" i="12" s="1"/>
  <c r="K41" i="12" s="1"/>
  <c r="K42" i="12" s="1"/>
  <c r="K43" i="12" s="1"/>
  <c r="K44" i="12" s="1"/>
  <c r="K45" i="12" s="1"/>
  <c r="K46" i="12" s="1"/>
  <c r="K47" i="12" s="1"/>
  <c r="K48" i="12" s="1"/>
  <c r="K49" i="12" s="1"/>
  <c r="K50" i="12" s="1"/>
  <c r="K51" i="12" s="1"/>
  <c r="K52" i="12" s="1"/>
  <c r="K53" i="12" s="1"/>
  <c r="K54" i="12" s="1"/>
  <c r="K55" i="12" s="1"/>
  <c r="H5" i="12"/>
  <c r="I5" i="12" s="1"/>
  <c r="I6" i="12" s="1"/>
  <c r="I7" i="12" s="1"/>
  <c r="I8" i="12" s="1"/>
  <c r="I9" i="12" s="1"/>
  <c r="I10" i="12" s="1"/>
  <c r="I11" i="12" s="1"/>
  <c r="I12" i="12" s="1"/>
  <c r="I13" i="12" s="1"/>
  <c r="I14" i="12" s="1"/>
  <c r="I15" i="12" s="1"/>
  <c r="I16" i="12" s="1"/>
  <c r="I17" i="12" s="1"/>
  <c r="I18" i="12" s="1"/>
  <c r="I19" i="12" s="1"/>
  <c r="I20" i="12" s="1"/>
  <c r="I21" i="12" s="1"/>
  <c r="I22" i="12" s="1"/>
  <c r="I23" i="12" s="1"/>
  <c r="I24" i="12" s="1"/>
  <c r="I25" i="12" s="1"/>
  <c r="I26" i="12" s="1"/>
  <c r="I27" i="12" s="1"/>
  <c r="I28" i="12" s="1"/>
  <c r="I29" i="12" s="1"/>
  <c r="I30" i="12" s="1"/>
  <c r="I31" i="12" s="1"/>
  <c r="I32" i="12" s="1"/>
  <c r="I33" i="12" s="1"/>
  <c r="I34" i="12" s="1"/>
  <c r="I35" i="12" s="1"/>
  <c r="I36" i="12" s="1"/>
  <c r="I37" i="12" s="1"/>
  <c r="I38" i="12" s="1"/>
  <c r="I39" i="12" s="1"/>
  <c r="I40" i="12" s="1"/>
  <c r="I41" i="12" s="1"/>
  <c r="I42" i="12" s="1"/>
  <c r="I43" i="12" s="1"/>
  <c r="I44" i="12" s="1"/>
  <c r="I45" i="12" s="1"/>
  <c r="I46" i="12" s="1"/>
  <c r="I47" i="12" s="1"/>
  <c r="I48" i="12" s="1"/>
  <c r="I49" i="12" s="1"/>
  <c r="I50" i="12" s="1"/>
  <c r="I51" i="12" s="1"/>
  <c r="I52" i="12" s="1"/>
  <c r="I53" i="12" s="1"/>
  <c r="I54" i="12" s="1"/>
  <c r="I55" i="12" s="1"/>
  <c r="Q249" i="15" l="1"/>
  <c r="Q245" i="15"/>
  <c r="Q241" i="15"/>
  <c r="Q237" i="15"/>
  <c r="Q233" i="15"/>
  <c r="Q250" i="15"/>
  <c r="Q246" i="15"/>
  <c r="Q242" i="15"/>
  <c r="Q238" i="15"/>
  <c r="Q234" i="15"/>
  <c r="Q230" i="15"/>
  <c r="Q226" i="15"/>
  <c r="Q251" i="15"/>
  <c r="Q247" i="15"/>
  <c r="Q243" i="15"/>
  <c r="Q239" i="15"/>
  <c r="Q235" i="15"/>
  <c r="Q231" i="15"/>
  <c r="Q227" i="15"/>
  <c r="Q252" i="15"/>
  <c r="Q248" i="15"/>
  <c r="Q244" i="15"/>
  <c r="Q240" i="15"/>
  <c r="Q236" i="15"/>
  <c r="Q232" i="15"/>
  <c r="Q228" i="15"/>
  <c r="Q223" i="15"/>
  <c r="Q219" i="15"/>
  <c r="Q215" i="15"/>
  <c r="Q211" i="15"/>
  <c r="Q207" i="15"/>
  <c r="Q203" i="15"/>
  <c r="Q224" i="15"/>
  <c r="Q220" i="15"/>
  <c r="Q216" i="15"/>
  <c r="Q212" i="15"/>
  <c r="Q208" i="15"/>
  <c r="Q204" i="15"/>
  <c r="Q200" i="15"/>
  <c r="Q229" i="15"/>
  <c r="Q199" i="15"/>
  <c r="Q195" i="15"/>
  <c r="Q191" i="15"/>
  <c r="Q187" i="15"/>
  <c r="Q196" i="15"/>
  <c r="Q192" i="15"/>
  <c r="Q222" i="15"/>
  <c r="Q218" i="15"/>
  <c r="Q214" i="15"/>
  <c r="Q210" i="15"/>
  <c r="Q206" i="15"/>
  <c r="Q202" i="15"/>
  <c r="Q197" i="15"/>
  <c r="Q193" i="15"/>
  <c r="Q189" i="15"/>
  <c r="Q185" i="15"/>
  <c r="Q181" i="15"/>
  <c r="Q177" i="15"/>
  <c r="Q173" i="15"/>
  <c r="Q169" i="15"/>
  <c r="Q165" i="15"/>
  <c r="Q161" i="15"/>
  <c r="Q225" i="15"/>
  <c r="Q221" i="15"/>
  <c r="Q217" i="15"/>
  <c r="Q213" i="15"/>
  <c r="Q209" i="15"/>
  <c r="Q205" i="15"/>
  <c r="Q201" i="15"/>
  <c r="Q198" i="15"/>
  <c r="Q194" i="15"/>
  <c r="Q190" i="15"/>
  <c r="Q186" i="15"/>
  <c r="Q182" i="15"/>
  <c r="Q178" i="15"/>
  <c r="Q174" i="15"/>
  <c r="Q170" i="15"/>
  <c r="Q166" i="15"/>
  <c r="Q162" i="15"/>
  <c r="Q158" i="15"/>
  <c r="Q184" i="15"/>
  <c r="Q180" i="15"/>
  <c r="Q176" i="15"/>
  <c r="Q172" i="15"/>
  <c r="Q168" i="15"/>
  <c r="Q164" i="15"/>
  <c r="Q160" i="15"/>
  <c r="Q183" i="15"/>
  <c r="Q179" i="15"/>
  <c r="Q175" i="15"/>
  <c r="Q171" i="15"/>
  <c r="Q167" i="15"/>
  <c r="Q163" i="15"/>
  <c r="Q159" i="15"/>
  <c r="Q155" i="15"/>
  <c r="Q156" i="15"/>
  <c r="Q152" i="15"/>
  <c r="Q148" i="15"/>
  <c r="Q144" i="15"/>
  <c r="Q140" i="15"/>
  <c r="Q136" i="15"/>
  <c r="Q132" i="15"/>
  <c r="Q128" i="15"/>
  <c r="Q124" i="15"/>
  <c r="Q120" i="15"/>
  <c r="Q188" i="15"/>
  <c r="Q157" i="15"/>
  <c r="Q153" i="15"/>
  <c r="Q149" i="15"/>
  <c r="Q145" i="15"/>
  <c r="Q141" i="15"/>
  <c r="Q137" i="15"/>
  <c r="Q133" i="15"/>
  <c r="Q129" i="15"/>
  <c r="Q125" i="15"/>
  <c r="Q121" i="15"/>
  <c r="Q151" i="15"/>
  <c r="Q147" i="15"/>
  <c r="Q143" i="15"/>
  <c r="Q139" i="15"/>
  <c r="Q135" i="15"/>
  <c r="Q131" i="15"/>
  <c r="Q127" i="15"/>
  <c r="Q123" i="15"/>
  <c r="Q118" i="15"/>
  <c r="Q114" i="15"/>
  <c r="Q110" i="15"/>
  <c r="Q106" i="15"/>
  <c r="Q150" i="15"/>
  <c r="Q154" i="15"/>
  <c r="Q116" i="15"/>
  <c r="Q112" i="15"/>
  <c r="Q108" i="15"/>
  <c r="Q104" i="15"/>
  <c r="Q119" i="15"/>
  <c r="Q115" i="15"/>
  <c r="Q111" i="15"/>
  <c r="Q107" i="15"/>
  <c r="Q99" i="15"/>
  <c r="Q95" i="15"/>
  <c r="Q91" i="15"/>
  <c r="Q105" i="15"/>
  <c r="Q103" i="15"/>
  <c r="Q100" i="15"/>
  <c r="Q96" i="15"/>
  <c r="Q92" i="15"/>
  <c r="Q88" i="15"/>
  <c r="Q84" i="15"/>
  <c r="Q80" i="15"/>
  <c r="Q76" i="15"/>
  <c r="Q72" i="15"/>
  <c r="Q68" i="15"/>
  <c r="Q64" i="15"/>
  <c r="Q146" i="15"/>
  <c r="Q142" i="15"/>
  <c r="Q138" i="15"/>
  <c r="Q134" i="15"/>
  <c r="Q130" i="15"/>
  <c r="Q126" i="15"/>
  <c r="Q122" i="15"/>
  <c r="Q117" i="15"/>
  <c r="Q113" i="15"/>
  <c r="Q109" i="15"/>
  <c r="Q101" i="15"/>
  <c r="Q97" i="15"/>
  <c r="Q93" i="15"/>
  <c r="Q102" i="15"/>
  <c r="Q98" i="15"/>
  <c r="Q94" i="15"/>
  <c r="Q90" i="15"/>
  <c r="Q86" i="15"/>
  <c r="Q82" i="15"/>
  <c r="Q78" i="15"/>
  <c r="Q74" i="15"/>
  <c r="Q70" i="15"/>
  <c r="Q66" i="15"/>
  <c r="Q62" i="15"/>
  <c r="Q87" i="15"/>
  <c r="Q83" i="15"/>
  <c r="Q79" i="15"/>
  <c r="Q75" i="15"/>
  <c r="Q71" i="15"/>
  <c r="Q67" i="15"/>
  <c r="Q63" i="15"/>
  <c r="Q58" i="15"/>
  <c r="Q54" i="15"/>
  <c r="Q50" i="15"/>
  <c r="Q46" i="15"/>
  <c r="Q59" i="15"/>
  <c r="Q55" i="15"/>
  <c r="Q51" i="15"/>
  <c r="Q47" i="15"/>
  <c r="Q43" i="15"/>
  <c r="Q39" i="15"/>
  <c r="Q35" i="15"/>
  <c r="Q31" i="15"/>
  <c r="Q27" i="15"/>
  <c r="Q23" i="15"/>
  <c r="Q19" i="15"/>
  <c r="Q15" i="15"/>
  <c r="Q89" i="15"/>
  <c r="Q85" i="15"/>
  <c r="Q81" i="15"/>
  <c r="Q77" i="15"/>
  <c r="Q73" i="15"/>
  <c r="Q69" i="15"/>
  <c r="Q65" i="15"/>
  <c r="Q61" i="15"/>
  <c r="Q60" i="15"/>
  <c r="Q56" i="15"/>
  <c r="Q52" i="15"/>
  <c r="Q48" i="15"/>
  <c r="Q44" i="15"/>
  <c r="Q57" i="15"/>
  <c r="Q53" i="15"/>
  <c r="Q49" i="15"/>
  <c r="Q45" i="15"/>
  <c r="Q41" i="15"/>
  <c r="Q37" i="15"/>
  <c r="Q33" i="15"/>
  <c r="Q29" i="15"/>
  <c r="Q25" i="15"/>
  <c r="Q21" i="15"/>
  <c r="Q17" i="15"/>
  <c r="Q10" i="15"/>
  <c r="Q6" i="15"/>
  <c r="Q2" i="15"/>
  <c r="Q42" i="15"/>
  <c r="Q38" i="15"/>
  <c r="Q34" i="15"/>
  <c r="Q30" i="15"/>
  <c r="Q26" i="15"/>
  <c r="Q22" i="15"/>
  <c r="Q18" i="15"/>
  <c r="Q14" i="15"/>
  <c r="Q11" i="15"/>
  <c r="Q7" i="15"/>
  <c r="Q3" i="15"/>
  <c r="Q12" i="15"/>
  <c r="Q8" i="15"/>
  <c r="Q4" i="15"/>
  <c r="Q40" i="15"/>
  <c r="Q36" i="15"/>
  <c r="Q32" i="15"/>
  <c r="Q28" i="15"/>
  <c r="Q24" i="15"/>
  <c r="Q20" i="15"/>
  <c r="Q16" i="15"/>
  <c r="Q13" i="15"/>
  <c r="Q9" i="15"/>
  <c r="Q5" i="15"/>
  <c r="N250" i="15"/>
  <c r="N246" i="15"/>
  <c r="N242" i="15"/>
  <c r="N238" i="15"/>
  <c r="N234" i="15"/>
  <c r="N251" i="15"/>
  <c r="N247" i="15"/>
  <c r="N243" i="15"/>
  <c r="N239" i="15"/>
  <c r="N235" i="15"/>
  <c r="N231" i="15"/>
  <c r="N227" i="15"/>
  <c r="N252" i="15"/>
  <c r="N248" i="15"/>
  <c r="N244" i="15"/>
  <c r="N240" i="15"/>
  <c r="N236" i="15"/>
  <c r="N232" i="15"/>
  <c r="N228" i="15"/>
  <c r="N249" i="15"/>
  <c r="N245" i="15"/>
  <c r="N241" i="15"/>
  <c r="N237" i="15"/>
  <c r="N233" i="15"/>
  <c r="N229" i="15"/>
  <c r="N224" i="15"/>
  <c r="N220" i="15"/>
  <c r="N216" i="15"/>
  <c r="N212" i="15"/>
  <c r="N208" i="15"/>
  <c r="N204" i="15"/>
  <c r="N200" i="15"/>
  <c r="N230" i="15"/>
  <c r="N226" i="15"/>
  <c r="N225" i="15"/>
  <c r="N221" i="15"/>
  <c r="N217" i="15"/>
  <c r="N213" i="15"/>
  <c r="N209" i="15"/>
  <c r="N205" i="15"/>
  <c r="N201" i="15"/>
  <c r="N196" i="15"/>
  <c r="N192" i="15"/>
  <c r="N188" i="15"/>
  <c r="N197" i="15"/>
  <c r="N193" i="15"/>
  <c r="N189" i="15"/>
  <c r="N223" i="15"/>
  <c r="N219" i="15"/>
  <c r="N215" i="15"/>
  <c r="N211" i="15"/>
  <c r="N207" i="15"/>
  <c r="N203" i="15"/>
  <c r="N198" i="15"/>
  <c r="N194" i="15"/>
  <c r="N190" i="15"/>
  <c r="N186" i="15"/>
  <c r="N182" i="15"/>
  <c r="N178" i="15"/>
  <c r="N174" i="15"/>
  <c r="N170" i="15"/>
  <c r="N166" i="15"/>
  <c r="N162" i="15"/>
  <c r="N158" i="15"/>
  <c r="N222" i="15"/>
  <c r="N218" i="15"/>
  <c r="N214" i="15"/>
  <c r="N210" i="15"/>
  <c r="N206" i="15"/>
  <c r="N202" i="15"/>
  <c r="N199" i="15"/>
  <c r="N195" i="15"/>
  <c r="N191" i="15"/>
  <c r="N187" i="15"/>
  <c r="N183" i="15"/>
  <c r="N179" i="15"/>
  <c r="N175" i="15"/>
  <c r="N171" i="15"/>
  <c r="N167" i="15"/>
  <c r="N163" i="15"/>
  <c r="N159" i="15"/>
  <c r="N185" i="15"/>
  <c r="N181" i="15"/>
  <c r="N177" i="15"/>
  <c r="N173" i="15"/>
  <c r="N169" i="15"/>
  <c r="N165" i="15"/>
  <c r="N161" i="15"/>
  <c r="N184" i="15"/>
  <c r="N180" i="15"/>
  <c r="N176" i="15"/>
  <c r="N172" i="15"/>
  <c r="N168" i="15"/>
  <c r="N164" i="15"/>
  <c r="N160" i="15"/>
  <c r="N156" i="15"/>
  <c r="N157" i="15"/>
  <c r="N153" i="15"/>
  <c r="N149" i="15"/>
  <c r="N145" i="15"/>
  <c r="N141" i="15"/>
  <c r="N137" i="15"/>
  <c r="N133" i="15"/>
  <c r="N129" i="15"/>
  <c r="N125" i="15"/>
  <c r="N121" i="15"/>
  <c r="N154" i="15"/>
  <c r="N150" i="15"/>
  <c r="N146" i="15"/>
  <c r="N142" i="15"/>
  <c r="N138" i="15"/>
  <c r="N134" i="15"/>
  <c r="N130" i="15"/>
  <c r="N126" i="15"/>
  <c r="N122" i="15"/>
  <c r="N152" i="15"/>
  <c r="N148" i="15"/>
  <c r="N144" i="15"/>
  <c r="N140" i="15"/>
  <c r="N136" i="15"/>
  <c r="N132" i="15"/>
  <c r="N128" i="15"/>
  <c r="N124" i="15"/>
  <c r="N120" i="15"/>
  <c r="N119" i="15"/>
  <c r="N115" i="15"/>
  <c r="N111" i="15"/>
  <c r="N107" i="15"/>
  <c r="N155" i="15"/>
  <c r="N151" i="15"/>
  <c r="N117" i="15"/>
  <c r="N113" i="15"/>
  <c r="N109" i="15"/>
  <c r="N105" i="15"/>
  <c r="N147" i="15"/>
  <c r="N143" i="15"/>
  <c r="N139" i="15"/>
  <c r="N135" i="15"/>
  <c r="N131" i="15"/>
  <c r="N127" i="15"/>
  <c r="N123" i="15"/>
  <c r="N118" i="15"/>
  <c r="N114" i="15"/>
  <c r="N110" i="15"/>
  <c r="N106" i="15"/>
  <c r="N104" i="15"/>
  <c r="N100" i="15"/>
  <c r="N96" i="15"/>
  <c r="N92" i="15"/>
  <c r="N101" i="15"/>
  <c r="N97" i="15"/>
  <c r="N93" i="15"/>
  <c r="N89" i="15"/>
  <c r="N85" i="15"/>
  <c r="N81" i="15"/>
  <c r="N77" i="15"/>
  <c r="N73" i="15"/>
  <c r="N69" i="15"/>
  <c r="N65" i="15"/>
  <c r="N61" i="15"/>
  <c r="N116" i="15"/>
  <c r="N112" i="15"/>
  <c r="N108" i="15"/>
  <c r="N102" i="15"/>
  <c r="N98" i="15"/>
  <c r="N94" i="15"/>
  <c r="N103" i="15"/>
  <c r="N99" i="15"/>
  <c r="N95" i="15"/>
  <c r="N91" i="15"/>
  <c r="N87" i="15"/>
  <c r="N83" i="15"/>
  <c r="N79" i="15"/>
  <c r="N75" i="15"/>
  <c r="N71" i="15"/>
  <c r="N67" i="15"/>
  <c r="N63" i="15"/>
  <c r="N90" i="15"/>
  <c r="N86" i="15"/>
  <c r="N82" i="15"/>
  <c r="N78" i="15"/>
  <c r="N74" i="15"/>
  <c r="N70" i="15"/>
  <c r="N66" i="15"/>
  <c r="N62" i="15"/>
  <c r="N59" i="15"/>
  <c r="N55" i="15"/>
  <c r="N51" i="15"/>
  <c r="N47" i="15"/>
  <c r="N43" i="15"/>
  <c r="N60" i="15"/>
  <c r="N56" i="15"/>
  <c r="N52" i="15"/>
  <c r="N48" i="15"/>
  <c r="N44" i="15"/>
  <c r="N40" i="15"/>
  <c r="N36" i="15"/>
  <c r="N32" i="15"/>
  <c r="N28" i="15"/>
  <c r="N24" i="15"/>
  <c r="N20" i="15"/>
  <c r="N16" i="15"/>
  <c r="N88" i="15"/>
  <c r="N84" i="15"/>
  <c r="N80" i="15"/>
  <c r="N76" i="15"/>
  <c r="N72" i="15"/>
  <c r="N68" i="15"/>
  <c r="N64" i="15"/>
  <c r="N57" i="15"/>
  <c r="N53" i="15"/>
  <c r="N49" i="15"/>
  <c r="N45" i="15"/>
  <c r="N58" i="15"/>
  <c r="N54" i="15"/>
  <c r="N50" i="15"/>
  <c r="N46" i="15"/>
  <c r="N42" i="15"/>
  <c r="N38" i="15"/>
  <c r="N34" i="15"/>
  <c r="N30" i="15"/>
  <c r="N26" i="15"/>
  <c r="N22" i="15"/>
  <c r="N18" i="15"/>
  <c r="N11" i="15"/>
  <c r="N7" i="15"/>
  <c r="N3" i="15"/>
  <c r="N41" i="15"/>
  <c r="N37" i="15"/>
  <c r="N33" i="15"/>
  <c r="N29" i="15"/>
  <c r="N25" i="15"/>
  <c r="N21" i="15"/>
  <c r="N17" i="15"/>
  <c r="N12" i="15"/>
  <c r="N8" i="15"/>
  <c r="N4" i="15"/>
  <c r="N13" i="15"/>
  <c r="N9" i="15"/>
  <c r="N5" i="15"/>
  <c r="N39" i="15"/>
  <c r="N35" i="15"/>
  <c r="N31" i="15"/>
  <c r="N27" i="15"/>
  <c r="N23" i="15"/>
  <c r="N19" i="15"/>
  <c r="N15" i="15"/>
  <c r="N14" i="15"/>
  <c r="N10" i="15"/>
  <c r="N6" i="15"/>
  <c r="N2" i="15"/>
  <c r="T252" i="15"/>
  <c r="T248" i="15"/>
  <c r="T244" i="15"/>
  <c r="T240" i="15"/>
  <c r="T236" i="15"/>
  <c r="T249" i="15"/>
  <c r="T245" i="15"/>
  <c r="T241" i="15"/>
  <c r="T237" i="15"/>
  <c r="T233" i="15"/>
  <c r="T229" i="15"/>
  <c r="T250" i="15"/>
  <c r="T246" i="15"/>
  <c r="T242" i="15"/>
  <c r="T238" i="15"/>
  <c r="T234" i="15"/>
  <c r="T230" i="15"/>
  <c r="T226" i="15"/>
  <c r="T251" i="15"/>
  <c r="T247" i="15"/>
  <c r="T243" i="15"/>
  <c r="T239" i="15"/>
  <c r="T235" i="15"/>
  <c r="T231" i="15"/>
  <c r="T227" i="15"/>
  <c r="T232" i="15"/>
  <c r="T228" i="15"/>
  <c r="T222" i="15"/>
  <c r="T218" i="15"/>
  <c r="T214" i="15"/>
  <c r="T210" i="15"/>
  <c r="T206" i="15"/>
  <c r="T202" i="15"/>
  <c r="T223" i="15"/>
  <c r="T219" i="15"/>
  <c r="T215" i="15"/>
  <c r="T211" i="15"/>
  <c r="T207" i="15"/>
  <c r="T203" i="15"/>
  <c r="T198" i="15"/>
  <c r="T194" i="15"/>
  <c r="T190" i="15"/>
  <c r="T199" i="15"/>
  <c r="T195" i="15"/>
  <c r="T191" i="15"/>
  <c r="T225" i="15"/>
  <c r="T224" i="15"/>
  <c r="T221" i="15"/>
  <c r="T220" i="15"/>
  <c r="T217" i="15"/>
  <c r="T216" i="15"/>
  <c r="T213" i="15"/>
  <c r="T212" i="15"/>
  <c r="T209" i="15"/>
  <c r="T208" i="15"/>
  <c r="T205" i="15"/>
  <c r="T204" i="15"/>
  <c r="T201" i="15"/>
  <c r="T200" i="15"/>
  <c r="T196" i="15"/>
  <c r="T192" i="15"/>
  <c r="T188" i="15"/>
  <c r="T184" i="15"/>
  <c r="T180" i="15"/>
  <c r="T176" i="15"/>
  <c r="T172" i="15"/>
  <c r="T168" i="15"/>
  <c r="T164" i="15"/>
  <c r="T160" i="15"/>
  <c r="T197" i="15"/>
  <c r="T193" i="15"/>
  <c r="T189" i="15"/>
  <c r="T185" i="15"/>
  <c r="T181" i="15"/>
  <c r="T177" i="15"/>
  <c r="T173" i="15"/>
  <c r="T169" i="15"/>
  <c r="T165" i="15"/>
  <c r="T161" i="15"/>
  <c r="T186" i="15"/>
  <c r="T183" i="15"/>
  <c r="T182" i="15"/>
  <c r="T179" i="15"/>
  <c r="T178" i="15"/>
  <c r="T175" i="15"/>
  <c r="T174" i="15"/>
  <c r="T171" i="15"/>
  <c r="T170" i="15"/>
  <c r="T167" i="15"/>
  <c r="T166" i="15"/>
  <c r="T163" i="15"/>
  <c r="T162" i="15"/>
  <c r="T159" i="15"/>
  <c r="T158" i="15"/>
  <c r="T157" i="15"/>
  <c r="T187" i="15"/>
  <c r="T154" i="15"/>
  <c r="T155" i="15"/>
  <c r="T151" i="15"/>
  <c r="T147" i="15"/>
  <c r="T143" i="15"/>
  <c r="T139" i="15"/>
  <c r="T135" i="15"/>
  <c r="T131" i="15"/>
  <c r="T127" i="15"/>
  <c r="T123" i="15"/>
  <c r="T119" i="15"/>
  <c r="T156" i="15"/>
  <c r="T152" i="15"/>
  <c r="T148" i="15"/>
  <c r="T144" i="15"/>
  <c r="T140" i="15"/>
  <c r="T136" i="15"/>
  <c r="T132" i="15"/>
  <c r="T128" i="15"/>
  <c r="T124" i="15"/>
  <c r="T120" i="15"/>
  <c r="T153" i="15"/>
  <c r="T150" i="15"/>
  <c r="T149" i="15"/>
  <c r="T146" i="15"/>
  <c r="T145" i="15"/>
  <c r="T142" i="15"/>
  <c r="T141" i="15"/>
  <c r="T138" i="15"/>
  <c r="T137" i="15"/>
  <c r="T134" i="15"/>
  <c r="T133" i="15"/>
  <c r="T130" i="15"/>
  <c r="T129" i="15"/>
  <c r="T126" i="15"/>
  <c r="T125" i="15"/>
  <c r="T122" i="15"/>
  <c r="T121" i="15"/>
  <c r="T117" i="15"/>
  <c r="T113" i="15"/>
  <c r="T109" i="15"/>
  <c r="T115" i="15"/>
  <c r="T111" i="15"/>
  <c r="T107" i="15"/>
  <c r="T103" i="15"/>
  <c r="T102" i="15"/>
  <c r="T98" i="15"/>
  <c r="T94" i="15"/>
  <c r="T118" i="15"/>
  <c r="T114" i="15"/>
  <c r="T110" i="15"/>
  <c r="T106" i="15"/>
  <c r="T99" i="15"/>
  <c r="T95" i="15"/>
  <c r="T91" i="15"/>
  <c r="T87" i="15"/>
  <c r="T83" i="15"/>
  <c r="T79" i="15"/>
  <c r="T75" i="15"/>
  <c r="T71" i="15"/>
  <c r="T67" i="15"/>
  <c r="T63" i="15"/>
  <c r="T100" i="15"/>
  <c r="T96" i="15"/>
  <c r="T92" i="15"/>
  <c r="T116" i="15"/>
  <c r="T112" i="15"/>
  <c r="T108" i="15"/>
  <c r="T105" i="15"/>
  <c r="T104" i="15"/>
  <c r="T101" i="15"/>
  <c r="T97" i="15"/>
  <c r="T93" i="15"/>
  <c r="T89" i="15"/>
  <c r="T85" i="15"/>
  <c r="T81" i="15"/>
  <c r="T77" i="15"/>
  <c r="T73" i="15"/>
  <c r="T69" i="15"/>
  <c r="T65" i="15"/>
  <c r="T61" i="15"/>
  <c r="T57" i="15"/>
  <c r="T53" i="15"/>
  <c r="T49" i="15"/>
  <c r="T45" i="15"/>
  <c r="T86" i="15"/>
  <c r="T82" i="15"/>
  <c r="T78" i="15"/>
  <c r="T74" i="15"/>
  <c r="T70" i="15"/>
  <c r="T66" i="15"/>
  <c r="T62" i="15"/>
  <c r="T58" i="15"/>
  <c r="T54" i="15"/>
  <c r="T50" i="15"/>
  <c r="T46" i="15"/>
  <c r="T42" i="15"/>
  <c r="T38" i="15"/>
  <c r="T34" i="15"/>
  <c r="T30" i="15"/>
  <c r="T26" i="15"/>
  <c r="T22" i="15"/>
  <c r="T18" i="15"/>
  <c r="T14" i="15"/>
  <c r="T90" i="15"/>
  <c r="T59" i="15"/>
  <c r="T55" i="15"/>
  <c r="T51" i="15"/>
  <c r="T47" i="15"/>
  <c r="T43" i="15"/>
  <c r="T88" i="15"/>
  <c r="T84" i="15"/>
  <c r="T80" i="15"/>
  <c r="T76" i="15"/>
  <c r="T72" i="15"/>
  <c r="T68" i="15"/>
  <c r="T64" i="15"/>
  <c r="T60" i="15"/>
  <c r="T56" i="15"/>
  <c r="T52" i="15"/>
  <c r="T48" i="15"/>
  <c r="T44" i="15"/>
  <c r="T40" i="15"/>
  <c r="T36" i="15"/>
  <c r="T32" i="15"/>
  <c r="T28" i="15"/>
  <c r="T24" i="15"/>
  <c r="T20" i="15"/>
  <c r="T16" i="15"/>
  <c r="T39" i="15"/>
  <c r="T35" i="15"/>
  <c r="T31" i="15"/>
  <c r="T27" i="15"/>
  <c r="T23" i="15"/>
  <c r="T19" i="15"/>
  <c r="T15" i="15"/>
  <c r="T13" i="15"/>
  <c r="T9" i="15"/>
  <c r="T5" i="15"/>
  <c r="T10" i="15"/>
  <c r="T6" i="15"/>
  <c r="T2" i="15"/>
  <c r="T41" i="15"/>
  <c r="T37" i="15"/>
  <c r="T33" i="15"/>
  <c r="T29" i="15"/>
  <c r="T25" i="15"/>
  <c r="T21" i="15"/>
  <c r="T17" i="15"/>
  <c r="T11" i="15"/>
  <c r="T7" i="15"/>
  <c r="T3" i="15"/>
  <c r="T12" i="15"/>
  <c r="T8" i="15"/>
  <c r="T4" i="15"/>
  <c r="Q90" i="14"/>
  <c r="Q86" i="14"/>
  <c r="Q82" i="14"/>
  <c r="Q78" i="14"/>
  <c r="Q74" i="14"/>
  <c r="Q70" i="14"/>
  <c r="Q66" i="14"/>
  <c r="Q91" i="14"/>
  <c r="Q87" i="14"/>
  <c r="Q83" i="14"/>
  <c r="Q79" i="14"/>
  <c r="Q75" i="14"/>
  <c r="Q71" i="14"/>
  <c r="Q67" i="14"/>
  <c r="Q92" i="14"/>
  <c r="Q88" i="14"/>
  <c r="Q84" i="14"/>
  <c r="Q80" i="14"/>
  <c r="Q76" i="14"/>
  <c r="Q72" i="14"/>
  <c r="Q68" i="14"/>
  <c r="Q89" i="14"/>
  <c r="Q85" i="14"/>
  <c r="Q81" i="14"/>
  <c r="Q77" i="14"/>
  <c r="Q73" i="14"/>
  <c r="Q69" i="14"/>
  <c r="Q63" i="14"/>
  <c r="Q59" i="14"/>
  <c r="Q55" i="14"/>
  <c r="Q51" i="14"/>
  <c r="Q47" i="14"/>
  <c r="Q43" i="14"/>
  <c r="Q39" i="14"/>
  <c r="Q61" i="14"/>
  <c r="Q57" i="14"/>
  <c r="Q53" i="14"/>
  <c r="Q49" i="14"/>
  <c r="Q45" i="14"/>
  <c r="Q41" i="14"/>
  <c r="Q37" i="14"/>
  <c r="Q34" i="14"/>
  <c r="Q30" i="14"/>
  <c r="Q26" i="14"/>
  <c r="Q22" i="14"/>
  <c r="Q18" i="14"/>
  <c r="Q64" i="14"/>
  <c r="Q60" i="14"/>
  <c r="Q56" i="14"/>
  <c r="Q52" i="14"/>
  <c r="Q48" i="14"/>
  <c r="Q44" i="14"/>
  <c r="Q40" i="14"/>
  <c r="Q35" i="14"/>
  <c r="Q31" i="14"/>
  <c r="Q27" i="14"/>
  <c r="Q23" i="14"/>
  <c r="Q19" i="14"/>
  <c r="Q65" i="14"/>
  <c r="Q36" i="14"/>
  <c r="Q32" i="14"/>
  <c r="Q28" i="14"/>
  <c r="Q24" i="14"/>
  <c r="Q20" i="14"/>
  <c r="Q62" i="14"/>
  <c r="Q58" i="14"/>
  <c r="Q54" i="14"/>
  <c r="Q50" i="14"/>
  <c r="Q46" i="14"/>
  <c r="Q42" i="14"/>
  <c r="Q38" i="14"/>
  <c r="Q33" i="14"/>
  <c r="Q29" i="14"/>
  <c r="Q25" i="14"/>
  <c r="Q21" i="14"/>
  <c r="Q15" i="14"/>
  <c r="Q11" i="14"/>
  <c r="Q7" i="14"/>
  <c r="Q16" i="14"/>
  <c r="Q12" i="14"/>
  <c r="Q8" i="14"/>
  <c r="Q17" i="14"/>
  <c r="Q13" i="14"/>
  <c r="Q9" i="14"/>
  <c r="Q5" i="14"/>
  <c r="Q14" i="14"/>
  <c r="Q10" i="14"/>
  <c r="Q6" i="14"/>
  <c r="N91" i="14"/>
  <c r="N87" i="14"/>
  <c r="N83" i="14"/>
  <c r="N79" i="14"/>
  <c r="N75" i="14"/>
  <c r="N71" i="14"/>
  <c r="N67" i="14"/>
  <c r="N92" i="14"/>
  <c r="N88" i="14"/>
  <c r="N84" i="14"/>
  <c r="N80" i="14"/>
  <c r="N76" i="14"/>
  <c r="N72" i="14"/>
  <c r="N68" i="14"/>
  <c r="N89" i="14"/>
  <c r="N85" i="14"/>
  <c r="N81" i="14"/>
  <c r="N77" i="14"/>
  <c r="N73" i="14"/>
  <c r="N69" i="14"/>
  <c r="N90" i="14"/>
  <c r="N86" i="14"/>
  <c r="N82" i="14"/>
  <c r="N78" i="14"/>
  <c r="N74" i="14"/>
  <c r="N70" i="14"/>
  <c r="N66" i="14"/>
  <c r="N64" i="14"/>
  <c r="N60" i="14"/>
  <c r="N56" i="14"/>
  <c r="N52" i="14"/>
  <c r="N48" i="14"/>
  <c r="N44" i="14"/>
  <c r="N40" i="14"/>
  <c r="N62" i="14"/>
  <c r="N58" i="14"/>
  <c r="N54" i="14"/>
  <c r="N50" i="14"/>
  <c r="N46" i="14"/>
  <c r="N42" i="14"/>
  <c r="N38" i="14"/>
  <c r="N35" i="14"/>
  <c r="N31" i="14"/>
  <c r="N27" i="14"/>
  <c r="N23" i="14"/>
  <c r="N19" i="14"/>
  <c r="N63" i="14"/>
  <c r="N59" i="14"/>
  <c r="N55" i="14"/>
  <c r="N51" i="14"/>
  <c r="N47" i="14"/>
  <c r="N43" i="14"/>
  <c r="N39" i="14"/>
  <c r="N36" i="14"/>
  <c r="N32" i="14"/>
  <c r="N28" i="14"/>
  <c r="N24" i="14"/>
  <c r="N20" i="14"/>
  <c r="N33" i="14"/>
  <c r="N29" i="14"/>
  <c r="N25" i="14"/>
  <c r="N21" i="14"/>
  <c r="N65" i="14"/>
  <c r="N61" i="14"/>
  <c r="N57" i="14"/>
  <c r="N53" i="14"/>
  <c r="N49" i="14"/>
  <c r="N45" i="14"/>
  <c r="N41" i="14"/>
  <c r="N37" i="14"/>
  <c r="N34" i="14"/>
  <c r="N30" i="14"/>
  <c r="N26" i="14"/>
  <c r="N22" i="14"/>
  <c r="N17" i="14"/>
  <c r="N16" i="14"/>
  <c r="N12" i="14"/>
  <c r="N13" i="14"/>
  <c r="N9" i="14"/>
  <c r="N5" i="14"/>
  <c r="N14" i="14"/>
  <c r="N10" i="14"/>
  <c r="N6" i="14"/>
  <c r="N18" i="14"/>
  <c r="N15" i="14"/>
  <c r="N11" i="14"/>
  <c r="N7" i="14"/>
  <c r="N8" i="14"/>
  <c r="T89" i="14"/>
  <c r="T85" i="14"/>
  <c r="T81" i="14"/>
  <c r="T77" i="14"/>
  <c r="T73" i="14"/>
  <c r="T69" i="14"/>
  <c r="T90" i="14"/>
  <c r="T86" i="14"/>
  <c r="T82" i="14"/>
  <c r="T78" i="14"/>
  <c r="T74" i="14"/>
  <c r="T70" i="14"/>
  <c r="T66" i="14"/>
  <c r="T91" i="14"/>
  <c r="T87" i="14"/>
  <c r="T83" i="14"/>
  <c r="T79" i="14"/>
  <c r="T75" i="14"/>
  <c r="T71" i="14"/>
  <c r="T67" i="14"/>
  <c r="T92" i="14"/>
  <c r="T88" i="14"/>
  <c r="T84" i="14"/>
  <c r="T80" i="14"/>
  <c r="T76" i="14"/>
  <c r="T72" i="14"/>
  <c r="T68" i="14"/>
  <c r="T62" i="14"/>
  <c r="T58" i="14"/>
  <c r="T54" i="14"/>
  <c r="T50" i="14"/>
  <c r="T46" i="14"/>
  <c r="T42" i="14"/>
  <c r="T38" i="14"/>
  <c r="T65" i="14"/>
  <c r="T64" i="14"/>
  <c r="T60" i="14"/>
  <c r="T56" i="14"/>
  <c r="T52" i="14"/>
  <c r="T48" i="14"/>
  <c r="T44" i="14"/>
  <c r="T40" i="14"/>
  <c r="T61" i="14"/>
  <c r="T57" i="14"/>
  <c r="T53" i="14"/>
  <c r="T49" i="14"/>
  <c r="T45" i="14"/>
  <c r="T41" i="14"/>
  <c r="T37" i="14"/>
  <c r="T33" i="14"/>
  <c r="T29" i="14"/>
  <c r="T25" i="14"/>
  <c r="T21" i="14"/>
  <c r="T34" i="14"/>
  <c r="T30" i="14"/>
  <c r="T26" i="14"/>
  <c r="T22" i="14"/>
  <c r="T18" i="14"/>
  <c r="T63" i="14"/>
  <c r="T59" i="14"/>
  <c r="T55" i="14"/>
  <c r="T51" i="14"/>
  <c r="T47" i="14"/>
  <c r="T43" i="14"/>
  <c r="T39" i="14"/>
  <c r="T35" i="14"/>
  <c r="T31" i="14"/>
  <c r="T27" i="14"/>
  <c r="T23" i="14"/>
  <c r="T19" i="14"/>
  <c r="T36" i="14"/>
  <c r="T32" i="14"/>
  <c r="T28" i="14"/>
  <c r="T24" i="14"/>
  <c r="T20" i="14"/>
  <c r="T17" i="14"/>
  <c r="T14" i="14"/>
  <c r="T10" i="14"/>
  <c r="T6" i="14"/>
  <c r="T15" i="14"/>
  <c r="T11" i="14"/>
  <c r="T7" i="14"/>
  <c r="T12" i="14"/>
  <c r="T8" i="14"/>
  <c r="T16" i="14"/>
  <c r="T13" i="14"/>
  <c r="T9" i="14"/>
  <c r="T5" i="14"/>
  <c r="N115" i="13"/>
  <c r="N111" i="13"/>
  <c r="N107" i="13"/>
  <c r="N103" i="13"/>
  <c r="N99" i="13"/>
  <c r="N95" i="13"/>
  <c r="N91" i="13"/>
  <c r="N116" i="13"/>
  <c r="N112" i="13"/>
  <c r="N108" i="13"/>
  <c r="N104" i="13"/>
  <c r="N100" i="13"/>
  <c r="N96" i="13"/>
  <c r="N92" i="13"/>
  <c r="N113" i="13"/>
  <c r="N109" i="13"/>
  <c r="N105" i="13"/>
  <c r="N101" i="13"/>
  <c r="N97" i="13"/>
  <c r="N93" i="13"/>
  <c r="N89" i="13"/>
  <c r="N114" i="13"/>
  <c r="N110" i="13"/>
  <c r="N106" i="13"/>
  <c r="N102" i="13"/>
  <c r="N98" i="13"/>
  <c r="N94" i="13"/>
  <c r="N87" i="13"/>
  <c r="N83" i="13"/>
  <c r="N79" i="13"/>
  <c r="N75" i="13"/>
  <c r="N71" i="13"/>
  <c r="N67" i="13"/>
  <c r="N88" i="13"/>
  <c r="N84" i="13"/>
  <c r="N80" i="13"/>
  <c r="N76" i="13"/>
  <c r="N72" i="13"/>
  <c r="N68" i="13"/>
  <c r="N64" i="13"/>
  <c r="N90" i="13"/>
  <c r="N85" i="13"/>
  <c r="N81" i="13"/>
  <c r="N77" i="13"/>
  <c r="N73" i="13"/>
  <c r="N69" i="13"/>
  <c r="N65" i="13"/>
  <c r="N86" i="13"/>
  <c r="N82" i="13"/>
  <c r="N78" i="13"/>
  <c r="N74" i="13"/>
  <c r="N70" i="13"/>
  <c r="N66" i="13"/>
  <c r="N63" i="13"/>
  <c r="N61" i="13"/>
  <c r="N57" i="13"/>
  <c r="N53" i="13"/>
  <c r="N49" i="13"/>
  <c r="N45" i="13"/>
  <c r="N41" i="13"/>
  <c r="N37" i="13"/>
  <c r="N62" i="13"/>
  <c r="N58" i="13"/>
  <c r="N54" i="13"/>
  <c r="N50" i="13"/>
  <c r="N46" i="13"/>
  <c r="N42" i="13"/>
  <c r="N38" i="13"/>
  <c r="N59" i="13"/>
  <c r="N55" i="13"/>
  <c r="N51" i="13"/>
  <c r="N47" i="13"/>
  <c r="N43" i="13"/>
  <c r="N39" i="13"/>
  <c r="N60" i="13"/>
  <c r="N56" i="13"/>
  <c r="N52" i="13"/>
  <c r="N48" i="13"/>
  <c r="N44" i="13"/>
  <c r="N40" i="13"/>
  <c r="N36" i="13"/>
  <c r="N32" i="13"/>
  <c r="N28" i="13"/>
  <c r="N24" i="13"/>
  <c r="N20" i="13"/>
  <c r="N16" i="13"/>
  <c r="N12" i="13"/>
  <c r="N8" i="13"/>
  <c r="N33" i="13"/>
  <c r="N29" i="13"/>
  <c r="N25" i="13"/>
  <c r="N21" i="13"/>
  <c r="N17" i="13"/>
  <c r="N13" i="13"/>
  <c r="N9" i="13"/>
  <c r="N34" i="13"/>
  <c r="N30" i="13"/>
  <c r="N26" i="13"/>
  <c r="N22" i="13"/>
  <c r="N18" i="13"/>
  <c r="N14" i="13"/>
  <c r="N10" i="13"/>
  <c r="N35" i="13"/>
  <c r="N31" i="13"/>
  <c r="N27" i="13"/>
  <c r="N23" i="13"/>
  <c r="N19" i="13"/>
  <c r="N15" i="13"/>
  <c r="N11" i="13"/>
  <c r="N7" i="13"/>
  <c r="N5" i="13"/>
  <c r="N6" i="13"/>
  <c r="Q114" i="13"/>
  <c r="Q110" i="13"/>
  <c r="Q106" i="13"/>
  <c r="Q102" i="13"/>
  <c r="Q98" i="13"/>
  <c r="Q94" i="13"/>
  <c r="Q90" i="13"/>
  <c r="Q115" i="13"/>
  <c r="Q111" i="13"/>
  <c r="Q107" i="13"/>
  <c r="Q103" i="13"/>
  <c r="Q99" i="13"/>
  <c r="Q95" i="13"/>
  <c r="Q91" i="13"/>
  <c r="Q116" i="13"/>
  <c r="Q112" i="13"/>
  <c r="Q108" i="13"/>
  <c r="Q104" i="13"/>
  <c r="Q100" i="13"/>
  <c r="Q96" i="13"/>
  <c r="Q92" i="13"/>
  <c r="Q113" i="13"/>
  <c r="Q109" i="13"/>
  <c r="Q105" i="13"/>
  <c r="Q101" i="13"/>
  <c r="Q97" i="13"/>
  <c r="Q93" i="13"/>
  <c r="Q86" i="13"/>
  <c r="Q82" i="13"/>
  <c r="Q78" i="13"/>
  <c r="Q74" i="13"/>
  <c r="Q70" i="13"/>
  <c r="Q66" i="13"/>
  <c r="Q89" i="13"/>
  <c r="Q87" i="13"/>
  <c r="Q83" i="13"/>
  <c r="Q79" i="13"/>
  <c r="Q75" i="13"/>
  <c r="Q71" i="13"/>
  <c r="Q67" i="13"/>
  <c r="Q63" i="13"/>
  <c r="Q88" i="13"/>
  <c r="Q84" i="13"/>
  <c r="Q80" i="13"/>
  <c r="Q76" i="13"/>
  <c r="Q72" i="13"/>
  <c r="Q68" i="13"/>
  <c r="Q64" i="13"/>
  <c r="Q85" i="13"/>
  <c r="Q81" i="13"/>
  <c r="Q77" i="13"/>
  <c r="Q73" i="13"/>
  <c r="Q69" i="13"/>
  <c r="Q65" i="13"/>
  <c r="Q60" i="13"/>
  <c r="Q56" i="13"/>
  <c r="Q52" i="13"/>
  <c r="Q48" i="13"/>
  <c r="Q44" i="13"/>
  <c r="Q40" i="13"/>
  <c r="Q36" i="13"/>
  <c r="Q61" i="13"/>
  <c r="Q57" i="13"/>
  <c r="Q53" i="13"/>
  <c r="Q49" i="13"/>
  <c r="Q45" i="13"/>
  <c r="Q41" i="13"/>
  <c r="Q37" i="13"/>
  <c r="Q58" i="13"/>
  <c r="Q54" i="13"/>
  <c r="Q50" i="13"/>
  <c r="Q46" i="13"/>
  <c r="Q42" i="13"/>
  <c r="Q38" i="13"/>
  <c r="Q62" i="13"/>
  <c r="Q59" i="13"/>
  <c r="Q55" i="13"/>
  <c r="Q51" i="13"/>
  <c r="Q47" i="13"/>
  <c r="Q43" i="13"/>
  <c r="Q39" i="13"/>
  <c r="Q31" i="13"/>
  <c r="Q27" i="13"/>
  <c r="Q23" i="13"/>
  <c r="Q19" i="13"/>
  <c r="Q15" i="13"/>
  <c r="Q11" i="13"/>
  <c r="Q35" i="13"/>
  <c r="Q32" i="13"/>
  <c r="Q28" i="13"/>
  <c r="Q24" i="13"/>
  <c r="Q20" i="13"/>
  <c r="Q16" i="13"/>
  <c r="Q12" i="13"/>
  <c r="Q8" i="13"/>
  <c r="Q33" i="13"/>
  <c r="Q29" i="13"/>
  <c r="Q25" i="13"/>
  <c r="Q21" i="13"/>
  <c r="Q17" i="13"/>
  <c r="Q13" i="13"/>
  <c r="Q9" i="13"/>
  <c r="Q34" i="13"/>
  <c r="Q30" i="13"/>
  <c r="Q26" i="13"/>
  <c r="Q22" i="13"/>
  <c r="Q18" i="13"/>
  <c r="Q14" i="13"/>
  <c r="Q10" i="13"/>
  <c r="Q7" i="13"/>
  <c r="Q6" i="13"/>
  <c r="Q5" i="13"/>
  <c r="T113" i="13"/>
  <c r="T109" i="13"/>
  <c r="T105" i="13"/>
  <c r="T101" i="13"/>
  <c r="T97" i="13"/>
  <c r="T93" i="13"/>
  <c r="T114" i="13"/>
  <c r="T110" i="13"/>
  <c r="T106" i="13"/>
  <c r="T102" i="13"/>
  <c r="T98" i="13"/>
  <c r="T94" i="13"/>
  <c r="T90" i="13"/>
  <c r="T115" i="13"/>
  <c r="T111" i="13"/>
  <c r="T107" i="13"/>
  <c r="T103" i="13"/>
  <c r="T99" i="13"/>
  <c r="T95" i="13"/>
  <c r="T91" i="13"/>
  <c r="T116" i="13"/>
  <c r="T112" i="13"/>
  <c r="T108" i="13"/>
  <c r="T104" i="13"/>
  <c r="T100" i="13"/>
  <c r="T96" i="13"/>
  <c r="T92" i="13"/>
  <c r="T89" i="13"/>
  <c r="T85" i="13"/>
  <c r="T81" i="13"/>
  <c r="T77" i="13"/>
  <c r="T73" i="13"/>
  <c r="T69" i="13"/>
  <c r="T65" i="13"/>
  <c r="T86" i="13"/>
  <c r="T82" i="13"/>
  <c r="T78" i="13"/>
  <c r="T74" i="13"/>
  <c r="T70" i="13"/>
  <c r="T66" i="13"/>
  <c r="T62" i="13"/>
  <c r="T87" i="13"/>
  <c r="T83" i="13"/>
  <c r="T79" i="13"/>
  <c r="T75" i="13"/>
  <c r="T71" i="13"/>
  <c r="T67" i="13"/>
  <c r="T63" i="13"/>
  <c r="T88" i="13"/>
  <c r="T84" i="13"/>
  <c r="T80" i="13"/>
  <c r="T76" i="13"/>
  <c r="T72" i="13"/>
  <c r="T68" i="13"/>
  <c r="T64" i="13"/>
  <c r="T59" i="13"/>
  <c r="T55" i="13"/>
  <c r="T51" i="13"/>
  <c r="T47" i="13"/>
  <c r="T43" i="13"/>
  <c r="T39" i="13"/>
  <c r="T35" i="13"/>
  <c r="T60" i="13"/>
  <c r="T56" i="13"/>
  <c r="T52" i="13"/>
  <c r="T48" i="13"/>
  <c r="T44" i="13"/>
  <c r="T40" i="13"/>
  <c r="T36" i="13"/>
  <c r="T61" i="13"/>
  <c r="T57" i="13"/>
  <c r="T53" i="13"/>
  <c r="T49" i="13"/>
  <c r="T45" i="13"/>
  <c r="T41" i="13"/>
  <c r="T37" i="13"/>
  <c r="T58" i="13"/>
  <c r="T54" i="13"/>
  <c r="T50" i="13"/>
  <c r="T46" i="13"/>
  <c r="T42" i="13"/>
  <c r="T38" i="13"/>
  <c r="T34" i="13"/>
  <c r="T30" i="13"/>
  <c r="T26" i="13"/>
  <c r="T22" i="13"/>
  <c r="T18" i="13"/>
  <c r="T14" i="13"/>
  <c r="T10" i="13"/>
  <c r="T31" i="13"/>
  <c r="T27" i="13"/>
  <c r="T23" i="13"/>
  <c r="T19" i="13"/>
  <c r="T15" i="13"/>
  <c r="T11" i="13"/>
  <c r="T7" i="13"/>
  <c r="T32" i="13"/>
  <c r="T28" i="13"/>
  <c r="T24" i="13"/>
  <c r="T20" i="13"/>
  <c r="T16" i="13"/>
  <c r="T12" i="13"/>
  <c r="T8" i="13"/>
  <c r="T33" i="13"/>
  <c r="T29" i="13"/>
  <c r="T25" i="13"/>
  <c r="T21" i="13"/>
  <c r="T17" i="13"/>
  <c r="T13" i="13"/>
  <c r="T9" i="13"/>
  <c r="T5" i="13"/>
  <c r="T6" i="13"/>
  <c r="N54" i="12"/>
  <c r="N50" i="12"/>
  <c r="N46" i="12"/>
  <c r="N42" i="12"/>
  <c r="N38" i="12"/>
  <c r="N34" i="12"/>
  <c r="N55" i="12"/>
  <c r="N51" i="12"/>
  <c r="N47" i="12"/>
  <c r="N43" i="12"/>
  <c r="N39" i="12"/>
  <c r="N35" i="12"/>
  <c r="N31" i="12"/>
  <c r="N52" i="12"/>
  <c r="N48" i="12"/>
  <c r="N44" i="12"/>
  <c r="N40" i="12"/>
  <c r="N36" i="12"/>
  <c r="N32" i="12"/>
  <c r="N28" i="12"/>
  <c r="N53" i="12"/>
  <c r="N49" i="12"/>
  <c r="N45" i="12"/>
  <c r="N41" i="12"/>
  <c r="N37" i="12"/>
  <c r="N33" i="12"/>
  <c r="N29" i="12"/>
  <c r="N25" i="12"/>
  <c r="N21" i="12"/>
  <c r="N17" i="12"/>
  <c r="N13" i="12"/>
  <c r="N9" i="12"/>
  <c r="N5" i="12"/>
  <c r="N26" i="12"/>
  <c r="N22" i="12"/>
  <c r="N18" i="12"/>
  <c r="N14" i="12"/>
  <c r="N10" i="12"/>
  <c r="N6" i="12"/>
  <c r="N27" i="12"/>
  <c r="N23" i="12"/>
  <c r="N19" i="12"/>
  <c r="N15" i="12"/>
  <c r="N11" i="12"/>
  <c r="N7" i="12"/>
  <c r="N30" i="12"/>
  <c r="N24" i="12"/>
  <c r="N20" i="12"/>
  <c r="N16" i="12"/>
  <c r="N12" i="12"/>
  <c r="N8" i="12"/>
  <c r="Q53" i="12"/>
  <c r="Q49" i="12"/>
  <c r="Q45" i="12"/>
  <c r="Q41" i="12"/>
  <c r="Q37" i="12"/>
  <c r="Q33" i="12"/>
  <c r="Q54" i="12"/>
  <c r="Q50" i="12"/>
  <c r="Q46" i="12"/>
  <c r="Q42" i="12"/>
  <c r="Q38" i="12"/>
  <c r="Q34" i="12"/>
  <c r="Q30" i="12"/>
  <c r="Q55" i="12"/>
  <c r="Q51" i="12"/>
  <c r="Q47" i="12"/>
  <c r="Q43" i="12"/>
  <c r="Q39" i="12"/>
  <c r="Q35" i="12"/>
  <c r="Q31" i="12"/>
  <c r="Q52" i="12"/>
  <c r="Q48" i="12"/>
  <c r="Q44" i="12"/>
  <c r="Q40" i="12"/>
  <c r="Q36" i="12"/>
  <c r="Q32" i="12"/>
  <c r="Q28" i="12"/>
  <c r="Q29" i="12"/>
  <c r="Q24" i="12"/>
  <c r="Q20" i="12"/>
  <c r="Q16" i="12"/>
  <c r="Q12" i="12"/>
  <c r="Q8" i="12"/>
  <c r="Q25" i="12"/>
  <c r="Q21" i="12"/>
  <c r="Q17" i="12"/>
  <c r="Q13" i="12"/>
  <c r="Q9" i="12"/>
  <c r="Q5" i="12"/>
  <c r="Q26" i="12"/>
  <c r="Q22" i="12"/>
  <c r="Q18" i="12"/>
  <c r="Q14" i="12"/>
  <c r="Q10" i="12"/>
  <c r="Q6" i="12"/>
  <c r="Q27" i="12"/>
  <c r="Q23" i="12"/>
  <c r="Q19" i="12"/>
  <c r="Q15" i="12"/>
  <c r="Q11" i="12"/>
  <c r="Q7" i="12"/>
  <c r="T52" i="12"/>
  <c r="T48" i="12"/>
  <c r="T44" i="12"/>
  <c r="T40" i="12"/>
  <c r="T36" i="12"/>
  <c r="T53" i="12"/>
  <c r="T49" i="12"/>
  <c r="T45" i="12"/>
  <c r="T41" i="12"/>
  <c r="T37" i="12"/>
  <c r="T33" i="12"/>
  <c r="T29" i="12"/>
  <c r="T54" i="12"/>
  <c r="T50" i="12"/>
  <c r="T46" i="12"/>
  <c r="T42" i="12"/>
  <c r="T38" i="12"/>
  <c r="T34" i="12"/>
  <c r="T30" i="12"/>
  <c r="T55" i="12"/>
  <c r="T51" i="12"/>
  <c r="T47" i="12"/>
  <c r="T43" i="12"/>
  <c r="T39" i="12"/>
  <c r="T35" i="12"/>
  <c r="T31" i="12"/>
  <c r="T27" i="12"/>
  <c r="T23" i="12"/>
  <c r="T19" i="12"/>
  <c r="T15" i="12"/>
  <c r="T11" i="12"/>
  <c r="T7" i="12"/>
  <c r="T24" i="12"/>
  <c r="T20" i="12"/>
  <c r="T16" i="12"/>
  <c r="T12" i="12"/>
  <c r="T8" i="12"/>
  <c r="T32" i="12"/>
  <c r="T28" i="12"/>
  <c r="T25" i="12"/>
  <c r="T21" i="12"/>
  <c r="T17" i="12"/>
  <c r="T13" i="12"/>
  <c r="T9" i="12"/>
  <c r="T5" i="12"/>
  <c r="T26" i="12"/>
  <c r="T22" i="12"/>
  <c r="T18" i="12"/>
  <c r="T14" i="12"/>
  <c r="T10" i="12"/>
  <c r="T6" i="12"/>
  <c r="U8" i="15" l="1"/>
  <c r="V8" i="15" s="1"/>
  <c r="U11" i="15"/>
  <c r="V11" i="15" s="1"/>
  <c r="U29" i="15"/>
  <c r="V29" i="15"/>
  <c r="U2" i="15"/>
  <c r="V2" i="15"/>
  <c r="U9" i="15"/>
  <c r="V9" i="15" s="1"/>
  <c r="U23" i="15"/>
  <c r="V23" i="15"/>
  <c r="U39" i="15"/>
  <c r="V39" i="15"/>
  <c r="U28" i="15"/>
  <c r="V28" i="15" s="1"/>
  <c r="U44" i="15"/>
  <c r="V44" i="15" s="1"/>
  <c r="U60" i="15"/>
  <c r="V60" i="15"/>
  <c r="U76" i="15"/>
  <c r="V76" i="15" s="1"/>
  <c r="U43" i="15"/>
  <c r="V43" i="15" s="1"/>
  <c r="U59" i="15"/>
  <c r="V59" i="15" s="1"/>
  <c r="U22" i="15"/>
  <c r="V22" i="15" s="1"/>
  <c r="U38" i="15"/>
  <c r="V38" i="15" s="1"/>
  <c r="U54" i="15"/>
  <c r="V54" i="15"/>
  <c r="U70" i="15"/>
  <c r="V70" i="15" s="1"/>
  <c r="U86" i="15"/>
  <c r="V86" i="15"/>
  <c r="U57" i="15"/>
  <c r="V57" i="15" s="1"/>
  <c r="U73" i="15"/>
  <c r="V73" i="15" s="1"/>
  <c r="U89" i="15"/>
  <c r="V89" i="15" s="1"/>
  <c r="U104" i="15"/>
  <c r="V104" i="15"/>
  <c r="U116" i="15"/>
  <c r="V116" i="15" s="1"/>
  <c r="U63" i="15"/>
  <c r="V63" i="15" s="1"/>
  <c r="U79" i="15"/>
  <c r="V79" i="15" s="1"/>
  <c r="U95" i="15"/>
  <c r="V95" i="15"/>
  <c r="U114" i="15"/>
  <c r="V114" i="15" s="1"/>
  <c r="U102" i="15"/>
  <c r="V102" i="15" s="1"/>
  <c r="U115" i="15"/>
  <c r="V115" i="15" s="1"/>
  <c r="U121" i="15"/>
  <c r="V121" i="15" s="1"/>
  <c r="U129" i="15"/>
  <c r="V129" i="15" s="1"/>
  <c r="U137" i="15"/>
  <c r="V137" i="15" s="1"/>
  <c r="U145" i="15"/>
  <c r="V145" i="15" s="1"/>
  <c r="U153" i="15"/>
  <c r="V153" i="15" s="1"/>
  <c r="U132" i="15"/>
  <c r="V132" i="15" s="1"/>
  <c r="U148" i="15"/>
  <c r="V148" i="15"/>
  <c r="U123" i="15"/>
  <c r="V123" i="15" s="1"/>
  <c r="U139" i="15"/>
  <c r="V139" i="15"/>
  <c r="U155" i="15"/>
  <c r="V155" i="15" s="1"/>
  <c r="U158" i="15"/>
  <c r="V158" i="15" s="1"/>
  <c r="U166" i="15"/>
  <c r="V166" i="15" s="1"/>
  <c r="U174" i="15"/>
  <c r="V174" i="15" s="1"/>
  <c r="U182" i="15"/>
  <c r="V182" i="15" s="1"/>
  <c r="U165" i="15"/>
  <c r="V165" i="15"/>
  <c r="U181" i="15"/>
  <c r="V181" i="15" s="1"/>
  <c r="U197" i="15"/>
  <c r="V197" i="15" s="1"/>
  <c r="U172" i="15"/>
  <c r="V172" i="15" s="1"/>
  <c r="U188" i="15"/>
  <c r="V188" i="15" s="1"/>
  <c r="U201" i="15"/>
  <c r="V201" i="15" s="1"/>
  <c r="U209" i="15"/>
  <c r="V209" i="15" s="1"/>
  <c r="U217" i="15"/>
  <c r="V217" i="15" s="1"/>
  <c r="U225" i="15"/>
  <c r="V225" i="15" s="1"/>
  <c r="U190" i="15"/>
  <c r="V190" i="15" s="1"/>
  <c r="U207" i="15"/>
  <c r="V207" i="15" s="1"/>
  <c r="U223" i="15"/>
  <c r="V223" i="15" s="1"/>
  <c r="U214" i="15"/>
  <c r="V214" i="15"/>
  <c r="U232" i="15"/>
  <c r="V232" i="15" s="1"/>
  <c r="U239" i="15"/>
  <c r="V239" i="15" s="1"/>
  <c r="U226" i="15"/>
  <c r="V226" i="15" s="1"/>
  <c r="U242" i="15"/>
  <c r="V242" i="15" s="1"/>
  <c r="U233" i="15"/>
  <c r="V233" i="15" s="1"/>
  <c r="U249" i="15"/>
  <c r="V249" i="15"/>
  <c r="U248" i="15"/>
  <c r="V248" i="15" s="1"/>
  <c r="O10" i="15"/>
  <c r="P10" i="15" s="1"/>
  <c r="O23" i="15"/>
  <c r="P23" i="15" s="1"/>
  <c r="O39" i="15"/>
  <c r="P39" i="15"/>
  <c r="O4" i="15"/>
  <c r="P4" i="15" s="1"/>
  <c r="O21" i="15"/>
  <c r="P21" i="15"/>
  <c r="O37" i="15"/>
  <c r="P37" i="15" s="1"/>
  <c r="O11" i="15"/>
  <c r="P11" i="15" s="1"/>
  <c r="O30" i="15"/>
  <c r="P30" i="15" s="1"/>
  <c r="O46" i="15"/>
  <c r="P46" i="15" s="1"/>
  <c r="O45" i="15"/>
  <c r="P45" i="15" s="1"/>
  <c r="O64" i="15"/>
  <c r="P64" i="15"/>
  <c r="O80" i="15"/>
  <c r="P80" i="15" s="1"/>
  <c r="O20" i="15"/>
  <c r="P20" i="15" s="1"/>
  <c r="O36" i="15"/>
  <c r="P36" i="15" s="1"/>
  <c r="O52" i="15"/>
  <c r="P52" i="15" s="1"/>
  <c r="O47" i="15"/>
  <c r="P47" i="15" s="1"/>
  <c r="O62" i="15"/>
  <c r="P62" i="15" s="1"/>
  <c r="O78" i="15"/>
  <c r="P78" i="15" s="1"/>
  <c r="O63" i="15"/>
  <c r="P63" i="15" s="1"/>
  <c r="O79" i="15"/>
  <c r="P79" i="15" s="1"/>
  <c r="O95" i="15"/>
  <c r="P95" i="15" s="1"/>
  <c r="P98" i="15"/>
  <c r="O98" i="15"/>
  <c r="O116" i="15"/>
  <c r="P116" i="15" s="1"/>
  <c r="P73" i="15"/>
  <c r="O73" i="15"/>
  <c r="O89" i="15"/>
  <c r="P89" i="15" s="1"/>
  <c r="P92" i="15"/>
  <c r="O92" i="15"/>
  <c r="O106" i="15"/>
  <c r="P106" i="15" s="1"/>
  <c r="O123" i="15"/>
  <c r="P123" i="15" s="1"/>
  <c r="P139" i="15"/>
  <c r="O139" i="15"/>
  <c r="O109" i="15"/>
  <c r="P109" i="15" s="1"/>
  <c r="P155" i="15"/>
  <c r="O155" i="15"/>
  <c r="O119" i="15"/>
  <c r="P119" i="15" s="1"/>
  <c r="P132" i="15"/>
  <c r="O132" i="15"/>
  <c r="O148" i="15"/>
  <c r="P148" i="15" s="1"/>
  <c r="O130" i="15"/>
  <c r="P130" i="15" s="1"/>
  <c r="O146" i="15"/>
  <c r="P146" i="15" s="1"/>
  <c r="O125" i="15"/>
  <c r="P125" i="15" s="1"/>
  <c r="O141" i="15"/>
  <c r="P141" i="15" s="1"/>
  <c r="O157" i="15"/>
  <c r="P157" i="15" s="1"/>
  <c r="O168" i="15"/>
  <c r="P168" i="15" s="1"/>
  <c r="O184" i="15"/>
  <c r="P184" i="15" s="1"/>
  <c r="O173" i="15"/>
  <c r="P173" i="15" s="1"/>
  <c r="O159" i="15"/>
  <c r="P159" i="15" s="1"/>
  <c r="O175" i="15"/>
  <c r="P175" i="15" s="1"/>
  <c r="O191" i="15"/>
  <c r="P191" i="15" s="1"/>
  <c r="O206" i="15"/>
  <c r="P206" i="15" s="1"/>
  <c r="O222" i="15"/>
  <c r="P222" i="15" s="1"/>
  <c r="O170" i="15"/>
  <c r="P170" i="15" s="1"/>
  <c r="P186" i="15"/>
  <c r="O186" i="15"/>
  <c r="O203" i="15"/>
  <c r="P203" i="15" s="1"/>
  <c r="P219" i="15"/>
  <c r="O219" i="15"/>
  <c r="O197" i="15"/>
  <c r="P197" i="15" s="1"/>
  <c r="O201" i="15"/>
  <c r="P201" i="15" s="1"/>
  <c r="O217" i="15"/>
  <c r="P217" i="15" s="1"/>
  <c r="P230" i="15"/>
  <c r="O230" i="15"/>
  <c r="O212" i="15"/>
  <c r="P212" i="15" s="1"/>
  <c r="P229" i="15"/>
  <c r="O229" i="15"/>
  <c r="O245" i="15"/>
  <c r="P245" i="15" s="1"/>
  <c r="P236" i="15"/>
  <c r="O236" i="15"/>
  <c r="O252" i="15"/>
  <c r="P252" i="15" s="1"/>
  <c r="O239" i="15"/>
  <c r="P239" i="15" s="1"/>
  <c r="O234" i="15"/>
  <c r="P234" i="15" s="1"/>
  <c r="P250" i="15"/>
  <c r="O250" i="15"/>
  <c r="R16" i="15"/>
  <c r="S16" i="15" s="1"/>
  <c r="R32" i="15"/>
  <c r="S32" i="15" s="1"/>
  <c r="R8" i="15"/>
  <c r="S8" i="15" s="1"/>
  <c r="R11" i="15"/>
  <c r="S11" i="15" s="1"/>
  <c r="R26" i="15"/>
  <c r="S26" i="15" s="1"/>
  <c r="S42" i="15"/>
  <c r="R42" i="15"/>
  <c r="R17" i="15"/>
  <c r="S17" i="15" s="1"/>
  <c r="S33" i="15"/>
  <c r="R33" i="15"/>
  <c r="R49" i="15"/>
  <c r="S49" i="15" s="1"/>
  <c r="S48" i="15"/>
  <c r="R48" i="15"/>
  <c r="R61" i="15"/>
  <c r="S61" i="15" s="1"/>
  <c r="R77" i="15"/>
  <c r="S77" i="15" s="1"/>
  <c r="R15" i="15"/>
  <c r="S15" i="15" s="1"/>
  <c r="S31" i="15"/>
  <c r="R31" i="15"/>
  <c r="R47" i="15"/>
  <c r="S47" i="15" s="1"/>
  <c r="S46" i="15"/>
  <c r="R46" i="15"/>
  <c r="R63" i="15"/>
  <c r="S63" i="15" s="1"/>
  <c r="R79" i="15"/>
  <c r="S79" i="15" s="1"/>
  <c r="R66" i="15"/>
  <c r="S66" i="15" s="1"/>
  <c r="S82" i="15"/>
  <c r="R82" i="15"/>
  <c r="R98" i="15"/>
  <c r="S98" i="15" s="1"/>
  <c r="S101" i="15"/>
  <c r="R101" i="15"/>
  <c r="R122" i="15"/>
  <c r="S122" i="15" s="1"/>
  <c r="S138" i="15"/>
  <c r="R138" i="15"/>
  <c r="R68" i="15"/>
  <c r="S68" i="15" s="1"/>
  <c r="S84" i="15"/>
  <c r="R84" i="15"/>
  <c r="R100" i="15"/>
  <c r="S100" i="15" s="1"/>
  <c r="S95" i="15"/>
  <c r="R95" i="15"/>
  <c r="R115" i="15"/>
  <c r="S115" i="15" s="1"/>
  <c r="S112" i="15"/>
  <c r="R112" i="15"/>
  <c r="R106" i="15"/>
  <c r="S106" i="15" s="1"/>
  <c r="S123" i="15"/>
  <c r="R123" i="15"/>
  <c r="R139" i="15"/>
  <c r="S139" i="15" s="1"/>
  <c r="R121" i="15"/>
  <c r="S121" i="15" s="1"/>
  <c r="R137" i="15"/>
  <c r="S137" i="15" s="1"/>
  <c r="R153" i="15"/>
  <c r="S153" i="15" s="1"/>
  <c r="R124" i="15"/>
  <c r="S124" i="15" s="1"/>
  <c r="R140" i="15"/>
  <c r="S140" i="15" s="1"/>
  <c r="R156" i="15"/>
  <c r="S156" i="15" s="1"/>
  <c r="S167" i="15"/>
  <c r="R167" i="15"/>
  <c r="R183" i="15"/>
  <c r="S183" i="15" s="1"/>
  <c r="S172" i="15"/>
  <c r="R172" i="15"/>
  <c r="R158" i="15"/>
  <c r="S158" i="15" s="1"/>
  <c r="R174" i="15"/>
  <c r="S174" i="15" s="1"/>
  <c r="R190" i="15"/>
  <c r="S190" i="15" s="1"/>
  <c r="S205" i="15"/>
  <c r="R205" i="15"/>
  <c r="R221" i="15"/>
  <c r="S221" i="15" s="1"/>
  <c r="S169" i="15"/>
  <c r="R169" i="15"/>
  <c r="R185" i="15"/>
  <c r="S185" i="15" s="1"/>
  <c r="S202" i="15"/>
  <c r="R202" i="15"/>
  <c r="R218" i="15"/>
  <c r="S218" i="15" s="1"/>
  <c r="S187" i="15"/>
  <c r="R187" i="15"/>
  <c r="R229" i="15"/>
  <c r="S229" i="15" s="1"/>
  <c r="R212" i="15"/>
  <c r="S212" i="15" s="1"/>
  <c r="R203" i="15"/>
  <c r="S203" i="15" s="1"/>
  <c r="R219" i="15"/>
  <c r="S219" i="15" s="1"/>
  <c r="R236" i="15"/>
  <c r="S236" i="15" s="1"/>
  <c r="S252" i="15"/>
  <c r="R252" i="15"/>
  <c r="R239" i="15"/>
  <c r="S239" i="15" s="1"/>
  <c r="S226" i="15"/>
  <c r="R226" i="15"/>
  <c r="R242" i="15"/>
  <c r="S242" i="15" s="1"/>
  <c r="S237" i="15"/>
  <c r="R237" i="15"/>
  <c r="U12" i="15"/>
  <c r="V12" i="15" s="1"/>
  <c r="U17" i="15"/>
  <c r="V17" i="15" s="1"/>
  <c r="U33" i="15"/>
  <c r="V33" i="15" s="1"/>
  <c r="U6" i="15"/>
  <c r="V6" i="15" s="1"/>
  <c r="U13" i="15"/>
  <c r="V13" i="15" s="1"/>
  <c r="U27" i="15"/>
  <c r="V27" i="15" s="1"/>
  <c r="U16" i="15"/>
  <c r="V16" i="15" s="1"/>
  <c r="V32" i="15"/>
  <c r="U32" i="15"/>
  <c r="U48" i="15"/>
  <c r="V48" i="15" s="1"/>
  <c r="U64" i="15"/>
  <c r="V64" i="15" s="1"/>
  <c r="U80" i="15"/>
  <c r="V80" i="15" s="1"/>
  <c r="V47" i="15"/>
  <c r="U47" i="15"/>
  <c r="U90" i="15"/>
  <c r="V90" i="15" s="1"/>
  <c r="V26" i="15"/>
  <c r="U26" i="15"/>
  <c r="U42" i="15"/>
  <c r="V42" i="15" s="1"/>
  <c r="U58" i="15"/>
  <c r="V58" i="15" s="1"/>
  <c r="U74" i="15"/>
  <c r="V74" i="15"/>
  <c r="V45" i="15"/>
  <c r="U45" i="15"/>
  <c r="U61" i="15"/>
  <c r="V61" i="15" s="1"/>
  <c r="V77" i="15"/>
  <c r="U77" i="15"/>
  <c r="U93" i="15"/>
  <c r="V93" i="15" s="1"/>
  <c r="V105" i="15"/>
  <c r="U105" i="15"/>
  <c r="U92" i="15"/>
  <c r="V92" i="15" s="1"/>
  <c r="V67" i="15"/>
  <c r="U67" i="15"/>
  <c r="U83" i="15"/>
  <c r="V83" i="15" s="1"/>
  <c r="U99" i="15"/>
  <c r="V99" i="15" s="1"/>
  <c r="U118" i="15"/>
  <c r="V118" i="15" s="1"/>
  <c r="V103" i="15"/>
  <c r="U103" i="15"/>
  <c r="U109" i="15"/>
  <c r="V109" i="15" s="1"/>
  <c r="V122" i="15"/>
  <c r="U122" i="15"/>
  <c r="U130" i="15"/>
  <c r="V130" i="15" s="1"/>
  <c r="V138" i="15"/>
  <c r="U138" i="15"/>
  <c r="U146" i="15"/>
  <c r="V146" i="15" s="1"/>
  <c r="U120" i="15"/>
  <c r="V120" i="15" s="1"/>
  <c r="U136" i="15"/>
  <c r="V136" i="15" s="1"/>
  <c r="U152" i="15"/>
  <c r="V152" i="15" s="1"/>
  <c r="U127" i="15"/>
  <c r="V127" i="15" s="1"/>
  <c r="U143" i="15"/>
  <c r="V143" i="15" s="1"/>
  <c r="U154" i="15"/>
  <c r="V154" i="15" s="1"/>
  <c r="V159" i="15"/>
  <c r="U159" i="15"/>
  <c r="U167" i="15"/>
  <c r="V167" i="15" s="1"/>
  <c r="V175" i="15"/>
  <c r="U175" i="15"/>
  <c r="U183" i="15"/>
  <c r="V183" i="15" s="1"/>
  <c r="U169" i="15"/>
  <c r="V169" i="15" s="1"/>
  <c r="U185" i="15"/>
  <c r="V185" i="15" s="1"/>
  <c r="V160" i="15"/>
  <c r="U160" i="15"/>
  <c r="U176" i="15"/>
  <c r="V176" i="15" s="1"/>
  <c r="V192" i="15"/>
  <c r="U192" i="15"/>
  <c r="U204" i="15"/>
  <c r="V204" i="15" s="1"/>
  <c r="V212" i="15"/>
  <c r="U212" i="15"/>
  <c r="U220" i="15"/>
  <c r="V220" i="15" s="1"/>
  <c r="U191" i="15"/>
  <c r="V191" i="15" s="1"/>
  <c r="U194" i="15"/>
  <c r="V194" i="15" s="1"/>
  <c r="U211" i="15"/>
  <c r="V211" i="15" s="1"/>
  <c r="U202" i="15"/>
  <c r="V202" i="15" s="1"/>
  <c r="U218" i="15"/>
  <c r="V218" i="15" s="1"/>
  <c r="U227" i="15"/>
  <c r="V227" i="15" s="1"/>
  <c r="V243" i="15"/>
  <c r="U243" i="15"/>
  <c r="U230" i="15"/>
  <c r="V230" i="15" s="1"/>
  <c r="V246" i="15"/>
  <c r="U246" i="15"/>
  <c r="U237" i="15"/>
  <c r="V237" i="15" s="1"/>
  <c r="V236" i="15"/>
  <c r="U236" i="15"/>
  <c r="U252" i="15"/>
  <c r="V252" i="15" s="1"/>
  <c r="P14" i="15"/>
  <c r="O14" i="15"/>
  <c r="O27" i="15"/>
  <c r="P27" i="15" s="1"/>
  <c r="P5" i="15"/>
  <c r="O5" i="15"/>
  <c r="O8" i="15"/>
  <c r="P8" i="15" s="1"/>
  <c r="O25" i="15"/>
  <c r="P25" i="15" s="1"/>
  <c r="O41" i="15"/>
  <c r="P41" i="15" s="1"/>
  <c r="P18" i="15"/>
  <c r="O18" i="15"/>
  <c r="O34" i="15"/>
  <c r="P34" i="15" s="1"/>
  <c r="P50" i="15"/>
  <c r="O50" i="15"/>
  <c r="O49" i="15"/>
  <c r="P49" i="15" s="1"/>
  <c r="O68" i="15"/>
  <c r="P68" i="15" s="1"/>
  <c r="O84" i="15"/>
  <c r="P84" i="15" s="1"/>
  <c r="P24" i="15"/>
  <c r="O24" i="15"/>
  <c r="O40" i="15"/>
  <c r="P40" i="15" s="1"/>
  <c r="O56" i="15"/>
  <c r="P56" i="15" s="1"/>
  <c r="O51" i="15"/>
  <c r="P51" i="15" s="1"/>
  <c r="O66" i="15"/>
  <c r="P66" i="15" s="1"/>
  <c r="O82" i="15"/>
  <c r="P82" i="15" s="1"/>
  <c r="P67" i="15"/>
  <c r="O67" i="15"/>
  <c r="O83" i="15"/>
  <c r="P83" i="15" s="1"/>
  <c r="P99" i="15"/>
  <c r="O99" i="15"/>
  <c r="O102" i="15"/>
  <c r="P102" i="15" s="1"/>
  <c r="P61" i="15"/>
  <c r="O61" i="15"/>
  <c r="O77" i="15"/>
  <c r="P77" i="15" s="1"/>
  <c r="O93" i="15"/>
  <c r="P93" i="15" s="1"/>
  <c r="O96" i="15"/>
  <c r="P96" i="15" s="1"/>
  <c r="O110" i="15"/>
  <c r="P110" i="15" s="1"/>
  <c r="P127" i="15"/>
  <c r="O127" i="15"/>
  <c r="P143" i="15"/>
  <c r="O143" i="15"/>
  <c r="P113" i="15"/>
  <c r="O113" i="15"/>
  <c r="P107" i="15"/>
  <c r="O107" i="15"/>
  <c r="P120" i="15"/>
  <c r="O120" i="15"/>
  <c r="P136" i="15"/>
  <c r="O136" i="15"/>
  <c r="O152" i="15"/>
  <c r="P152" i="15" s="1"/>
  <c r="O134" i="15"/>
  <c r="P134" i="15" s="1"/>
  <c r="O150" i="15"/>
  <c r="P150" i="15" s="1"/>
  <c r="P129" i="15"/>
  <c r="O129" i="15"/>
  <c r="O145" i="15"/>
  <c r="P145" i="15" s="1"/>
  <c r="P156" i="15"/>
  <c r="O156" i="15"/>
  <c r="O172" i="15"/>
  <c r="P172" i="15" s="1"/>
  <c r="P161" i="15"/>
  <c r="O161" i="15"/>
  <c r="O177" i="15"/>
  <c r="P177" i="15" s="1"/>
  <c r="O163" i="15"/>
  <c r="P163" i="15" s="1"/>
  <c r="O179" i="15"/>
  <c r="P179" i="15" s="1"/>
  <c r="P195" i="15"/>
  <c r="O195" i="15"/>
  <c r="O210" i="15"/>
  <c r="P210" i="15" s="1"/>
  <c r="P158" i="15"/>
  <c r="O158" i="15"/>
  <c r="O174" i="15"/>
  <c r="P174" i="15" s="1"/>
  <c r="P190" i="15"/>
  <c r="O190" i="15"/>
  <c r="O207" i="15"/>
  <c r="P207" i="15" s="1"/>
  <c r="P223" i="15"/>
  <c r="O223" i="15"/>
  <c r="O188" i="15"/>
  <c r="P188" i="15" s="1"/>
  <c r="O205" i="15"/>
  <c r="P205" i="15" s="1"/>
  <c r="O221" i="15"/>
  <c r="P221" i="15" s="1"/>
  <c r="P200" i="15"/>
  <c r="O200" i="15"/>
  <c r="O216" i="15"/>
  <c r="P216" i="15" s="1"/>
  <c r="P233" i="15"/>
  <c r="O233" i="15"/>
  <c r="O249" i="15"/>
  <c r="P249" i="15" s="1"/>
  <c r="P240" i="15"/>
  <c r="O240" i="15"/>
  <c r="O227" i="15"/>
  <c r="P227" i="15" s="1"/>
  <c r="O243" i="15"/>
  <c r="P243" i="15" s="1"/>
  <c r="O238" i="15"/>
  <c r="P238" i="15" s="1"/>
  <c r="S5" i="15"/>
  <c r="R5" i="15"/>
  <c r="R20" i="15"/>
  <c r="S20" i="15"/>
  <c r="R36" i="15"/>
  <c r="S36" i="15" s="1"/>
  <c r="R12" i="15"/>
  <c r="S12" i="15" s="1"/>
  <c r="R14" i="15"/>
  <c r="S14" i="15" s="1"/>
  <c r="R30" i="15"/>
  <c r="S30" i="15"/>
  <c r="S2" i="15"/>
  <c r="R2" i="15"/>
  <c r="R21" i="15"/>
  <c r="S21" i="15" s="1"/>
  <c r="S37" i="15"/>
  <c r="R37" i="15"/>
  <c r="R53" i="15"/>
  <c r="S53" i="15" s="1"/>
  <c r="S52" i="15"/>
  <c r="R52" i="15"/>
  <c r="R65" i="15"/>
  <c r="S65" i="15"/>
  <c r="R81" i="15"/>
  <c r="S81" i="15" s="1"/>
  <c r="R19" i="15"/>
  <c r="S19" i="15" s="1"/>
  <c r="S35" i="15"/>
  <c r="R35" i="15"/>
  <c r="R51" i="15"/>
  <c r="S51" i="15" s="1"/>
  <c r="S50" i="15"/>
  <c r="R50" i="15"/>
  <c r="R67" i="15"/>
  <c r="S67" i="15" s="1"/>
  <c r="R83" i="15"/>
  <c r="S83" i="15" s="1"/>
  <c r="R70" i="15"/>
  <c r="S70" i="15" s="1"/>
  <c r="S86" i="15"/>
  <c r="R86" i="15"/>
  <c r="R102" i="15"/>
  <c r="S102" i="15" s="1"/>
  <c r="R109" i="15"/>
  <c r="S109" i="15" s="1"/>
  <c r="R126" i="15"/>
  <c r="S126" i="15" s="1"/>
  <c r="S142" i="15"/>
  <c r="R142" i="15"/>
  <c r="R72" i="15"/>
  <c r="S72" i="15" s="1"/>
  <c r="S88" i="15"/>
  <c r="R88" i="15"/>
  <c r="R103" i="15"/>
  <c r="S103" i="15" s="1"/>
  <c r="S99" i="15"/>
  <c r="R99" i="15"/>
  <c r="R119" i="15"/>
  <c r="S119" i="15" s="1"/>
  <c r="S116" i="15"/>
  <c r="R116" i="15"/>
  <c r="R110" i="15"/>
  <c r="S110" i="15" s="1"/>
  <c r="S127" i="15"/>
  <c r="R127" i="15"/>
  <c r="R143" i="15"/>
  <c r="S143" i="15" s="1"/>
  <c r="R125" i="15"/>
  <c r="S125" i="15" s="1"/>
  <c r="R141" i="15"/>
  <c r="S141" i="15" s="1"/>
  <c r="S157" i="15"/>
  <c r="R157" i="15"/>
  <c r="R128" i="15"/>
  <c r="S128" i="15" s="1"/>
  <c r="R144" i="15"/>
  <c r="S144" i="15" s="1"/>
  <c r="R155" i="15"/>
  <c r="S155" i="15" s="1"/>
  <c r="S171" i="15"/>
  <c r="R171" i="15"/>
  <c r="R160" i="15"/>
  <c r="S160" i="15" s="1"/>
  <c r="S176" i="15"/>
  <c r="R176" i="15"/>
  <c r="R162" i="15"/>
  <c r="S162" i="15" s="1"/>
  <c r="R178" i="15"/>
  <c r="S178" i="15" s="1"/>
  <c r="R194" i="15"/>
  <c r="S194" i="15" s="1"/>
  <c r="S209" i="15"/>
  <c r="R209" i="15"/>
  <c r="R225" i="15"/>
  <c r="S225" i="15" s="1"/>
  <c r="S173" i="15"/>
  <c r="R173" i="15"/>
  <c r="R189" i="15"/>
  <c r="S189" i="15" s="1"/>
  <c r="S206" i="15"/>
  <c r="R206" i="15"/>
  <c r="R222" i="15"/>
  <c r="S222" i="15" s="1"/>
  <c r="S191" i="15"/>
  <c r="R191" i="15"/>
  <c r="R200" i="15"/>
  <c r="S200" i="15" s="1"/>
  <c r="R216" i="15"/>
  <c r="S216" i="15" s="1"/>
  <c r="R207" i="15"/>
  <c r="S207" i="15" s="1"/>
  <c r="R223" i="15"/>
  <c r="S223" i="15" s="1"/>
  <c r="R240" i="15"/>
  <c r="S240" i="15" s="1"/>
  <c r="R227" i="15"/>
  <c r="S227" i="15" s="1"/>
  <c r="R243" i="15"/>
  <c r="S243" i="15" s="1"/>
  <c r="S230" i="15"/>
  <c r="R230" i="15"/>
  <c r="R246" i="15"/>
  <c r="S246" i="15" s="1"/>
  <c r="S241" i="15"/>
  <c r="R241" i="15"/>
  <c r="U3" i="15"/>
  <c r="V3" i="15" s="1"/>
  <c r="U21" i="15"/>
  <c r="V21" i="15" s="1"/>
  <c r="U37" i="15"/>
  <c r="V37" i="15" s="1"/>
  <c r="U10" i="15"/>
  <c r="V10" i="15" s="1"/>
  <c r="U15" i="15"/>
  <c r="V15" i="15" s="1"/>
  <c r="U31" i="15"/>
  <c r="V31" i="15" s="1"/>
  <c r="U20" i="15"/>
  <c r="V20" i="15" s="1"/>
  <c r="V36" i="15"/>
  <c r="U36" i="15"/>
  <c r="U52" i="15"/>
  <c r="V52" i="15" s="1"/>
  <c r="U68" i="15"/>
  <c r="V68" i="15" s="1"/>
  <c r="U84" i="15"/>
  <c r="V84" i="15" s="1"/>
  <c r="V51" i="15"/>
  <c r="U51" i="15"/>
  <c r="U14" i="15"/>
  <c r="V14" i="15" s="1"/>
  <c r="V30" i="15"/>
  <c r="U30" i="15"/>
  <c r="U46" i="15"/>
  <c r="V46" i="15" s="1"/>
  <c r="U62" i="15"/>
  <c r="V62" i="15" s="1"/>
  <c r="U78" i="15"/>
  <c r="V78" i="15" s="1"/>
  <c r="V49" i="15"/>
  <c r="U49" i="15"/>
  <c r="U65" i="15"/>
  <c r="V65" i="15" s="1"/>
  <c r="V81" i="15"/>
  <c r="U81" i="15"/>
  <c r="U97" i="15"/>
  <c r="V97" i="15" s="1"/>
  <c r="U108" i="15"/>
  <c r="V108" i="15" s="1"/>
  <c r="U96" i="15"/>
  <c r="V96" i="15" s="1"/>
  <c r="V71" i="15"/>
  <c r="U71" i="15"/>
  <c r="U87" i="15"/>
  <c r="V87" i="15" s="1"/>
  <c r="U106" i="15"/>
  <c r="V106" i="15" s="1"/>
  <c r="U94" i="15"/>
  <c r="V94" i="15" s="1"/>
  <c r="V107" i="15"/>
  <c r="U107" i="15"/>
  <c r="U113" i="15"/>
  <c r="V113" i="15" s="1"/>
  <c r="V125" i="15"/>
  <c r="U125" i="15"/>
  <c r="U133" i="15"/>
  <c r="V133" i="15" s="1"/>
  <c r="V141" i="15"/>
  <c r="U141" i="15"/>
  <c r="U149" i="15"/>
  <c r="V149" i="15" s="1"/>
  <c r="U124" i="15"/>
  <c r="V124" i="15" s="1"/>
  <c r="U140" i="15"/>
  <c r="V140" i="15" s="1"/>
  <c r="V156" i="15"/>
  <c r="U156" i="15"/>
  <c r="U131" i="15"/>
  <c r="V131" i="15" s="1"/>
  <c r="U147" i="15"/>
  <c r="V147" i="15" s="1"/>
  <c r="U187" i="15"/>
  <c r="V187" i="15" s="1"/>
  <c r="V162" i="15"/>
  <c r="U162" i="15"/>
  <c r="U170" i="15"/>
  <c r="V170" i="15" s="1"/>
  <c r="V178" i="15"/>
  <c r="U178" i="15"/>
  <c r="U186" i="15"/>
  <c r="V186" i="15" s="1"/>
  <c r="U173" i="15"/>
  <c r="V173" i="15" s="1"/>
  <c r="U189" i="15"/>
  <c r="V189" i="15" s="1"/>
  <c r="V164" i="15"/>
  <c r="U164" i="15"/>
  <c r="U180" i="15"/>
  <c r="V180" i="15" s="1"/>
  <c r="V196" i="15"/>
  <c r="U196" i="15"/>
  <c r="U205" i="15"/>
  <c r="V205" i="15" s="1"/>
  <c r="V213" i="15"/>
  <c r="U213" i="15"/>
  <c r="U221" i="15"/>
  <c r="V221" i="15" s="1"/>
  <c r="U195" i="15"/>
  <c r="V195" i="15" s="1"/>
  <c r="U198" i="15"/>
  <c r="V198" i="15" s="1"/>
  <c r="U215" i="15"/>
  <c r="V215" i="15" s="1"/>
  <c r="U206" i="15"/>
  <c r="V206" i="15"/>
  <c r="U222" i="15"/>
  <c r="V222" i="15" s="1"/>
  <c r="U231" i="15"/>
  <c r="V231" i="15" s="1"/>
  <c r="V247" i="15"/>
  <c r="U247" i="15"/>
  <c r="U234" i="15"/>
  <c r="V234" i="15" s="1"/>
  <c r="V250" i="15"/>
  <c r="U250" i="15"/>
  <c r="U241" i="15"/>
  <c r="V241" i="15"/>
  <c r="V240" i="15"/>
  <c r="U240" i="15"/>
  <c r="O2" i="15"/>
  <c r="P2" i="15" s="1"/>
  <c r="O15" i="15"/>
  <c r="P15" i="15" s="1"/>
  <c r="O31" i="15"/>
  <c r="P31" i="15"/>
  <c r="P9" i="15"/>
  <c r="O9" i="15"/>
  <c r="O12" i="15"/>
  <c r="P12" i="15"/>
  <c r="O29" i="15"/>
  <c r="P29" i="15" s="1"/>
  <c r="O3" i="15"/>
  <c r="P3" i="15" s="1"/>
  <c r="P22" i="15"/>
  <c r="O22" i="15"/>
  <c r="O38" i="15"/>
  <c r="P38" i="15" s="1"/>
  <c r="P54" i="15"/>
  <c r="O54" i="15"/>
  <c r="O53" i="15"/>
  <c r="P53" i="15" s="1"/>
  <c r="O72" i="15"/>
  <c r="P72" i="15" s="1"/>
  <c r="O88" i="15"/>
  <c r="P88" i="15" s="1"/>
  <c r="P28" i="15"/>
  <c r="O28" i="15"/>
  <c r="O44" i="15"/>
  <c r="P44" i="15" s="1"/>
  <c r="O60" i="15"/>
  <c r="P60" i="15" s="1"/>
  <c r="O55" i="15"/>
  <c r="P55" i="15" s="1"/>
  <c r="O70" i="15"/>
  <c r="P70" i="15" s="1"/>
  <c r="O86" i="15"/>
  <c r="P86" i="15" s="1"/>
  <c r="P71" i="15"/>
  <c r="O71" i="15"/>
  <c r="O87" i="15"/>
  <c r="P87" i="15" s="1"/>
  <c r="P103" i="15"/>
  <c r="O103" i="15"/>
  <c r="O108" i="15"/>
  <c r="P108" i="15" s="1"/>
  <c r="P65" i="15"/>
  <c r="O65" i="15"/>
  <c r="O81" i="15"/>
  <c r="P81" i="15" s="1"/>
  <c r="O97" i="15"/>
  <c r="P97" i="15" s="1"/>
  <c r="O100" i="15"/>
  <c r="P100" i="15" s="1"/>
  <c r="O114" i="15"/>
  <c r="P114" i="15" s="1"/>
  <c r="O131" i="15"/>
  <c r="P131" i="15" s="1"/>
  <c r="P147" i="15"/>
  <c r="O147" i="15"/>
  <c r="O117" i="15"/>
  <c r="P117" i="15" s="1"/>
  <c r="P111" i="15"/>
  <c r="O111" i="15"/>
  <c r="O124" i="15"/>
  <c r="P124" i="15" s="1"/>
  <c r="P140" i="15"/>
  <c r="O140" i="15"/>
  <c r="O122" i="15"/>
  <c r="P122" i="15" s="1"/>
  <c r="O138" i="15"/>
  <c r="P138" i="15" s="1"/>
  <c r="O154" i="15"/>
  <c r="P154" i="15" s="1"/>
  <c r="P133" i="15"/>
  <c r="O133" i="15"/>
  <c r="O149" i="15"/>
  <c r="P149" i="15" s="1"/>
  <c r="P160" i="15"/>
  <c r="O160" i="15"/>
  <c r="O176" i="15"/>
  <c r="P176" i="15" s="1"/>
  <c r="P165" i="15"/>
  <c r="O165" i="15"/>
  <c r="O181" i="15"/>
  <c r="P181" i="15" s="1"/>
  <c r="O167" i="15"/>
  <c r="P167" i="15" s="1"/>
  <c r="O183" i="15"/>
  <c r="P183" i="15" s="1"/>
  <c r="P199" i="15"/>
  <c r="O199" i="15"/>
  <c r="O214" i="15"/>
  <c r="P214" i="15" s="1"/>
  <c r="P162" i="15"/>
  <c r="O162" i="15"/>
  <c r="O178" i="15"/>
  <c r="P178" i="15" s="1"/>
  <c r="P194" i="15"/>
  <c r="O194" i="15"/>
  <c r="O211" i="15"/>
  <c r="P211" i="15" s="1"/>
  <c r="O189" i="15"/>
  <c r="P189" i="15" s="1"/>
  <c r="O192" i="15"/>
  <c r="P192" i="15" s="1"/>
  <c r="O209" i="15"/>
  <c r="P209" i="15" s="1"/>
  <c r="O225" i="15"/>
  <c r="P225" i="15" s="1"/>
  <c r="P204" i="15"/>
  <c r="O204" i="15"/>
  <c r="O220" i="15"/>
  <c r="P220" i="15" s="1"/>
  <c r="P237" i="15"/>
  <c r="O237" i="15"/>
  <c r="O228" i="15"/>
  <c r="P228" i="15" s="1"/>
  <c r="P244" i="15"/>
  <c r="O244" i="15"/>
  <c r="O231" i="15"/>
  <c r="P231" i="15" s="1"/>
  <c r="O247" i="15"/>
  <c r="P247" i="15" s="1"/>
  <c r="O242" i="15"/>
  <c r="P242" i="15" s="1"/>
  <c r="S9" i="15"/>
  <c r="R9" i="15"/>
  <c r="R24" i="15"/>
  <c r="S24" i="15" s="1"/>
  <c r="R40" i="15"/>
  <c r="S40" i="15" s="1"/>
  <c r="R3" i="15"/>
  <c r="S3" i="15" s="1"/>
  <c r="R18" i="15"/>
  <c r="S18" i="15" s="1"/>
  <c r="R34" i="15"/>
  <c r="S34" i="15" s="1"/>
  <c r="S6" i="15"/>
  <c r="R6" i="15"/>
  <c r="R25" i="15"/>
  <c r="S25" i="15" s="1"/>
  <c r="S41" i="15"/>
  <c r="R41" i="15"/>
  <c r="R57" i="15"/>
  <c r="S57" i="15" s="1"/>
  <c r="S56" i="15"/>
  <c r="R56" i="15"/>
  <c r="R69" i="15"/>
  <c r="S69" i="15" s="1"/>
  <c r="R85" i="15"/>
  <c r="S85" i="15" s="1"/>
  <c r="R23" i="15"/>
  <c r="S23" i="15" s="1"/>
  <c r="S39" i="15"/>
  <c r="R39" i="15"/>
  <c r="R55" i="15"/>
  <c r="S55" i="15" s="1"/>
  <c r="S54" i="15"/>
  <c r="R54" i="15"/>
  <c r="R71" i="15"/>
  <c r="S71" i="15" s="1"/>
  <c r="R87" i="15"/>
  <c r="S87" i="15" s="1"/>
  <c r="R74" i="15"/>
  <c r="S74" i="15" s="1"/>
  <c r="S90" i="15"/>
  <c r="R90" i="15"/>
  <c r="R93" i="15"/>
  <c r="S93" i="15" s="1"/>
  <c r="R113" i="15"/>
  <c r="S113" i="15" s="1"/>
  <c r="R130" i="15"/>
  <c r="S130" i="15" s="1"/>
  <c r="S146" i="15"/>
  <c r="R146" i="15"/>
  <c r="R76" i="15"/>
  <c r="S76" i="15" s="1"/>
  <c r="R92" i="15"/>
  <c r="S92" i="15" s="1"/>
  <c r="R105" i="15"/>
  <c r="S105" i="15" s="1"/>
  <c r="R107" i="15"/>
  <c r="S107" i="15" s="1"/>
  <c r="R104" i="15"/>
  <c r="S104" i="15" s="1"/>
  <c r="S154" i="15"/>
  <c r="R154" i="15"/>
  <c r="R114" i="15"/>
  <c r="S114" i="15" s="1"/>
  <c r="S131" i="15"/>
  <c r="R131" i="15"/>
  <c r="R147" i="15"/>
  <c r="S147" i="15" s="1"/>
  <c r="R129" i="15"/>
  <c r="S129" i="15" s="1"/>
  <c r="R145" i="15"/>
  <c r="S145" i="15"/>
  <c r="R188" i="15"/>
  <c r="S188" i="15" s="1"/>
  <c r="R132" i="15"/>
  <c r="S132" i="15"/>
  <c r="S148" i="15"/>
  <c r="R148" i="15"/>
  <c r="R159" i="15"/>
  <c r="S159" i="15" s="1"/>
  <c r="S175" i="15"/>
  <c r="R175" i="15"/>
  <c r="R164" i="15"/>
  <c r="S164" i="15" s="1"/>
  <c r="S180" i="15"/>
  <c r="R180" i="15"/>
  <c r="R166" i="15"/>
  <c r="S166" i="15" s="1"/>
  <c r="R182" i="15"/>
  <c r="S182" i="15" s="1"/>
  <c r="S198" i="15"/>
  <c r="R198" i="15"/>
  <c r="S213" i="15"/>
  <c r="R213" i="15"/>
  <c r="S161" i="15"/>
  <c r="R161" i="15"/>
  <c r="S177" i="15"/>
  <c r="R177" i="15"/>
  <c r="R193" i="15"/>
  <c r="S193" i="15" s="1"/>
  <c r="S210" i="15"/>
  <c r="R210" i="15"/>
  <c r="R192" i="15"/>
  <c r="S192" i="15" s="1"/>
  <c r="S195" i="15"/>
  <c r="R195" i="15"/>
  <c r="R204" i="15"/>
  <c r="S204" i="15" s="1"/>
  <c r="R220" i="15"/>
  <c r="S220" i="15" s="1"/>
  <c r="R211" i="15"/>
  <c r="S211" i="15"/>
  <c r="S228" i="15"/>
  <c r="R228" i="15"/>
  <c r="R244" i="15"/>
  <c r="S244" i="15" s="1"/>
  <c r="R231" i="15"/>
  <c r="S231" i="15" s="1"/>
  <c r="R247" i="15"/>
  <c r="S247" i="15" s="1"/>
  <c r="R234" i="15"/>
  <c r="S234" i="15" s="1"/>
  <c r="R250" i="15"/>
  <c r="S250" i="15" s="1"/>
  <c r="S245" i="15"/>
  <c r="R245" i="15"/>
  <c r="V4" i="15"/>
  <c r="U4" i="15"/>
  <c r="V7" i="15"/>
  <c r="U7" i="15"/>
  <c r="U25" i="15"/>
  <c r="V25" i="15" s="1"/>
  <c r="U41" i="15"/>
  <c r="V41" i="15" s="1"/>
  <c r="U5" i="15"/>
  <c r="V5" i="15" s="1"/>
  <c r="U19" i="15"/>
  <c r="V19" i="15" s="1"/>
  <c r="U35" i="15"/>
  <c r="V35" i="15"/>
  <c r="V24" i="15"/>
  <c r="U24" i="15"/>
  <c r="U40" i="15"/>
  <c r="V40" i="15" s="1"/>
  <c r="V56" i="15"/>
  <c r="U56" i="15"/>
  <c r="U72" i="15"/>
  <c r="V72" i="15"/>
  <c r="U88" i="15"/>
  <c r="V88" i="15" s="1"/>
  <c r="U55" i="15"/>
  <c r="V55" i="15" s="1"/>
  <c r="V18" i="15"/>
  <c r="U18" i="15"/>
  <c r="U34" i="15"/>
  <c r="V34" i="15" s="1"/>
  <c r="U50" i="15"/>
  <c r="V50" i="15" s="1"/>
  <c r="U66" i="15"/>
  <c r="V66" i="15" s="1"/>
  <c r="U82" i="15"/>
  <c r="V82" i="15" s="1"/>
  <c r="V53" i="15"/>
  <c r="U53" i="15"/>
  <c r="V69" i="15"/>
  <c r="U69" i="15"/>
  <c r="V85" i="15"/>
  <c r="U85" i="15"/>
  <c r="V101" i="15"/>
  <c r="U101" i="15"/>
  <c r="U112" i="15"/>
  <c r="V112" i="15" s="1"/>
  <c r="V100" i="15"/>
  <c r="U100" i="15"/>
  <c r="V75" i="15"/>
  <c r="U75" i="15"/>
  <c r="U91" i="15"/>
  <c r="V91" i="15" s="1"/>
  <c r="U110" i="15"/>
  <c r="V110" i="15"/>
  <c r="V98" i="15"/>
  <c r="U98" i="15"/>
  <c r="U111" i="15"/>
  <c r="V111" i="15" s="1"/>
  <c r="V117" i="15"/>
  <c r="U117" i="15"/>
  <c r="U126" i="15"/>
  <c r="V126" i="15" s="1"/>
  <c r="V134" i="15"/>
  <c r="U134" i="15"/>
  <c r="U142" i="15"/>
  <c r="V142" i="15" s="1"/>
  <c r="V150" i="15"/>
  <c r="U150" i="15"/>
  <c r="U128" i="15"/>
  <c r="V128" i="15"/>
  <c r="U144" i="15"/>
  <c r="V144" i="15" s="1"/>
  <c r="U119" i="15"/>
  <c r="V119" i="15"/>
  <c r="U135" i="15"/>
  <c r="V135" i="15" s="1"/>
  <c r="V151" i="15"/>
  <c r="U151" i="15"/>
  <c r="V157" i="15"/>
  <c r="U157" i="15"/>
  <c r="V163" i="15"/>
  <c r="U163" i="15"/>
  <c r="V171" i="15"/>
  <c r="U171" i="15"/>
  <c r="V179" i="15"/>
  <c r="U179" i="15"/>
  <c r="U161" i="15"/>
  <c r="V161" i="15" s="1"/>
  <c r="U177" i="15"/>
  <c r="V177" i="15" s="1"/>
  <c r="V193" i="15"/>
  <c r="U193" i="15"/>
  <c r="V168" i="15"/>
  <c r="U168" i="15"/>
  <c r="V184" i="15"/>
  <c r="U184" i="15"/>
  <c r="V200" i="15"/>
  <c r="U200" i="15"/>
  <c r="V208" i="15"/>
  <c r="U208" i="15"/>
  <c r="V216" i="15"/>
  <c r="U216" i="15"/>
  <c r="V224" i="15"/>
  <c r="U224" i="15"/>
  <c r="U199" i="15"/>
  <c r="V199" i="15" s="1"/>
  <c r="U203" i="15"/>
  <c r="V203" i="15" s="1"/>
  <c r="U219" i="15"/>
  <c r="V219" i="15"/>
  <c r="U210" i="15"/>
  <c r="V210" i="15" s="1"/>
  <c r="U228" i="15"/>
  <c r="V228" i="15" s="1"/>
  <c r="V235" i="15"/>
  <c r="U235" i="15"/>
  <c r="U251" i="15"/>
  <c r="V251" i="15" s="1"/>
  <c r="V238" i="15"/>
  <c r="U238" i="15"/>
  <c r="U229" i="15"/>
  <c r="V229" i="15" s="1"/>
  <c r="U245" i="15"/>
  <c r="V245" i="15" s="1"/>
  <c r="V244" i="15"/>
  <c r="U244" i="15"/>
  <c r="P6" i="15"/>
  <c r="O6" i="15"/>
  <c r="O19" i="15"/>
  <c r="P19" i="15" s="1"/>
  <c r="O35" i="15"/>
  <c r="P35" i="15"/>
  <c r="P13" i="15"/>
  <c r="O13" i="15"/>
  <c r="O17" i="15"/>
  <c r="P17" i="15"/>
  <c r="O33" i="15"/>
  <c r="P33" i="15" s="1"/>
  <c r="O7" i="15"/>
  <c r="P7" i="15" s="1"/>
  <c r="P26" i="15"/>
  <c r="O26" i="15"/>
  <c r="O42" i="15"/>
  <c r="P42" i="15" s="1"/>
  <c r="P58" i="15"/>
  <c r="O58" i="15"/>
  <c r="O57" i="15"/>
  <c r="P57" i="15" s="1"/>
  <c r="O76" i="15"/>
  <c r="P76" i="15" s="1"/>
  <c r="O16" i="15"/>
  <c r="P16" i="15" s="1"/>
  <c r="P32" i="15"/>
  <c r="O32" i="15"/>
  <c r="O48" i="15"/>
  <c r="P48" i="15"/>
  <c r="P43" i="15"/>
  <c r="O43" i="15"/>
  <c r="O59" i="15"/>
  <c r="P59" i="15" s="1"/>
  <c r="O74" i="15"/>
  <c r="P74" i="15" s="1"/>
  <c r="O90" i="15"/>
  <c r="P90" i="15"/>
  <c r="P75" i="15"/>
  <c r="O75" i="15"/>
  <c r="O91" i="15"/>
  <c r="P91" i="15" s="1"/>
  <c r="P94" i="15"/>
  <c r="O94" i="15"/>
  <c r="O112" i="15"/>
  <c r="P112" i="15"/>
  <c r="P69" i="15"/>
  <c r="O69" i="15"/>
  <c r="O85" i="15"/>
  <c r="P85" i="15" s="1"/>
  <c r="O101" i="15"/>
  <c r="P101" i="15" s="1"/>
  <c r="O104" i="15"/>
  <c r="P104" i="15" s="1"/>
  <c r="O118" i="15"/>
  <c r="P118" i="15" s="1"/>
  <c r="O135" i="15"/>
  <c r="P135" i="15" s="1"/>
  <c r="P105" i="15"/>
  <c r="O105" i="15"/>
  <c r="O151" i="15"/>
  <c r="P151" i="15" s="1"/>
  <c r="P115" i="15"/>
  <c r="O115" i="15"/>
  <c r="O128" i="15"/>
  <c r="P128" i="15" s="1"/>
  <c r="P144" i="15"/>
  <c r="O144" i="15"/>
  <c r="O126" i="15"/>
  <c r="P126" i="15"/>
  <c r="O142" i="15"/>
  <c r="P142" i="15" s="1"/>
  <c r="O121" i="15"/>
  <c r="P121" i="15" s="1"/>
  <c r="P137" i="15"/>
  <c r="O137" i="15"/>
  <c r="O153" i="15"/>
  <c r="P153" i="15"/>
  <c r="P164" i="15"/>
  <c r="O164" i="15"/>
  <c r="O180" i="15"/>
  <c r="P180" i="15" s="1"/>
  <c r="P169" i="15"/>
  <c r="O169" i="15"/>
  <c r="O185" i="15"/>
  <c r="P185" i="15" s="1"/>
  <c r="O171" i="15"/>
  <c r="P171" i="15" s="1"/>
  <c r="O187" i="15"/>
  <c r="P187" i="15"/>
  <c r="P202" i="15"/>
  <c r="O202" i="15"/>
  <c r="O218" i="15"/>
  <c r="P218" i="15" s="1"/>
  <c r="P166" i="15"/>
  <c r="O166" i="15"/>
  <c r="O182" i="15"/>
  <c r="P182" i="15" s="1"/>
  <c r="P198" i="15"/>
  <c r="O198" i="15"/>
  <c r="O215" i="15"/>
  <c r="P215" i="15" s="1"/>
  <c r="O193" i="15"/>
  <c r="P193" i="15" s="1"/>
  <c r="O196" i="15"/>
  <c r="P196" i="15" s="1"/>
  <c r="O213" i="15"/>
  <c r="P213" i="15" s="1"/>
  <c r="O226" i="15"/>
  <c r="P226" i="15" s="1"/>
  <c r="P208" i="15"/>
  <c r="O208" i="15"/>
  <c r="O224" i="15"/>
  <c r="P224" i="15" s="1"/>
  <c r="P241" i="15"/>
  <c r="O241" i="15"/>
  <c r="O232" i="15"/>
  <c r="P232" i="15"/>
  <c r="P248" i="15"/>
  <c r="O248" i="15"/>
  <c r="O235" i="15"/>
  <c r="P235" i="15"/>
  <c r="O251" i="15"/>
  <c r="P251" i="15" s="1"/>
  <c r="O246" i="15"/>
  <c r="P246" i="15" s="1"/>
  <c r="S13" i="15"/>
  <c r="R13" i="15"/>
  <c r="R28" i="15"/>
  <c r="S28" i="15"/>
  <c r="S4" i="15"/>
  <c r="R4" i="15"/>
  <c r="R7" i="15"/>
  <c r="S7" i="15"/>
  <c r="R22" i="15"/>
  <c r="S22" i="15" s="1"/>
  <c r="R38" i="15"/>
  <c r="S38" i="15"/>
  <c r="S10" i="15"/>
  <c r="R10" i="15"/>
  <c r="R29" i="15"/>
  <c r="S29" i="15" s="1"/>
  <c r="S45" i="15"/>
  <c r="R45" i="15"/>
  <c r="R44" i="15"/>
  <c r="S44" i="15" s="1"/>
  <c r="S60" i="15"/>
  <c r="R60" i="15"/>
  <c r="R73" i="15"/>
  <c r="S73" i="15"/>
  <c r="R89" i="15"/>
  <c r="S89" i="15" s="1"/>
  <c r="R27" i="15"/>
  <c r="S27" i="15" s="1"/>
  <c r="R43" i="15"/>
  <c r="S43" i="15" s="1"/>
  <c r="R59" i="15"/>
  <c r="S59" i="15"/>
  <c r="S58" i="15"/>
  <c r="R58" i="15"/>
  <c r="R75" i="15"/>
  <c r="S75" i="15"/>
  <c r="S62" i="15"/>
  <c r="R62" i="15"/>
  <c r="R78" i="15"/>
  <c r="S78" i="15" s="1"/>
  <c r="S94" i="15"/>
  <c r="R94" i="15"/>
  <c r="R97" i="15"/>
  <c r="S97" i="15" s="1"/>
  <c r="R117" i="15"/>
  <c r="S117" i="15" s="1"/>
  <c r="R134" i="15"/>
  <c r="S134" i="15" s="1"/>
  <c r="S64" i="15"/>
  <c r="R64" i="15"/>
  <c r="R80" i="15"/>
  <c r="S80" i="15" s="1"/>
  <c r="R96" i="15"/>
  <c r="S96" i="15" s="1"/>
  <c r="R91" i="15"/>
  <c r="S91" i="15" s="1"/>
  <c r="R111" i="15"/>
  <c r="S111" i="15" s="1"/>
  <c r="R108" i="15"/>
  <c r="S108" i="15" s="1"/>
  <c r="S150" i="15"/>
  <c r="R150" i="15"/>
  <c r="R118" i="15"/>
  <c r="S118" i="15" s="1"/>
  <c r="S135" i="15"/>
  <c r="R135" i="15"/>
  <c r="R151" i="15"/>
  <c r="S151" i="15" s="1"/>
  <c r="R133" i="15"/>
  <c r="S133" i="15" s="1"/>
  <c r="R149" i="15"/>
  <c r="S149" i="15"/>
  <c r="R120" i="15"/>
  <c r="S120" i="15" s="1"/>
  <c r="R136" i="15"/>
  <c r="S136" i="15"/>
  <c r="S152" i="15"/>
  <c r="R152" i="15"/>
  <c r="R163" i="15"/>
  <c r="S163" i="15" s="1"/>
  <c r="S179" i="15"/>
  <c r="R179" i="15"/>
  <c r="R168" i="15"/>
  <c r="S168" i="15" s="1"/>
  <c r="S184" i="15"/>
  <c r="R184" i="15"/>
  <c r="R170" i="15"/>
  <c r="S170" i="15"/>
  <c r="R186" i="15"/>
  <c r="S186" i="15" s="1"/>
  <c r="R201" i="15"/>
  <c r="S201" i="15" s="1"/>
  <c r="S217" i="15"/>
  <c r="R217" i="15"/>
  <c r="R165" i="15"/>
  <c r="S165" i="15" s="1"/>
  <c r="S181" i="15"/>
  <c r="R181" i="15"/>
  <c r="R197" i="15"/>
  <c r="S197" i="15" s="1"/>
  <c r="S214" i="15"/>
  <c r="R214" i="15"/>
  <c r="R196" i="15"/>
  <c r="S196" i="15"/>
  <c r="S199" i="15"/>
  <c r="R199" i="15"/>
  <c r="R208" i="15"/>
  <c r="S208" i="15"/>
  <c r="R224" i="15"/>
  <c r="S224" i="15" s="1"/>
  <c r="R215" i="15"/>
  <c r="S215" i="15"/>
  <c r="S232" i="15"/>
  <c r="R232" i="15"/>
  <c r="R248" i="15"/>
  <c r="S248" i="15" s="1"/>
  <c r="S235" i="15"/>
  <c r="R235" i="15"/>
  <c r="R251" i="15"/>
  <c r="S251" i="15" s="1"/>
  <c r="R238" i="15"/>
  <c r="S238" i="15" s="1"/>
  <c r="R233" i="15"/>
  <c r="S233" i="15" s="1"/>
  <c r="S249" i="15"/>
  <c r="R249" i="15"/>
  <c r="U5" i="14"/>
  <c r="V5" i="14" s="1"/>
  <c r="U8" i="14"/>
  <c r="V8" i="14" s="1"/>
  <c r="U15" i="14"/>
  <c r="V15" i="14"/>
  <c r="U17" i="14"/>
  <c r="V17" i="14" s="1"/>
  <c r="U32" i="14"/>
  <c r="V32" i="14" s="1"/>
  <c r="U27" i="14"/>
  <c r="V27" i="14" s="1"/>
  <c r="U43" i="14"/>
  <c r="V43" i="14"/>
  <c r="U59" i="14"/>
  <c r="V59" i="14"/>
  <c r="U26" i="14"/>
  <c r="V26" i="14"/>
  <c r="U25" i="14"/>
  <c r="V25" i="14" s="1"/>
  <c r="U41" i="14"/>
  <c r="V41" i="14"/>
  <c r="U57" i="14"/>
  <c r="V57" i="14"/>
  <c r="U48" i="14"/>
  <c r="V48" i="14" s="1"/>
  <c r="U64" i="14"/>
  <c r="V64" i="14" s="1"/>
  <c r="U46" i="14"/>
  <c r="V46" i="14" s="1"/>
  <c r="U62" i="14"/>
  <c r="V62" i="14" s="1"/>
  <c r="U80" i="14"/>
  <c r="V80" i="14" s="1"/>
  <c r="U67" i="14"/>
  <c r="V67" i="14" s="1"/>
  <c r="U83" i="14"/>
  <c r="V83" i="14" s="1"/>
  <c r="U70" i="14"/>
  <c r="V70" i="14"/>
  <c r="U86" i="14"/>
  <c r="V86" i="14"/>
  <c r="U77" i="14"/>
  <c r="V77" i="14" s="1"/>
  <c r="O8" i="14"/>
  <c r="P8" i="14" s="1"/>
  <c r="O18" i="14"/>
  <c r="P18" i="14" s="1"/>
  <c r="O5" i="14"/>
  <c r="P5" i="14" s="1"/>
  <c r="O16" i="14"/>
  <c r="P16" i="14" s="1"/>
  <c r="O30" i="14"/>
  <c r="P30" i="14" s="1"/>
  <c r="O45" i="14"/>
  <c r="P45" i="14"/>
  <c r="O61" i="14"/>
  <c r="P61" i="14"/>
  <c r="O29" i="14"/>
  <c r="P29" i="14" s="1"/>
  <c r="O28" i="14"/>
  <c r="P28" i="14"/>
  <c r="O43" i="14"/>
  <c r="P43" i="14"/>
  <c r="O59" i="14"/>
  <c r="P59" i="14"/>
  <c r="O27" i="14"/>
  <c r="P27" i="14" s="1"/>
  <c r="O42" i="14"/>
  <c r="P42" i="14" s="1"/>
  <c r="O58" i="14"/>
  <c r="P58" i="14" s="1"/>
  <c r="O48" i="14"/>
  <c r="P48" i="14" s="1"/>
  <c r="O64" i="14"/>
  <c r="P64" i="14" s="1"/>
  <c r="O78" i="14"/>
  <c r="P78" i="14" s="1"/>
  <c r="O69" i="14"/>
  <c r="P69" i="14" s="1"/>
  <c r="O85" i="14"/>
  <c r="P85" i="14" s="1"/>
  <c r="O76" i="14"/>
  <c r="P76" i="14"/>
  <c r="O92" i="14"/>
  <c r="P92" i="14" s="1"/>
  <c r="O79" i="14"/>
  <c r="P79" i="14" s="1"/>
  <c r="R6" i="14"/>
  <c r="S6" i="14" s="1"/>
  <c r="R9" i="14"/>
  <c r="S9" i="14" s="1"/>
  <c r="R12" i="14"/>
  <c r="S12" i="14" s="1"/>
  <c r="R15" i="14"/>
  <c r="S15" i="14" s="1"/>
  <c r="R33" i="14"/>
  <c r="S33" i="14" s="1"/>
  <c r="R50" i="14"/>
  <c r="S50" i="14"/>
  <c r="R20" i="14"/>
  <c r="S20" i="14" s="1"/>
  <c r="R36" i="14"/>
  <c r="S36" i="14" s="1"/>
  <c r="R27" i="14"/>
  <c r="S27" i="14" s="1"/>
  <c r="R44" i="14"/>
  <c r="S44" i="14"/>
  <c r="R60" i="14"/>
  <c r="S60" i="14" s="1"/>
  <c r="R26" i="14"/>
  <c r="S26" i="14" s="1"/>
  <c r="R41" i="14"/>
  <c r="S41" i="14" s="1"/>
  <c r="R57" i="14"/>
  <c r="S57" i="14" s="1"/>
  <c r="R47" i="14"/>
  <c r="S47" i="14" s="1"/>
  <c r="R63" i="14"/>
  <c r="S63" i="14" s="1"/>
  <c r="R81" i="14"/>
  <c r="S81" i="14" s="1"/>
  <c r="R72" i="14"/>
  <c r="S72" i="14" s="1"/>
  <c r="R88" i="14"/>
  <c r="S88" i="14" s="1"/>
  <c r="R75" i="14"/>
  <c r="S75" i="14"/>
  <c r="R91" i="14"/>
  <c r="S91" i="14" s="1"/>
  <c r="R78" i="14"/>
  <c r="S78" i="14" s="1"/>
  <c r="U9" i="14"/>
  <c r="V9" i="14" s="1"/>
  <c r="U12" i="14"/>
  <c r="V12" i="14" s="1"/>
  <c r="U6" i="14"/>
  <c r="V6" i="14" s="1"/>
  <c r="U20" i="14"/>
  <c r="V20" i="14" s="1"/>
  <c r="U36" i="14"/>
  <c r="V36" i="14" s="1"/>
  <c r="U31" i="14"/>
  <c r="V31" i="14" s="1"/>
  <c r="U47" i="14"/>
  <c r="V47" i="14" s="1"/>
  <c r="U63" i="14"/>
  <c r="V63" i="14"/>
  <c r="U30" i="14"/>
  <c r="V30" i="14" s="1"/>
  <c r="U29" i="14"/>
  <c r="V29" i="14" s="1"/>
  <c r="U45" i="14"/>
  <c r="V45" i="14" s="1"/>
  <c r="U61" i="14"/>
  <c r="V61" i="14"/>
  <c r="U52" i="14"/>
  <c r="V52" i="14" s="1"/>
  <c r="U65" i="14"/>
  <c r="V65" i="14" s="1"/>
  <c r="U50" i="14"/>
  <c r="V50" i="14" s="1"/>
  <c r="U68" i="14"/>
  <c r="V68" i="14" s="1"/>
  <c r="U84" i="14"/>
  <c r="V84" i="14" s="1"/>
  <c r="U71" i="14"/>
  <c r="V71" i="14" s="1"/>
  <c r="U87" i="14"/>
  <c r="V87" i="14" s="1"/>
  <c r="U74" i="14"/>
  <c r="V74" i="14"/>
  <c r="U90" i="14"/>
  <c r="V90" i="14" s="1"/>
  <c r="U81" i="14"/>
  <c r="V81" i="14" s="1"/>
  <c r="O7" i="14"/>
  <c r="P7" i="14" s="1"/>
  <c r="O6" i="14"/>
  <c r="P6" i="14" s="1"/>
  <c r="O9" i="14"/>
  <c r="P9" i="14" s="1"/>
  <c r="O17" i="14"/>
  <c r="P17" i="14"/>
  <c r="O34" i="14"/>
  <c r="P34" i="14" s="1"/>
  <c r="O49" i="14"/>
  <c r="P49" i="14"/>
  <c r="O65" i="14"/>
  <c r="P65" i="14" s="1"/>
  <c r="O33" i="14"/>
  <c r="P33" i="14" s="1"/>
  <c r="O32" i="14"/>
  <c r="P32" i="14" s="1"/>
  <c r="O47" i="14"/>
  <c r="P47" i="14"/>
  <c r="O63" i="14"/>
  <c r="P63" i="14" s="1"/>
  <c r="O31" i="14"/>
  <c r="P31" i="14" s="1"/>
  <c r="O46" i="14"/>
  <c r="P46" i="14" s="1"/>
  <c r="O62" i="14"/>
  <c r="P62" i="14" s="1"/>
  <c r="O52" i="14"/>
  <c r="P52" i="14" s="1"/>
  <c r="O66" i="14"/>
  <c r="P66" i="14" s="1"/>
  <c r="O82" i="14"/>
  <c r="P82" i="14" s="1"/>
  <c r="O73" i="14"/>
  <c r="P73" i="14" s="1"/>
  <c r="O89" i="14"/>
  <c r="P89" i="14" s="1"/>
  <c r="O80" i="14"/>
  <c r="P80" i="14"/>
  <c r="O67" i="14"/>
  <c r="P67" i="14" s="1"/>
  <c r="O83" i="14"/>
  <c r="P83" i="14" s="1"/>
  <c r="R10" i="14"/>
  <c r="S10" i="14" s="1"/>
  <c r="R13" i="14"/>
  <c r="S13" i="14" s="1"/>
  <c r="R16" i="14"/>
  <c r="S16" i="14" s="1"/>
  <c r="R21" i="14"/>
  <c r="S21" i="14" s="1"/>
  <c r="R38" i="14"/>
  <c r="S38" i="14" s="1"/>
  <c r="R54" i="14"/>
  <c r="S54" i="14"/>
  <c r="R24" i="14"/>
  <c r="S24" i="14" s="1"/>
  <c r="R65" i="14"/>
  <c r="S65" i="14" s="1"/>
  <c r="R31" i="14"/>
  <c r="S31" i="14" s="1"/>
  <c r="R48" i="14"/>
  <c r="S48" i="14"/>
  <c r="R64" i="14"/>
  <c r="S64" i="14" s="1"/>
  <c r="R30" i="14"/>
  <c r="S30" i="14" s="1"/>
  <c r="R45" i="14"/>
  <c r="S45" i="14" s="1"/>
  <c r="R61" i="14"/>
  <c r="S61" i="14" s="1"/>
  <c r="R51" i="14"/>
  <c r="S51" i="14" s="1"/>
  <c r="R69" i="14"/>
  <c r="S69" i="14" s="1"/>
  <c r="R85" i="14"/>
  <c r="S85" i="14" s="1"/>
  <c r="R76" i="14"/>
  <c r="S76" i="14" s="1"/>
  <c r="R92" i="14"/>
  <c r="S92" i="14" s="1"/>
  <c r="R79" i="14"/>
  <c r="S79" i="14"/>
  <c r="R66" i="14"/>
  <c r="S66" i="14" s="1"/>
  <c r="R82" i="14"/>
  <c r="S82" i="14" s="1"/>
  <c r="U13" i="14"/>
  <c r="V13" i="14" s="1"/>
  <c r="U7" i="14"/>
  <c r="V7" i="14"/>
  <c r="U10" i="14"/>
  <c r="V10" i="14" s="1"/>
  <c r="U24" i="14"/>
  <c r="V24" i="14" s="1"/>
  <c r="U19" i="14"/>
  <c r="V19" i="14" s="1"/>
  <c r="U35" i="14"/>
  <c r="V35" i="14" s="1"/>
  <c r="U51" i="14"/>
  <c r="V51" i="14"/>
  <c r="U18" i="14"/>
  <c r="V18" i="14"/>
  <c r="U34" i="14"/>
  <c r="V34" i="14"/>
  <c r="U33" i="14"/>
  <c r="V33" i="14" s="1"/>
  <c r="U49" i="14"/>
  <c r="V49" i="14"/>
  <c r="U40" i="14"/>
  <c r="V40" i="14" s="1"/>
  <c r="U56" i="14"/>
  <c r="V56" i="14" s="1"/>
  <c r="U38" i="14"/>
  <c r="V38" i="14" s="1"/>
  <c r="U54" i="14"/>
  <c r="V54" i="14" s="1"/>
  <c r="U72" i="14"/>
  <c r="V72" i="14" s="1"/>
  <c r="U88" i="14"/>
  <c r="V88" i="14" s="1"/>
  <c r="U75" i="14"/>
  <c r="V75" i="14" s="1"/>
  <c r="U91" i="14"/>
  <c r="V91" i="14" s="1"/>
  <c r="U78" i="14"/>
  <c r="V78" i="14"/>
  <c r="U69" i="14"/>
  <c r="V69" i="14" s="1"/>
  <c r="U85" i="14"/>
  <c r="V85" i="14" s="1"/>
  <c r="O11" i="14"/>
  <c r="P11" i="14" s="1"/>
  <c r="O10" i="14"/>
  <c r="P10" i="14" s="1"/>
  <c r="O13" i="14"/>
  <c r="P13" i="14" s="1"/>
  <c r="O22" i="14"/>
  <c r="P22" i="14" s="1"/>
  <c r="O37" i="14"/>
  <c r="P37" i="14" s="1"/>
  <c r="O53" i="14"/>
  <c r="P53" i="14"/>
  <c r="O21" i="14"/>
  <c r="P21" i="14" s="1"/>
  <c r="O20" i="14"/>
  <c r="P20" i="14"/>
  <c r="O36" i="14"/>
  <c r="P36" i="14" s="1"/>
  <c r="O51" i="14"/>
  <c r="P51" i="14"/>
  <c r="O19" i="14"/>
  <c r="P19" i="14" s="1"/>
  <c r="O35" i="14"/>
  <c r="P35" i="14" s="1"/>
  <c r="O50" i="14"/>
  <c r="P50" i="14" s="1"/>
  <c r="O40" i="14"/>
  <c r="P40" i="14" s="1"/>
  <c r="O56" i="14"/>
  <c r="P56" i="14" s="1"/>
  <c r="O70" i="14"/>
  <c r="P70" i="14" s="1"/>
  <c r="O86" i="14"/>
  <c r="P86" i="14" s="1"/>
  <c r="O77" i="14"/>
  <c r="P77" i="14" s="1"/>
  <c r="O68" i="14"/>
  <c r="P68" i="14" s="1"/>
  <c r="O84" i="14"/>
  <c r="P84" i="14"/>
  <c r="O71" i="14"/>
  <c r="P71" i="14" s="1"/>
  <c r="O87" i="14"/>
  <c r="P87" i="14" s="1"/>
  <c r="R14" i="14"/>
  <c r="S14" i="14" s="1"/>
  <c r="R17" i="14"/>
  <c r="S17" i="14" s="1"/>
  <c r="R7" i="14"/>
  <c r="S7" i="14" s="1"/>
  <c r="R25" i="14"/>
  <c r="S25" i="14" s="1"/>
  <c r="R42" i="14"/>
  <c r="S42" i="14" s="1"/>
  <c r="R58" i="14"/>
  <c r="S58" i="14"/>
  <c r="R28" i="14"/>
  <c r="S28" i="14" s="1"/>
  <c r="R19" i="14"/>
  <c r="S19" i="14"/>
  <c r="R35" i="14"/>
  <c r="S35" i="14" s="1"/>
  <c r="R52" i="14"/>
  <c r="S52" i="14"/>
  <c r="R18" i="14"/>
  <c r="S18" i="14" s="1"/>
  <c r="R34" i="14"/>
  <c r="S34" i="14" s="1"/>
  <c r="R49" i="14"/>
  <c r="S49" i="14" s="1"/>
  <c r="R39" i="14"/>
  <c r="S39" i="14" s="1"/>
  <c r="R55" i="14"/>
  <c r="S55" i="14" s="1"/>
  <c r="R73" i="14"/>
  <c r="S73" i="14" s="1"/>
  <c r="R89" i="14"/>
  <c r="S89" i="14" s="1"/>
  <c r="R80" i="14"/>
  <c r="S80" i="14" s="1"/>
  <c r="R67" i="14"/>
  <c r="S67" i="14" s="1"/>
  <c r="R83" i="14"/>
  <c r="S83" i="14"/>
  <c r="R70" i="14"/>
  <c r="S70" i="14" s="1"/>
  <c r="R86" i="14"/>
  <c r="S86" i="14" s="1"/>
  <c r="U16" i="14"/>
  <c r="V16" i="14" s="1"/>
  <c r="U11" i="14"/>
  <c r="V11" i="14"/>
  <c r="U14" i="14"/>
  <c r="V14" i="14" s="1"/>
  <c r="U28" i="14"/>
  <c r="V28" i="14" s="1"/>
  <c r="U23" i="14"/>
  <c r="V23" i="14" s="1"/>
  <c r="U39" i="14"/>
  <c r="V39" i="14"/>
  <c r="U55" i="14"/>
  <c r="V55" i="14" s="1"/>
  <c r="U22" i="14"/>
  <c r="V22" i="14"/>
  <c r="U21" i="14"/>
  <c r="V21" i="14" s="1"/>
  <c r="U37" i="14"/>
  <c r="V37" i="14"/>
  <c r="U53" i="14"/>
  <c r="V53" i="14" s="1"/>
  <c r="U44" i="14"/>
  <c r="V44" i="14" s="1"/>
  <c r="U60" i="14"/>
  <c r="V60" i="14" s="1"/>
  <c r="U42" i="14"/>
  <c r="V42" i="14" s="1"/>
  <c r="U58" i="14"/>
  <c r="V58" i="14" s="1"/>
  <c r="U76" i="14"/>
  <c r="V76" i="14" s="1"/>
  <c r="U92" i="14"/>
  <c r="V92" i="14" s="1"/>
  <c r="U79" i="14"/>
  <c r="V79" i="14" s="1"/>
  <c r="U66" i="14"/>
  <c r="V66" i="14"/>
  <c r="U82" i="14"/>
  <c r="V82" i="14"/>
  <c r="U73" i="14"/>
  <c r="V73" i="14" s="1"/>
  <c r="U89" i="14"/>
  <c r="V89" i="14" s="1"/>
  <c r="O15" i="14"/>
  <c r="P15" i="14" s="1"/>
  <c r="O14" i="14"/>
  <c r="P14" i="14" s="1"/>
  <c r="O12" i="14"/>
  <c r="P12" i="14" s="1"/>
  <c r="O26" i="14"/>
  <c r="P26" i="14" s="1"/>
  <c r="O41" i="14"/>
  <c r="P41" i="14"/>
  <c r="O57" i="14"/>
  <c r="P57" i="14"/>
  <c r="O25" i="14"/>
  <c r="P25" i="14" s="1"/>
  <c r="O24" i="14"/>
  <c r="P24" i="14"/>
  <c r="O39" i="14"/>
  <c r="P39" i="14"/>
  <c r="O55" i="14"/>
  <c r="P55" i="14"/>
  <c r="O23" i="14"/>
  <c r="P23" i="14" s="1"/>
  <c r="O38" i="14"/>
  <c r="P38" i="14" s="1"/>
  <c r="O54" i="14"/>
  <c r="P54" i="14" s="1"/>
  <c r="O44" i="14"/>
  <c r="P44" i="14" s="1"/>
  <c r="O60" i="14"/>
  <c r="P60" i="14" s="1"/>
  <c r="O74" i="14"/>
  <c r="P74" i="14" s="1"/>
  <c r="O90" i="14"/>
  <c r="P90" i="14" s="1"/>
  <c r="O81" i="14"/>
  <c r="P81" i="14" s="1"/>
  <c r="O72" i="14"/>
  <c r="P72" i="14"/>
  <c r="O88" i="14"/>
  <c r="P88" i="14"/>
  <c r="O75" i="14"/>
  <c r="P75" i="14" s="1"/>
  <c r="O91" i="14"/>
  <c r="P91" i="14" s="1"/>
  <c r="R5" i="14"/>
  <c r="S5" i="14" s="1"/>
  <c r="R8" i="14"/>
  <c r="S8" i="14"/>
  <c r="R11" i="14"/>
  <c r="S11" i="14" s="1"/>
  <c r="R29" i="14"/>
  <c r="S29" i="14" s="1"/>
  <c r="R46" i="14"/>
  <c r="S46" i="14"/>
  <c r="R62" i="14"/>
  <c r="S62" i="14"/>
  <c r="R32" i="14"/>
  <c r="S32" i="14" s="1"/>
  <c r="R23" i="14"/>
  <c r="S23" i="14"/>
  <c r="R40" i="14"/>
  <c r="S40" i="14"/>
  <c r="R56" i="14"/>
  <c r="S56" i="14"/>
  <c r="R22" i="14"/>
  <c r="S22" i="14" s="1"/>
  <c r="R37" i="14"/>
  <c r="S37" i="14" s="1"/>
  <c r="R53" i="14"/>
  <c r="S53" i="14" s="1"/>
  <c r="R43" i="14"/>
  <c r="S43" i="14" s="1"/>
  <c r="R59" i="14"/>
  <c r="S59" i="14" s="1"/>
  <c r="R77" i="14"/>
  <c r="S77" i="14" s="1"/>
  <c r="R68" i="14"/>
  <c r="S68" i="14" s="1"/>
  <c r="R84" i="14"/>
  <c r="S84" i="14" s="1"/>
  <c r="R71" i="14"/>
  <c r="S71" i="14" s="1"/>
  <c r="R87" i="14"/>
  <c r="S87" i="14"/>
  <c r="S74" i="14"/>
  <c r="R74" i="14"/>
  <c r="R90" i="14"/>
  <c r="S90" i="14" s="1"/>
  <c r="U6" i="13"/>
  <c r="V6" i="13" s="1"/>
  <c r="U17" i="13"/>
  <c r="V17" i="13" s="1"/>
  <c r="U33" i="13"/>
  <c r="V33" i="13" s="1"/>
  <c r="U20" i="13"/>
  <c r="V20" i="13" s="1"/>
  <c r="U7" i="13"/>
  <c r="V7" i="13"/>
  <c r="U23" i="13"/>
  <c r="V23" i="13"/>
  <c r="U14" i="13"/>
  <c r="V14" i="13" s="1"/>
  <c r="U30" i="13"/>
  <c r="V30" i="13" s="1"/>
  <c r="U46" i="13"/>
  <c r="V46" i="13" s="1"/>
  <c r="U37" i="13"/>
  <c r="V37" i="13" s="1"/>
  <c r="U53" i="13"/>
  <c r="V53" i="13" s="1"/>
  <c r="U40" i="13"/>
  <c r="V40" i="13"/>
  <c r="U56" i="13"/>
  <c r="V56" i="13"/>
  <c r="U43" i="13"/>
  <c r="V43" i="13" s="1"/>
  <c r="U59" i="13"/>
  <c r="V59" i="13" s="1"/>
  <c r="U76" i="13"/>
  <c r="V76" i="13" s="1"/>
  <c r="U63" i="13"/>
  <c r="V63" i="13"/>
  <c r="U79" i="13"/>
  <c r="V79" i="13" s="1"/>
  <c r="U66" i="13"/>
  <c r="V66" i="13"/>
  <c r="U82" i="13"/>
  <c r="V82" i="13"/>
  <c r="U73" i="13"/>
  <c r="V73" i="13" s="1"/>
  <c r="U89" i="13"/>
  <c r="V89" i="13" s="1"/>
  <c r="U104" i="13"/>
  <c r="V104" i="13" s="1"/>
  <c r="U91" i="13"/>
  <c r="V91" i="13" s="1"/>
  <c r="U107" i="13"/>
  <c r="V107" i="13" s="1"/>
  <c r="U94" i="13"/>
  <c r="V94" i="13"/>
  <c r="U110" i="13"/>
  <c r="V110" i="13" s="1"/>
  <c r="U101" i="13"/>
  <c r="V101" i="13" s="1"/>
  <c r="R5" i="13"/>
  <c r="S5" i="13" s="1"/>
  <c r="R14" i="13"/>
  <c r="S14" i="13" s="1"/>
  <c r="R30" i="13"/>
  <c r="S30" i="13" s="1"/>
  <c r="R17" i="13"/>
  <c r="S17" i="13" s="1"/>
  <c r="R33" i="13"/>
  <c r="S33" i="13" s="1"/>
  <c r="R20" i="13"/>
  <c r="S20" i="13"/>
  <c r="R35" i="13"/>
  <c r="S35" i="13" s="1"/>
  <c r="R23" i="13"/>
  <c r="S23" i="13" s="1"/>
  <c r="R43" i="13"/>
  <c r="S43" i="13" s="1"/>
  <c r="R59" i="13"/>
  <c r="S59" i="13" s="1"/>
  <c r="R46" i="13"/>
  <c r="S46" i="13" s="1"/>
  <c r="R37" i="13"/>
  <c r="S37" i="13"/>
  <c r="R53" i="13"/>
  <c r="S53" i="13" s="1"/>
  <c r="R40" i="13"/>
  <c r="S40" i="13" s="1"/>
  <c r="R56" i="13"/>
  <c r="S56" i="13" s="1"/>
  <c r="R73" i="13"/>
  <c r="S73" i="13" s="1"/>
  <c r="R64" i="13"/>
  <c r="S64" i="13" s="1"/>
  <c r="R80" i="13"/>
  <c r="S80" i="13" s="1"/>
  <c r="R67" i="13"/>
  <c r="S67" i="13" s="1"/>
  <c r="R83" i="13"/>
  <c r="S83" i="13"/>
  <c r="R70" i="13"/>
  <c r="S70" i="13" s="1"/>
  <c r="R86" i="13"/>
  <c r="S86" i="13" s="1"/>
  <c r="R105" i="13"/>
  <c r="S105" i="13" s="1"/>
  <c r="R96" i="13"/>
  <c r="S96" i="13" s="1"/>
  <c r="R112" i="13"/>
  <c r="S112" i="13" s="1"/>
  <c r="R99" i="13"/>
  <c r="S99" i="13"/>
  <c r="R115" i="13"/>
  <c r="S115" i="13" s="1"/>
  <c r="R102" i="13"/>
  <c r="S102" i="13" s="1"/>
  <c r="O6" i="13"/>
  <c r="P6" i="13" s="1"/>
  <c r="O15" i="13"/>
  <c r="P15" i="13" s="1"/>
  <c r="O31" i="13"/>
  <c r="P31" i="13" s="1"/>
  <c r="O18" i="13"/>
  <c r="P18" i="13" s="1"/>
  <c r="O34" i="13"/>
  <c r="P34" i="13" s="1"/>
  <c r="O21" i="13"/>
  <c r="P21" i="13"/>
  <c r="O8" i="13"/>
  <c r="P8" i="13" s="1"/>
  <c r="O24" i="13"/>
  <c r="P24" i="13" s="1"/>
  <c r="O40" i="13"/>
  <c r="P40" i="13" s="1"/>
  <c r="O56" i="13"/>
  <c r="P56" i="13" s="1"/>
  <c r="O47" i="13"/>
  <c r="P47" i="13" s="1"/>
  <c r="O38" i="13"/>
  <c r="P38" i="13"/>
  <c r="O54" i="13"/>
  <c r="P54" i="13" s="1"/>
  <c r="O41" i="13"/>
  <c r="P41" i="13" s="1"/>
  <c r="O57" i="13"/>
  <c r="P57" i="13" s="1"/>
  <c r="O70" i="13"/>
  <c r="P70" i="13" s="1"/>
  <c r="O86" i="13"/>
  <c r="P86" i="13" s="1"/>
  <c r="O77" i="13"/>
  <c r="P77" i="13" s="1"/>
  <c r="O64" i="13"/>
  <c r="P64" i="13" s="1"/>
  <c r="O80" i="13"/>
  <c r="P80" i="13"/>
  <c r="O71" i="13"/>
  <c r="P71" i="13" s="1"/>
  <c r="O87" i="13"/>
  <c r="P87" i="13" s="1"/>
  <c r="O106" i="13"/>
  <c r="P106" i="13" s="1"/>
  <c r="O93" i="13"/>
  <c r="P93" i="13" s="1"/>
  <c r="O109" i="13"/>
  <c r="P109" i="13" s="1"/>
  <c r="O100" i="13"/>
  <c r="P100" i="13"/>
  <c r="O116" i="13"/>
  <c r="P116" i="13" s="1"/>
  <c r="O103" i="13"/>
  <c r="P103" i="13" s="1"/>
  <c r="U5" i="13"/>
  <c r="V5" i="13" s="1"/>
  <c r="U21" i="13"/>
  <c r="V21" i="13" s="1"/>
  <c r="U8" i="13"/>
  <c r="V8" i="13" s="1"/>
  <c r="U24" i="13"/>
  <c r="V24" i="13" s="1"/>
  <c r="U11" i="13"/>
  <c r="V11" i="13" s="1"/>
  <c r="U27" i="13"/>
  <c r="V27" i="13"/>
  <c r="V18" i="13"/>
  <c r="U18" i="13"/>
  <c r="U34" i="13"/>
  <c r="V34" i="13" s="1"/>
  <c r="V50" i="13"/>
  <c r="U50" i="13"/>
  <c r="U41" i="13"/>
  <c r="V41" i="13" s="1"/>
  <c r="V57" i="13"/>
  <c r="U57" i="13"/>
  <c r="U44" i="13"/>
  <c r="V44" i="13"/>
  <c r="U60" i="13"/>
  <c r="V60" i="13" s="1"/>
  <c r="U47" i="13"/>
  <c r="V47" i="13" s="1"/>
  <c r="U64" i="13"/>
  <c r="V64" i="13" s="1"/>
  <c r="U80" i="13"/>
  <c r="V80" i="13" s="1"/>
  <c r="U67" i="13"/>
  <c r="V67" i="13" s="1"/>
  <c r="U83" i="13"/>
  <c r="V83" i="13" s="1"/>
  <c r="U70" i="13"/>
  <c r="V70" i="13" s="1"/>
  <c r="U86" i="13"/>
  <c r="V86" i="13"/>
  <c r="U77" i="13"/>
  <c r="V77" i="13" s="1"/>
  <c r="U92" i="13"/>
  <c r="V92" i="13" s="1"/>
  <c r="U108" i="13"/>
  <c r="V108" i="13" s="1"/>
  <c r="U95" i="13"/>
  <c r="V95" i="13" s="1"/>
  <c r="U111" i="13"/>
  <c r="V111" i="13" s="1"/>
  <c r="U98" i="13"/>
  <c r="V98" i="13"/>
  <c r="U114" i="13"/>
  <c r="V114" i="13" s="1"/>
  <c r="U105" i="13"/>
  <c r="V105" i="13" s="1"/>
  <c r="R6" i="13"/>
  <c r="S6" i="13" s="1"/>
  <c r="R18" i="13"/>
  <c r="S18" i="13" s="1"/>
  <c r="R34" i="13"/>
  <c r="S34" i="13" s="1"/>
  <c r="R21" i="13"/>
  <c r="S21" i="13" s="1"/>
  <c r="R8" i="13"/>
  <c r="S8" i="13" s="1"/>
  <c r="R24" i="13"/>
  <c r="S24" i="13"/>
  <c r="R11" i="13"/>
  <c r="S11" i="13" s="1"/>
  <c r="R27" i="13"/>
  <c r="S27" i="13" s="1"/>
  <c r="R47" i="13"/>
  <c r="S47" i="13" s="1"/>
  <c r="R62" i="13"/>
  <c r="S62" i="13" s="1"/>
  <c r="R50" i="13"/>
  <c r="S50" i="13" s="1"/>
  <c r="R41" i="13"/>
  <c r="S41" i="13"/>
  <c r="R57" i="13"/>
  <c r="S57" i="13"/>
  <c r="R44" i="13"/>
  <c r="S44" i="13" s="1"/>
  <c r="R60" i="13"/>
  <c r="S60" i="13" s="1"/>
  <c r="R77" i="13"/>
  <c r="S77" i="13" s="1"/>
  <c r="R68" i="13"/>
  <c r="S68" i="13" s="1"/>
  <c r="R84" i="13"/>
  <c r="S84" i="13" s="1"/>
  <c r="R71" i="13"/>
  <c r="S71" i="13" s="1"/>
  <c r="R87" i="13"/>
  <c r="S87" i="13"/>
  <c r="R74" i="13"/>
  <c r="S74" i="13" s="1"/>
  <c r="R93" i="13"/>
  <c r="S93" i="13" s="1"/>
  <c r="R109" i="13"/>
  <c r="S109" i="13" s="1"/>
  <c r="R100" i="13"/>
  <c r="S100" i="13" s="1"/>
  <c r="R116" i="13"/>
  <c r="S116" i="13" s="1"/>
  <c r="R103" i="13"/>
  <c r="S103" i="13"/>
  <c r="R90" i="13"/>
  <c r="S90" i="13" s="1"/>
  <c r="R106" i="13"/>
  <c r="S106" i="13" s="1"/>
  <c r="O5" i="13"/>
  <c r="P5" i="13" s="1"/>
  <c r="O19" i="13"/>
  <c r="P19" i="13" s="1"/>
  <c r="O35" i="13"/>
  <c r="P35" i="13" s="1"/>
  <c r="O22" i="13"/>
  <c r="P22" i="13" s="1"/>
  <c r="O9" i="13"/>
  <c r="P9" i="13" s="1"/>
  <c r="O25" i="13"/>
  <c r="P25" i="13"/>
  <c r="P12" i="13"/>
  <c r="O12" i="13"/>
  <c r="O28" i="13"/>
  <c r="P28" i="13" s="1"/>
  <c r="P44" i="13"/>
  <c r="O44" i="13"/>
  <c r="O60" i="13"/>
  <c r="P60" i="13" s="1"/>
  <c r="P51" i="13"/>
  <c r="O51" i="13"/>
  <c r="O42" i="13"/>
  <c r="P42" i="13"/>
  <c r="O58" i="13"/>
  <c r="P58" i="13" s="1"/>
  <c r="O45" i="13"/>
  <c r="P45" i="13" s="1"/>
  <c r="P61" i="13"/>
  <c r="O61" i="13"/>
  <c r="O74" i="13"/>
  <c r="P74" i="13" s="1"/>
  <c r="P65" i="13"/>
  <c r="O65" i="13"/>
  <c r="O81" i="13"/>
  <c r="P81" i="13" s="1"/>
  <c r="O68" i="13"/>
  <c r="P68" i="13" s="1"/>
  <c r="O84" i="13"/>
  <c r="P84" i="13"/>
  <c r="P75" i="13"/>
  <c r="O75" i="13"/>
  <c r="O94" i="13"/>
  <c r="P94" i="13" s="1"/>
  <c r="P110" i="13"/>
  <c r="O110" i="13"/>
  <c r="O97" i="13"/>
  <c r="P97" i="13" s="1"/>
  <c r="P113" i="13"/>
  <c r="O113" i="13"/>
  <c r="O104" i="13"/>
  <c r="P104" i="13"/>
  <c r="P91" i="13"/>
  <c r="O91" i="13"/>
  <c r="O107" i="13"/>
  <c r="P107" i="13" s="1"/>
  <c r="V9" i="13"/>
  <c r="U9" i="13"/>
  <c r="U25" i="13"/>
  <c r="V25" i="13" s="1"/>
  <c r="V12" i="13"/>
  <c r="U12" i="13"/>
  <c r="U28" i="13"/>
  <c r="V28" i="13" s="1"/>
  <c r="U15" i="13"/>
  <c r="V15" i="13" s="1"/>
  <c r="U31" i="13"/>
  <c r="V31" i="13"/>
  <c r="V22" i="13"/>
  <c r="U22" i="13"/>
  <c r="U38" i="13"/>
  <c r="V38" i="13" s="1"/>
  <c r="V54" i="13"/>
  <c r="U54" i="13"/>
  <c r="U45" i="13"/>
  <c r="V45" i="13" s="1"/>
  <c r="V61" i="13"/>
  <c r="U61" i="13"/>
  <c r="U48" i="13"/>
  <c r="V48" i="13"/>
  <c r="V35" i="13"/>
  <c r="U35" i="13"/>
  <c r="U51" i="13"/>
  <c r="V51" i="13" s="1"/>
  <c r="V68" i="13"/>
  <c r="U68" i="13"/>
  <c r="U84" i="13"/>
  <c r="V84" i="13" s="1"/>
  <c r="V71" i="13"/>
  <c r="U71" i="13"/>
  <c r="U87" i="13"/>
  <c r="V87" i="13" s="1"/>
  <c r="U74" i="13"/>
  <c r="V74" i="13" s="1"/>
  <c r="U65" i="13"/>
  <c r="V65" i="13" s="1"/>
  <c r="U81" i="13"/>
  <c r="V81" i="13" s="1"/>
  <c r="U96" i="13"/>
  <c r="V96" i="13" s="1"/>
  <c r="U112" i="13"/>
  <c r="V112" i="13" s="1"/>
  <c r="U99" i="13"/>
  <c r="V99" i="13" s="1"/>
  <c r="U115" i="13"/>
  <c r="V115" i="13" s="1"/>
  <c r="U102" i="13"/>
  <c r="V102" i="13"/>
  <c r="U93" i="13"/>
  <c r="V93" i="13" s="1"/>
  <c r="U109" i="13"/>
  <c r="V109" i="13" s="1"/>
  <c r="R7" i="13"/>
  <c r="S7" i="13" s="1"/>
  <c r="R22" i="13"/>
  <c r="S22" i="13" s="1"/>
  <c r="R9" i="13"/>
  <c r="S9" i="13" s="1"/>
  <c r="R25" i="13"/>
  <c r="S25" i="13" s="1"/>
  <c r="R12" i="13"/>
  <c r="S12" i="13"/>
  <c r="R28" i="13"/>
  <c r="S28" i="13"/>
  <c r="R15" i="13"/>
  <c r="S15" i="13" s="1"/>
  <c r="R31" i="13"/>
  <c r="S31" i="13" s="1"/>
  <c r="R51" i="13"/>
  <c r="S51" i="13" s="1"/>
  <c r="R38" i="13"/>
  <c r="S38" i="13" s="1"/>
  <c r="R54" i="13"/>
  <c r="S54" i="13" s="1"/>
  <c r="R45" i="13"/>
  <c r="S45" i="13"/>
  <c r="R61" i="13"/>
  <c r="S61" i="13"/>
  <c r="R48" i="13"/>
  <c r="S48" i="13" s="1"/>
  <c r="R65" i="13"/>
  <c r="S65" i="13" s="1"/>
  <c r="R81" i="13"/>
  <c r="S81" i="13" s="1"/>
  <c r="R72" i="13"/>
  <c r="S72" i="13" s="1"/>
  <c r="R88" i="13"/>
  <c r="S88" i="13" s="1"/>
  <c r="R75" i="13"/>
  <c r="S75" i="13" s="1"/>
  <c r="R89" i="13"/>
  <c r="S89" i="13" s="1"/>
  <c r="R78" i="13"/>
  <c r="S78" i="13" s="1"/>
  <c r="R97" i="13"/>
  <c r="S97" i="13" s="1"/>
  <c r="R113" i="13"/>
  <c r="S113" i="13" s="1"/>
  <c r="R104" i="13"/>
  <c r="S104" i="13" s="1"/>
  <c r="R91" i="13"/>
  <c r="S91" i="13" s="1"/>
  <c r="R107" i="13"/>
  <c r="S107" i="13"/>
  <c r="R94" i="13"/>
  <c r="S94" i="13" s="1"/>
  <c r="R110" i="13"/>
  <c r="S110" i="13" s="1"/>
  <c r="O7" i="13"/>
  <c r="P7" i="13" s="1"/>
  <c r="O23" i="13"/>
  <c r="P23" i="13" s="1"/>
  <c r="O10" i="13"/>
  <c r="P10" i="13" s="1"/>
  <c r="O26" i="13"/>
  <c r="P26" i="13" s="1"/>
  <c r="O13" i="13"/>
  <c r="P13" i="13"/>
  <c r="O29" i="13"/>
  <c r="P29" i="13"/>
  <c r="O16" i="13"/>
  <c r="P16" i="13" s="1"/>
  <c r="O32" i="13"/>
  <c r="P32" i="13" s="1"/>
  <c r="O48" i="13"/>
  <c r="P48" i="13" s="1"/>
  <c r="O39" i="13"/>
  <c r="P39" i="13" s="1"/>
  <c r="O55" i="13"/>
  <c r="P55" i="13" s="1"/>
  <c r="O46" i="13"/>
  <c r="P46" i="13"/>
  <c r="O62" i="13"/>
  <c r="P62" i="13" s="1"/>
  <c r="O49" i="13"/>
  <c r="P49" i="13" s="1"/>
  <c r="O63" i="13"/>
  <c r="P63" i="13" s="1"/>
  <c r="O78" i="13"/>
  <c r="P78" i="13" s="1"/>
  <c r="O69" i="13"/>
  <c r="P69" i="13" s="1"/>
  <c r="O85" i="13"/>
  <c r="P85" i="13" s="1"/>
  <c r="O72" i="13"/>
  <c r="P72" i="13" s="1"/>
  <c r="O88" i="13"/>
  <c r="P88" i="13"/>
  <c r="O79" i="13"/>
  <c r="P79" i="13" s="1"/>
  <c r="O98" i="13"/>
  <c r="P98" i="13" s="1"/>
  <c r="O114" i="13"/>
  <c r="P114" i="13" s="1"/>
  <c r="O101" i="13"/>
  <c r="P101" i="13" s="1"/>
  <c r="O92" i="13"/>
  <c r="P92" i="13"/>
  <c r="O108" i="13"/>
  <c r="P108" i="13"/>
  <c r="O95" i="13"/>
  <c r="P95" i="13" s="1"/>
  <c r="O111" i="13"/>
  <c r="P111" i="13" s="1"/>
  <c r="U13" i="13"/>
  <c r="V13" i="13" s="1"/>
  <c r="U29" i="13"/>
  <c r="V29" i="13" s="1"/>
  <c r="U16" i="13"/>
  <c r="V16" i="13" s="1"/>
  <c r="U32" i="13"/>
  <c r="V32" i="13" s="1"/>
  <c r="U19" i="13"/>
  <c r="V19" i="13"/>
  <c r="U10" i="13"/>
  <c r="V10" i="13" s="1"/>
  <c r="U26" i="13"/>
  <c r="V26" i="13" s="1"/>
  <c r="U42" i="13"/>
  <c r="V42" i="13" s="1"/>
  <c r="U58" i="13"/>
  <c r="V58" i="13" s="1"/>
  <c r="U49" i="13"/>
  <c r="V49" i="13" s="1"/>
  <c r="U36" i="13"/>
  <c r="V36" i="13"/>
  <c r="U52" i="13"/>
  <c r="V52" i="13"/>
  <c r="U39" i="13"/>
  <c r="V39" i="13" s="1"/>
  <c r="U55" i="13"/>
  <c r="V55" i="13" s="1"/>
  <c r="U72" i="13"/>
  <c r="V72" i="13" s="1"/>
  <c r="U88" i="13"/>
  <c r="V88" i="13" s="1"/>
  <c r="U75" i="13"/>
  <c r="V75" i="13" s="1"/>
  <c r="U62" i="13"/>
  <c r="V62" i="13" s="1"/>
  <c r="U78" i="13"/>
  <c r="V78" i="13"/>
  <c r="U69" i="13"/>
  <c r="V69" i="13" s="1"/>
  <c r="U85" i="13"/>
  <c r="V85" i="13" s="1"/>
  <c r="U100" i="13"/>
  <c r="V100" i="13" s="1"/>
  <c r="U116" i="13"/>
  <c r="V116" i="13" s="1"/>
  <c r="U103" i="13"/>
  <c r="V103" i="13" s="1"/>
  <c r="U90" i="13"/>
  <c r="V90" i="13" s="1"/>
  <c r="U106" i="13"/>
  <c r="V106" i="13"/>
  <c r="U97" i="13"/>
  <c r="V97" i="13" s="1"/>
  <c r="U113" i="13"/>
  <c r="V113" i="13" s="1"/>
  <c r="R10" i="13"/>
  <c r="S10" i="13" s="1"/>
  <c r="R26" i="13"/>
  <c r="S26" i="13" s="1"/>
  <c r="R13" i="13"/>
  <c r="S13" i="13" s="1"/>
  <c r="R29" i="13"/>
  <c r="S29" i="13" s="1"/>
  <c r="R16" i="13"/>
  <c r="S16" i="13"/>
  <c r="R32" i="13"/>
  <c r="S32" i="13"/>
  <c r="R19" i="13"/>
  <c r="S19" i="13" s="1"/>
  <c r="R39" i="13"/>
  <c r="S39" i="13" s="1"/>
  <c r="R55" i="13"/>
  <c r="S55" i="13" s="1"/>
  <c r="R42" i="13"/>
  <c r="S42" i="13" s="1"/>
  <c r="R58" i="13"/>
  <c r="S58" i="13" s="1"/>
  <c r="R49" i="13"/>
  <c r="S49" i="13"/>
  <c r="R36" i="13"/>
  <c r="S36" i="13" s="1"/>
  <c r="R52" i="13"/>
  <c r="S52" i="13" s="1"/>
  <c r="R69" i="13"/>
  <c r="S69" i="13" s="1"/>
  <c r="R85" i="13"/>
  <c r="S85" i="13" s="1"/>
  <c r="R76" i="13"/>
  <c r="S76" i="13" s="1"/>
  <c r="R63" i="13"/>
  <c r="S63" i="13" s="1"/>
  <c r="R79" i="13"/>
  <c r="S79" i="13"/>
  <c r="R66" i="13"/>
  <c r="S66" i="13" s="1"/>
  <c r="R82" i="13"/>
  <c r="S82" i="13" s="1"/>
  <c r="R101" i="13"/>
  <c r="S101" i="13" s="1"/>
  <c r="R92" i="13"/>
  <c r="S92" i="13" s="1"/>
  <c r="R108" i="13"/>
  <c r="S108" i="13" s="1"/>
  <c r="R95" i="13"/>
  <c r="S95" i="13"/>
  <c r="R111" i="13"/>
  <c r="S111" i="13"/>
  <c r="R98" i="13"/>
  <c r="S98" i="13" s="1"/>
  <c r="R114" i="13"/>
  <c r="S114" i="13" s="1"/>
  <c r="O11" i="13"/>
  <c r="P11" i="13" s="1"/>
  <c r="O27" i="13"/>
  <c r="P27" i="13" s="1"/>
  <c r="O14" i="13"/>
  <c r="P14" i="13" s="1"/>
  <c r="O30" i="13"/>
  <c r="P30" i="13" s="1"/>
  <c r="O17" i="13"/>
  <c r="P17" i="13"/>
  <c r="O33" i="13"/>
  <c r="P33" i="13"/>
  <c r="O20" i="13"/>
  <c r="P20" i="13" s="1"/>
  <c r="O36" i="13"/>
  <c r="P36" i="13" s="1"/>
  <c r="O52" i="13"/>
  <c r="P52" i="13" s="1"/>
  <c r="O43" i="13"/>
  <c r="P43" i="13" s="1"/>
  <c r="O59" i="13"/>
  <c r="P59" i="13" s="1"/>
  <c r="O50" i="13"/>
  <c r="P50" i="13"/>
  <c r="O37" i="13"/>
  <c r="P37" i="13" s="1"/>
  <c r="O53" i="13"/>
  <c r="P53" i="13" s="1"/>
  <c r="O66" i="13"/>
  <c r="P66" i="13" s="1"/>
  <c r="O82" i="13"/>
  <c r="P82" i="13" s="1"/>
  <c r="O73" i="13"/>
  <c r="P73" i="13" s="1"/>
  <c r="O90" i="13"/>
  <c r="P90" i="13" s="1"/>
  <c r="O76" i="13"/>
  <c r="P76" i="13"/>
  <c r="O67" i="13"/>
  <c r="P67" i="13" s="1"/>
  <c r="O83" i="13"/>
  <c r="P83" i="13" s="1"/>
  <c r="O102" i="13"/>
  <c r="P102" i="13" s="1"/>
  <c r="O89" i="13"/>
  <c r="P89" i="13"/>
  <c r="O105" i="13"/>
  <c r="P105" i="13" s="1"/>
  <c r="O96" i="13"/>
  <c r="P96" i="13"/>
  <c r="O112" i="13"/>
  <c r="P112" i="13"/>
  <c r="O99" i="13"/>
  <c r="P99" i="13" s="1"/>
  <c r="O115" i="13"/>
  <c r="P115" i="13" s="1"/>
  <c r="U10" i="12"/>
  <c r="V10" i="12" s="1"/>
  <c r="U26" i="12"/>
  <c r="V26" i="12" s="1"/>
  <c r="U17" i="12"/>
  <c r="V17" i="12" s="1"/>
  <c r="U32" i="12"/>
  <c r="V32" i="12" s="1"/>
  <c r="U20" i="12"/>
  <c r="V20" i="12" s="1"/>
  <c r="U15" i="12"/>
  <c r="V15" i="12" s="1"/>
  <c r="V31" i="12"/>
  <c r="U31" i="12"/>
  <c r="U47" i="12"/>
  <c r="V47" i="12" s="1"/>
  <c r="V34" i="12"/>
  <c r="U34" i="12"/>
  <c r="U50" i="12"/>
  <c r="V50" i="12" s="1"/>
  <c r="U37" i="12"/>
  <c r="V37" i="12" s="1"/>
  <c r="U53" i="12"/>
  <c r="V53" i="12"/>
  <c r="V48" i="12"/>
  <c r="U48" i="12"/>
  <c r="R15" i="12"/>
  <c r="S15" i="12" s="1"/>
  <c r="S6" i="12"/>
  <c r="R6" i="12"/>
  <c r="R22" i="12"/>
  <c r="S22" i="12" s="1"/>
  <c r="R13" i="12"/>
  <c r="S13" i="12" s="1"/>
  <c r="R8" i="12"/>
  <c r="S8" i="12" s="1"/>
  <c r="S24" i="12"/>
  <c r="R24" i="12"/>
  <c r="R36" i="12"/>
  <c r="S36" i="12" s="1"/>
  <c r="S52" i="12"/>
  <c r="R52" i="12"/>
  <c r="R43" i="12"/>
  <c r="S43" i="12" s="1"/>
  <c r="S30" i="12"/>
  <c r="R30" i="12"/>
  <c r="R46" i="12"/>
  <c r="S46" i="12"/>
  <c r="S37" i="12"/>
  <c r="R37" i="12"/>
  <c r="R53" i="12"/>
  <c r="S53" i="12" s="1"/>
  <c r="P20" i="12"/>
  <c r="O20" i="12"/>
  <c r="O11" i="12"/>
  <c r="P11" i="12" s="1"/>
  <c r="P27" i="12"/>
  <c r="O27" i="12"/>
  <c r="O18" i="12"/>
  <c r="P18" i="12"/>
  <c r="P9" i="12"/>
  <c r="O9" i="12"/>
  <c r="O25" i="12"/>
  <c r="P25" i="12" s="1"/>
  <c r="P41" i="12"/>
  <c r="O41" i="12"/>
  <c r="O28" i="12"/>
  <c r="P28" i="12"/>
  <c r="P44" i="12"/>
  <c r="O44" i="12"/>
  <c r="O35" i="12"/>
  <c r="P35" i="12"/>
  <c r="O51" i="12"/>
  <c r="P51" i="12" s="1"/>
  <c r="O42" i="12"/>
  <c r="P42" i="12" s="1"/>
  <c r="V14" i="12"/>
  <c r="U14" i="12"/>
  <c r="U5" i="12"/>
  <c r="V5" i="12" s="1"/>
  <c r="V21" i="12"/>
  <c r="U21" i="12"/>
  <c r="U8" i="12"/>
  <c r="V8" i="12"/>
  <c r="U24" i="12"/>
  <c r="V24" i="12" s="1"/>
  <c r="U19" i="12"/>
  <c r="V19" i="12" s="1"/>
  <c r="V35" i="12"/>
  <c r="U35" i="12"/>
  <c r="U51" i="12"/>
  <c r="V51" i="12" s="1"/>
  <c r="V38" i="12"/>
  <c r="U38" i="12"/>
  <c r="U54" i="12"/>
  <c r="V54" i="12" s="1"/>
  <c r="U41" i="12"/>
  <c r="V41" i="12" s="1"/>
  <c r="U36" i="12"/>
  <c r="V36" i="12" s="1"/>
  <c r="V52" i="12"/>
  <c r="U52" i="12"/>
  <c r="R19" i="12"/>
  <c r="S19" i="12" s="1"/>
  <c r="S10" i="12"/>
  <c r="R10" i="12"/>
  <c r="R26" i="12"/>
  <c r="S26" i="12" s="1"/>
  <c r="R17" i="12"/>
  <c r="S17" i="12" s="1"/>
  <c r="R12" i="12"/>
  <c r="S12" i="12" s="1"/>
  <c r="S29" i="12"/>
  <c r="R29" i="12"/>
  <c r="R40" i="12"/>
  <c r="S40" i="12" s="1"/>
  <c r="R31" i="12"/>
  <c r="S31" i="12" s="1"/>
  <c r="R47" i="12"/>
  <c r="S47" i="12" s="1"/>
  <c r="R34" i="12"/>
  <c r="S34" i="12" s="1"/>
  <c r="R50" i="12"/>
  <c r="S50" i="12"/>
  <c r="S41" i="12"/>
  <c r="R41" i="12"/>
  <c r="O8" i="12"/>
  <c r="P8" i="12" s="1"/>
  <c r="P24" i="12"/>
  <c r="O24" i="12"/>
  <c r="O15" i="12"/>
  <c r="P15" i="12" s="1"/>
  <c r="O6" i="12"/>
  <c r="P6" i="12" s="1"/>
  <c r="O22" i="12"/>
  <c r="P22" i="12"/>
  <c r="P13" i="12"/>
  <c r="O13" i="12"/>
  <c r="O29" i="12"/>
  <c r="P29" i="12" s="1"/>
  <c r="P45" i="12"/>
  <c r="O45" i="12"/>
  <c r="O32" i="12"/>
  <c r="P32" i="12"/>
  <c r="P48" i="12"/>
  <c r="O48" i="12"/>
  <c r="O39" i="12"/>
  <c r="P39" i="12"/>
  <c r="O55" i="12"/>
  <c r="P55" i="12" s="1"/>
  <c r="O46" i="12"/>
  <c r="P46" i="12" s="1"/>
  <c r="V18" i="12"/>
  <c r="U18" i="12"/>
  <c r="U9" i="12"/>
  <c r="V9" i="12" s="1"/>
  <c r="V25" i="12"/>
  <c r="U25" i="12"/>
  <c r="U12" i="12"/>
  <c r="V12" i="12"/>
  <c r="V7" i="12"/>
  <c r="U7" i="12"/>
  <c r="U23" i="12"/>
  <c r="V23" i="12" s="1"/>
  <c r="V39" i="12"/>
  <c r="U39" i="12"/>
  <c r="U55" i="12"/>
  <c r="V55" i="12" s="1"/>
  <c r="V42" i="12"/>
  <c r="U42" i="12"/>
  <c r="U29" i="12"/>
  <c r="V29" i="12" s="1"/>
  <c r="U45" i="12"/>
  <c r="V45" i="12" s="1"/>
  <c r="U40" i="12"/>
  <c r="V40" i="12" s="1"/>
  <c r="S7" i="12"/>
  <c r="R7" i="12"/>
  <c r="R23" i="12"/>
  <c r="S23" i="12" s="1"/>
  <c r="S14" i="12"/>
  <c r="R14" i="12"/>
  <c r="R5" i="12"/>
  <c r="S5" i="12"/>
  <c r="R21" i="12"/>
  <c r="S21" i="12" s="1"/>
  <c r="R16" i="12"/>
  <c r="S16" i="12" s="1"/>
  <c r="S28" i="12"/>
  <c r="R28" i="12"/>
  <c r="R44" i="12"/>
  <c r="S44" i="12" s="1"/>
  <c r="S35" i="12"/>
  <c r="R35" i="12"/>
  <c r="R51" i="12"/>
  <c r="S51" i="12" s="1"/>
  <c r="R38" i="12"/>
  <c r="S38" i="12" s="1"/>
  <c r="R54" i="12"/>
  <c r="S54" i="12"/>
  <c r="S45" i="12"/>
  <c r="R45" i="12"/>
  <c r="O12" i="12"/>
  <c r="P12" i="12" s="1"/>
  <c r="P30" i="12"/>
  <c r="O30" i="12"/>
  <c r="O19" i="12"/>
  <c r="P19" i="12" s="1"/>
  <c r="O10" i="12"/>
  <c r="P10" i="12" s="1"/>
  <c r="O26" i="12"/>
  <c r="P26" i="12"/>
  <c r="P17" i="12"/>
  <c r="O17" i="12"/>
  <c r="O33" i="12"/>
  <c r="P33" i="12" s="1"/>
  <c r="P49" i="12"/>
  <c r="O49" i="12"/>
  <c r="O36" i="12"/>
  <c r="P36" i="12" s="1"/>
  <c r="P52" i="12"/>
  <c r="O52" i="12"/>
  <c r="O43" i="12"/>
  <c r="P43" i="12"/>
  <c r="P34" i="12"/>
  <c r="O34" i="12"/>
  <c r="O50" i="12"/>
  <c r="P50" i="12" s="1"/>
  <c r="V6" i="12"/>
  <c r="U6" i="12"/>
  <c r="U22" i="12"/>
  <c r="V22" i="12" s="1"/>
  <c r="V13" i="12"/>
  <c r="U13" i="12"/>
  <c r="U28" i="12"/>
  <c r="V28" i="12" s="1"/>
  <c r="U16" i="12"/>
  <c r="V16" i="12" s="1"/>
  <c r="U11" i="12"/>
  <c r="V11" i="12" s="1"/>
  <c r="V27" i="12"/>
  <c r="U27" i="12"/>
  <c r="U43" i="12"/>
  <c r="V43" i="12" s="1"/>
  <c r="U30" i="12"/>
  <c r="V30" i="12" s="1"/>
  <c r="U46" i="12"/>
  <c r="V46" i="12" s="1"/>
  <c r="U33" i="12"/>
  <c r="V33" i="12" s="1"/>
  <c r="U49" i="12"/>
  <c r="V49" i="12"/>
  <c r="V44" i="12"/>
  <c r="U44" i="12"/>
  <c r="R11" i="12"/>
  <c r="S11" i="12" s="1"/>
  <c r="S27" i="12"/>
  <c r="R27" i="12"/>
  <c r="R18" i="12"/>
  <c r="S18" i="12" s="1"/>
  <c r="R9" i="12"/>
  <c r="S9" i="12" s="1"/>
  <c r="R25" i="12"/>
  <c r="S25" i="12"/>
  <c r="S20" i="12"/>
  <c r="R20" i="12"/>
  <c r="R32" i="12"/>
  <c r="S32" i="12" s="1"/>
  <c r="S48" i="12"/>
  <c r="R48" i="12"/>
  <c r="R39" i="12"/>
  <c r="S39" i="12" s="1"/>
  <c r="S55" i="12"/>
  <c r="R55" i="12"/>
  <c r="R42" i="12"/>
  <c r="S42" i="12"/>
  <c r="S33" i="12"/>
  <c r="R33" i="12"/>
  <c r="R49" i="12"/>
  <c r="S49" i="12" s="1"/>
  <c r="P16" i="12"/>
  <c r="O16" i="12"/>
  <c r="O7" i="12"/>
  <c r="P7" i="12" s="1"/>
  <c r="P23" i="12"/>
  <c r="O23" i="12"/>
  <c r="O14" i="12"/>
  <c r="P14" i="12"/>
  <c r="P5" i="12"/>
  <c r="O5" i="12"/>
  <c r="O21" i="12"/>
  <c r="P21" i="12" s="1"/>
  <c r="P37" i="12"/>
  <c r="O37" i="12"/>
  <c r="O53" i="12"/>
  <c r="P53" i="12" s="1"/>
  <c r="P40" i="12"/>
  <c r="O40" i="12"/>
  <c r="O31" i="12"/>
  <c r="P31" i="12" s="1"/>
  <c r="O47" i="12"/>
  <c r="P47" i="12" s="1"/>
  <c r="O38" i="12"/>
  <c r="P38" i="12" s="1"/>
  <c r="P54" i="12"/>
  <c r="O54" i="12"/>
  <c r="P253" i="15" l="1"/>
  <c r="P254" i="15" s="1"/>
  <c r="N260" i="15" s="1"/>
  <c r="N258" i="15" s="1"/>
  <c r="V253" i="15"/>
  <c r="V254" i="15" s="1"/>
  <c r="P260" i="15" s="1"/>
  <c r="P258" i="15" s="1"/>
  <c r="S253" i="15"/>
  <c r="S254" i="15" s="1"/>
  <c r="O260" i="15" s="1"/>
  <c r="O258" i="15" s="1"/>
  <c r="S93" i="14"/>
  <c r="S94" i="14" s="1"/>
  <c r="P93" i="14"/>
  <c r="P94" i="14" s="1"/>
  <c r="V93" i="14"/>
  <c r="V94" i="14" s="1"/>
  <c r="P117" i="13"/>
  <c r="P118" i="13" s="1"/>
  <c r="V117" i="13"/>
  <c r="U118" i="13" s="1"/>
  <c r="S117" i="13"/>
  <c r="S118" i="13" s="1"/>
  <c r="V56" i="12"/>
  <c r="V57" i="12" s="1"/>
  <c r="S56" i="12"/>
  <c r="S57" i="12" s="1"/>
  <c r="P56" i="12"/>
  <c r="P57" i="12" s="1"/>
  <c r="L9" i="11" l="1"/>
  <c r="L8" i="11"/>
  <c r="L7" i="11"/>
  <c r="L6" i="11"/>
  <c r="L5" i="11"/>
  <c r="L4" i="11"/>
  <c r="L3" i="11"/>
  <c r="K9" i="11"/>
  <c r="K8" i="11"/>
  <c r="K7" i="11"/>
  <c r="K6" i="11"/>
  <c r="K5" i="11"/>
  <c r="K4" i="11"/>
  <c r="K3" i="11"/>
  <c r="B3" i="11"/>
  <c r="B4" i="1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B111" i="11"/>
  <c r="B112" i="11"/>
  <c r="B113" i="11"/>
  <c r="B114" i="11"/>
  <c r="B115" i="11"/>
  <c r="B116" i="11"/>
  <c r="B117" i="11"/>
  <c r="B118" i="11"/>
  <c r="B119" i="11"/>
  <c r="B120" i="11"/>
  <c r="B121" i="11"/>
  <c r="B122" i="11"/>
  <c r="B123" i="11"/>
  <c r="B124" i="11"/>
  <c r="B125" i="11"/>
  <c r="B126" i="11"/>
  <c r="B127" i="11"/>
  <c r="B128" i="11"/>
  <c r="B129" i="11"/>
  <c r="B130" i="11"/>
  <c r="B131" i="11"/>
  <c r="B132" i="11"/>
  <c r="B133" i="11"/>
  <c r="B134" i="11"/>
  <c r="B135" i="11"/>
  <c r="B136" i="11"/>
  <c r="B137" i="11"/>
  <c r="B138" i="11"/>
  <c r="B139" i="11"/>
  <c r="B140" i="11"/>
  <c r="B141" i="11"/>
  <c r="B142" i="11"/>
  <c r="B143" i="11"/>
  <c r="B144" i="11"/>
  <c r="B145" i="11"/>
  <c r="B146" i="11"/>
  <c r="B147" i="11"/>
  <c r="B148" i="11"/>
  <c r="B149" i="11"/>
  <c r="B150" i="11"/>
  <c r="B151" i="11"/>
  <c r="B152" i="11"/>
  <c r="B153" i="11"/>
  <c r="B154" i="11"/>
  <c r="B155" i="11"/>
  <c r="B156" i="11"/>
  <c r="B157" i="11"/>
  <c r="B158" i="11"/>
  <c r="B159" i="11"/>
  <c r="B160" i="11"/>
  <c r="B161" i="11"/>
  <c r="B162" i="11"/>
  <c r="B163" i="11"/>
  <c r="B164" i="11"/>
  <c r="B165" i="11"/>
  <c r="B166" i="11"/>
  <c r="B167" i="11"/>
  <c r="B168" i="11"/>
  <c r="B169" i="11"/>
  <c r="B170" i="11"/>
  <c r="B171" i="11"/>
  <c r="B172" i="11"/>
  <c r="B173" i="11"/>
  <c r="B174" i="11"/>
  <c r="B175" i="11"/>
  <c r="B176" i="11"/>
  <c r="B177" i="11"/>
  <c r="B178" i="11"/>
  <c r="B179" i="11"/>
  <c r="B180" i="11"/>
  <c r="B181" i="11"/>
  <c r="B182" i="11"/>
  <c r="B183" i="11"/>
  <c r="B184" i="11"/>
  <c r="B185" i="11"/>
  <c r="B186" i="11"/>
  <c r="B187" i="11"/>
  <c r="B188" i="11"/>
  <c r="B189" i="11"/>
  <c r="B190" i="11"/>
  <c r="B191" i="11"/>
  <c r="B192" i="11"/>
  <c r="B193" i="11"/>
  <c r="B194" i="11"/>
  <c r="B195" i="11"/>
  <c r="B196" i="11"/>
  <c r="B197" i="11"/>
  <c r="B198" i="11"/>
  <c r="B199" i="11"/>
  <c r="B200" i="11"/>
  <c r="B201" i="11"/>
  <c r="B202" i="11"/>
  <c r="B203" i="11"/>
  <c r="B204" i="11"/>
  <c r="B205" i="11"/>
  <c r="B206" i="11"/>
  <c r="B207" i="11"/>
  <c r="B208" i="11"/>
  <c r="B209" i="11"/>
  <c r="B210" i="11"/>
  <c r="B211" i="11"/>
  <c r="B212" i="11"/>
  <c r="B213" i="11"/>
  <c r="B214" i="11"/>
  <c r="B215" i="11"/>
  <c r="B216" i="11"/>
  <c r="B217" i="11"/>
  <c r="B218" i="11"/>
  <c r="B219" i="11"/>
  <c r="B220" i="11"/>
  <c r="B221" i="11"/>
  <c r="B222" i="11"/>
  <c r="B223" i="11"/>
  <c r="B224" i="11"/>
  <c r="B225" i="11"/>
  <c r="B226" i="11"/>
  <c r="B227" i="11"/>
  <c r="B228" i="11"/>
  <c r="B229" i="11"/>
  <c r="B230" i="11"/>
  <c r="B231" i="11"/>
  <c r="B232" i="11"/>
  <c r="B233" i="11"/>
  <c r="B234" i="11"/>
  <c r="B235" i="11"/>
  <c r="B236" i="11"/>
  <c r="B237" i="11"/>
  <c r="B238" i="11"/>
  <c r="B239" i="11"/>
  <c r="B240" i="11"/>
  <c r="B241" i="11"/>
  <c r="B242" i="11"/>
  <c r="B243" i="11"/>
  <c r="B244" i="11"/>
  <c r="B245" i="11"/>
  <c r="B246" i="11"/>
  <c r="B247" i="11"/>
  <c r="B248" i="11"/>
  <c r="B249" i="11"/>
  <c r="B250" i="11"/>
  <c r="B251" i="11"/>
  <c r="B252" i="11"/>
  <c r="B2" i="11"/>
  <c r="R254" i="10" l="1"/>
  <c r="R253" i="10"/>
  <c r="R3" i="10"/>
  <c r="R4" i="10"/>
  <c r="R5" i="10"/>
  <c r="R6" i="10"/>
  <c r="R7" i="10"/>
  <c r="R8" i="10"/>
  <c r="R9" i="10"/>
  <c r="R10" i="10"/>
  <c r="R11" i="10"/>
  <c r="R12" i="10"/>
  <c r="R13" i="10"/>
  <c r="R14" i="10"/>
  <c r="R15" i="10"/>
  <c r="R16" i="10"/>
  <c r="R17" i="10"/>
  <c r="R18" i="10"/>
  <c r="R19" i="10"/>
  <c r="R20" i="10"/>
  <c r="R21" i="10"/>
  <c r="R22" i="10"/>
  <c r="R23" i="10"/>
  <c r="R24" i="10"/>
  <c r="R25" i="10"/>
  <c r="R26" i="10"/>
  <c r="R27" i="10"/>
  <c r="R28" i="10"/>
  <c r="R29" i="10"/>
  <c r="R30" i="10"/>
  <c r="R31" i="10"/>
  <c r="R32" i="10"/>
  <c r="R33" i="10"/>
  <c r="R34" i="10"/>
  <c r="R35" i="10"/>
  <c r="R36" i="10"/>
  <c r="R37" i="10"/>
  <c r="R38" i="10"/>
  <c r="R39" i="10"/>
  <c r="R40" i="10"/>
  <c r="R41" i="10"/>
  <c r="R42" i="10"/>
  <c r="R43" i="10"/>
  <c r="R44" i="10"/>
  <c r="R45" i="10"/>
  <c r="R46" i="10"/>
  <c r="R47" i="10"/>
  <c r="R48" i="10"/>
  <c r="R49" i="10"/>
  <c r="R50" i="10"/>
  <c r="R51" i="10"/>
  <c r="R52" i="10"/>
  <c r="R53" i="10"/>
  <c r="R54" i="10"/>
  <c r="R55" i="10"/>
  <c r="R56" i="10"/>
  <c r="R57" i="10"/>
  <c r="R58" i="10"/>
  <c r="R59" i="10"/>
  <c r="R60" i="10"/>
  <c r="R61" i="10"/>
  <c r="R62" i="10"/>
  <c r="R63" i="10"/>
  <c r="R64" i="10"/>
  <c r="R65" i="10"/>
  <c r="R66" i="10"/>
  <c r="R67" i="10"/>
  <c r="R68" i="10"/>
  <c r="R69" i="10"/>
  <c r="R70" i="10"/>
  <c r="R71" i="10"/>
  <c r="R72" i="10"/>
  <c r="R73" i="10"/>
  <c r="R74" i="10"/>
  <c r="R75" i="10"/>
  <c r="R76" i="10"/>
  <c r="R77" i="10"/>
  <c r="R78" i="10"/>
  <c r="R79" i="10"/>
  <c r="R80" i="10"/>
  <c r="R81" i="10"/>
  <c r="R82" i="10"/>
  <c r="R83" i="10"/>
  <c r="R84" i="10"/>
  <c r="R85" i="10"/>
  <c r="R86" i="10"/>
  <c r="R87" i="10"/>
  <c r="R88" i="10"/>
  <c r="R89" i="10"/>
  <c r="R90" i="10"/>
  <c r="R91" i="10"/>
  <c r="R92" i="10"/>
  <c r="R93" i="10"/>
  <c r="R94" i="10"/>
  <c r="R95" i="10"/>
  <c r="R96" i="10"/>
  <c r="R97" i="10"/>
  <c r="R98" i="10"/>
  <c r="R99" i="10"/>
  <c r="R100" i="10"/>
  <c r="R101" i="10"/>
  <c r="R102" i="10"/>
  <c r="R103" i="10"/>
  <c r="R104" i="10"/>
  <c r="R105" i="10"/>
  <c r="R106" i="10"/>
  <c r="R107" i="10"/>
  <c r="R108" i="10"/>
  <c r="R109" i="10"/>
  <c r="R110" i="10"/>
  <c r="R111" i="10"/>
  <c r="R112" i="10"/>
  <c r="R113" i="10"/>
  <c r="R114" i="10"/>
  <c r="R115" i="10"/>
  <c r="R116" i="10"/>
  <c r="R117" i="10"/>
  <c r="R118" i="10"/>
  <c r="R119" i="10"/>
  <c r="R120" i="10"/>
  <c r="R121" i="10"/>
  <c r="R122" i="10"/>
  <c r="R123" i="10"/>
  <c r="R124" i="10"/>
  <c r="R125" i="10"/>
  <c r="R126" i="10"/>
  <c r="R127" i="10"/>
  <c r="R128" i="10"/>
  <c r="R129" i="10"/>
  <c r="R130" i="10"/>
  <c r="R131" i="10"/>
  <c r="R132" i="10"/>
  <c r="R133" i="10"/>
  <c r="R134" i="10"/>
  <c r="R135" i="10"/>
  <c r="R136" i="10"/>
  <c r="R137" i="10"/>
  <c r="R138" i="10"/>
  <c r="R139" i="10"/>
  <c r="R140" i="10"/>
  <c r="R141" i="10"/>
  <c r="R142" i="10"/>
  <c r="R143" i="10"/>
  <c r="R144" i="10"/>
  <c r="R145" i="10"/>
  <c r="R146" i="10"/>
  <c r="R147" i="10"/>
  <c r="R148" i="10"/>
  <c r="R149" i="10"/>
  <c r="R150" i="10"/>
  <c r="R151" i="10"/>
  <c r="R152" i="10"/>
  <c r="R153" i="10"/>
  <c r="R154" i="10"/>
  <c r="R155" i="10"/>
  <c r="R156" i="10"/>
  <c r="R157" i="10"/>
  <c r="R158" i="10"/>
  <c r="R159" i="10"/>
  <c r="R160" i="10"/>
  <c r="R161" i="10"/>
  <c r="R162" i="10"/>
  <c r="R163" i="10"/>
  <c r="R164" i="10"/>
  <c r="R165" i="10"/>
  <c r="R166" i="10"/>
  <c r="R167" i="10"/>
  <c r="R168" i="10"/>
  <c r="R169" i="10"/>
  <c r="R170" i="10"/>
  <c r="R171" i="10"/>
  <c r="R172" i="10"/>
  <c r="R173" i="10"/>
  <c r="R174" i="10"/>
  <c r="R175" i="10"/>
  <c r="R176" i="10"/>
  <c r="R177" i="10"/>
  <c r="R178" i="10"/>
  <c r="R179" i="10"/>
  <c r="R180" i="10"/>
  <c r="R181" i="10"/>
  <c r="R182" i="10"/>
  <c r="R183" i="10"/>
  <c r="R184" i="10"/>
  <c r="R185" i="10"/>
  <c r="R186" i="10"/>
  <c r="R187" i="10"/>
  <c r="R188" i="10"/>
  <c r="R189" i="10"/>
  <c r="R190" i="10"/>
  <c r="R191" i="10"/>
  <c r="R192" i="10"/>
  <c r="R193" i="10"/>
  <c r="R194" i="10"/>
  <c r="R195" i="10"/>
  <c r="R196" i="10"/>
  <c r="R197" i="10"/>
  <c r="R198" i="10"/>
  <c r="R199" i="10"/>
  <c r="R200" i="10"/>
  <c r="R201" i="10"/>
  <c r="R202" i="10"/>
  <c r="R203" i="10"/>
  <c r="R204" i="10"/>
  <c r="R205" i="10"/>
  <c r="R206" i="10"/>
  <c r="R207" i="10"/>
  <c r="R208" i="10"/>
  <c r="R209" i="10"/>
  <c r="R210" i="10"/>
  <c r="R211" i="10"/>
  <c r="R212" i="10"/>
  <c r="R213" i="10"/>
  <c r="R214" i="10"/>
  <c r="R215" i="10"/>
  <c r="R216" i="10"/>
  <c r="R217" i="10"/>
  <c r="R218" i="10"/>
  <c r="R219" i="10"/>
  <c r="R220" i="10"/>
  <c r="R221" i="10"/>
  <c r="R222" i="10"/>
  <c r="R223" i="10"/>
  <c r="R224" i="10"/>
  <c r="R225" i="10"/>
  <c r="R226" i="10"/>
  <c r="R227" i="10"/>
  <c r="R228" i="10"/>
  <c r="R229" i="10"/>
  <c r="R230" i="10"/>
  <c r="R231" i="10"/>
  <c r="R232" i="10"/>
  <c r="R233" i="10"/>
  <c r="R234" i="10"/>
  <c r="R235" i="10"/>
  <c r="R236" i="10"/>
  <c r="R237" i="10"/>
  <c r="R238" i="10"/>
  <c r="R239" i="10"/>
  <c r="R240" i="10"/>
  <c r="R241" i="10"/>
  <c r="R242" i="10"/>
  <c r="R243" i="10"/>
  <c r="R244" i="10"/>
  <c r="R245" i="10"/>
  <c r="R246" i="10"/>
  <c r="R247" i="10"/>
  <c r="R248" i="10"/>
  <c r="R249" i="10"/>
  <c r="R250" i="10"/>
  <c r="R251" i="10"/>
  <c r="R252" i="10"/>
  <c r="R2" i="10"/>
  <c r="Q4" i="10"/>
  <c r="Q5" i="10"/>
  <c r="Q6" i="10"/>
  <c r="Q7" i="10"/>
  <c r="Q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92" i="10"/>
  <c r="Q93" i="10"/>
  <c r="Q94" i="10"/>
  <c r="Q95" i="10"/>
  <c r="Q96" i="10"/>
  <c r="Q97" i="10"/>
  <c r="Q98" i="10"/>
  <c r="Q99" i="10"/>
  <c r="Q100" i="10"/>
  <c r="Q101" i="10"/>
  <c r="Q102" i="10"/>
  <c r="Q103" i="10"/>
  <c r="Q104" i="10"/>
  <c r="Q105" i="10"/>
  <c r="Q106" i="10"/>
  <c r="Q107" i="10"/>
  <c r="Q108" i="10"/>
  <c r="Q109" i="10"/>
  <c r="Q110" i="10"/>
  <c r="Q111" i="10"/>
  <c r="Q112" i="10"/>
  <c r="Q113" i="10"/>
  <c r="Q114" i="10"/>
  <c r="Q115" i="10"/>
  <c r="Q116" i="10"/>
  <c r="Q117" i="10"/>
  <c r="Q118" i="10"/>
  <c r="Q119" i="10"/>
  <c r="Q120" i="10"/>
  <c r="Q121" i="10"/>
  <c r="Q122" i="10"/>
  <c r="Q123" i="10"/>
  <c r="Q124" i="10"/>
  <c r="Q125" i="10"/>
  <c r="Q126" i="10"/>
  <c r="Q127" i="10"/>
  <c r="Q128" i="10"/>
  <c r="Q129" i="10"/>
  <c r="Q130" i="10"/>
  <c r="Q131" i="10"/>
  <c r="Q132" i="10"/>
  <c r="Q133" i="10"/>
  <c r="Q134" i="10"/>
  <c r="Q135" i="10"/>
  <c r="Q136" i="10"/>
  <c r="Q137" i="10"/>
  <c r="Q138" i="10"/>
  <c r="Q139" i="10"/>
  <c r="Q140" i="10"/>
  <c r="Q141" i="10"/>
  <c r="Q142" i="10"/>
  <c r="Q143" i="10"/>
  <c r="Q144" i="10"/>
  <c r="Q145" i="10"/>
  <c r="Q146" i="10"/>
  <c r="Q147" i="10"/>
  <c r="Q148" i="10"/>
  <c r="Q149" i="10"/>
  <c r="Q150" i="10"/>
  <c r="Q151" i="10"/>
  <c r="Q152" i="10"/>
  <c r="Q153" i="10"/>
  <c r="Q154" i="10"/>
  <c r="Q155" i="10"/>
  <c r="Q156" i="10"/>
  <c r="Q157" i="10"/>
  <c r="Q158" i="10"/>
  <c r="Q159" i="10"/>
  <c r="Q160" i="10"/>
  <c r="Q161" i="10"/>
  <c r="Q162" i="10"/>
  <c r="Q163" i="10"/>
  <c r="Q164" i="10"/>
  <c r="Q165" i="10"/>
  <c r="Q166" i="10"/>
  <c r="Q167" i="10"/>
  <c r="Q168" i="10"/>
  <c r="Q169" i="10"/>
  <c r="Q170" i="10"/>
  <c r="Q171" i="10"/>
  <c r="Q172" i="10"/>
  <c r="Q173" i="10"/>
  <c r="Q174" i="10"/>
  <c r="Q175" i="10"/>
  <c r="Q176" i="10"/>
  <c r="Q177" i="10"/>
  <c r="Q178" i="10"/>
  <c r="Q179" i="10"/>
  <c r="Q180" i="10"/>
  <c r="Q181" i="10"/>
  <c r="Q182" i="10"/>
  <c r="Q183" i="10"/>
  <c r="Q184" i="10"/>
  <c r="Q185" i="10"/>
  <c r="Q186" i="10"/>
  <c r="Q187" i="10"/>
  <c r="Q188" i="10"/>
  <c r="Q189" i="10"/>
  <c r="Q190" i="10"/>
  <c r="Q191" i="10"/>
  <c r="Q192" i="10"/>
  <c r="Q193" i="10"/>
  <c r="Q194" i="10"/>
  <c r="Q195" i="10"/>
  <c r="Q196" i="10"/>
  <c r="Q197" i="10"/>
  <c r="Q198" i="10"/>
  <c r="Q199" i="10"/>
  <c r="Q200" i="10"/>
  <c r="Q201" i="10"/>
  <c r="Q202" i="10"/>
  <c r="Q203" i="10"/>
  <c r="Q204" i="10"/>
  <c r="Q205" i="10"/>
  <c r="Q206" i="10"/>
  <c r="Q207" i="10"/>
  <c r="Q208" i="10"/>
  <c r="Q209" i="10"/>
  <c r="Q210" i="10"/>
  <c r="Q211" i="10"/>
  <c r="Q212" i="10"/>
  <c r="Q213" i="10"/>
  <c r="Q214" i="10"/>
  <c r="Q215" i="10"/>
  <c r="Q216" i="10"/>
  <c r="Q217" i="10"/>
  <c r="Q218" i="10"/>
  <c r="Q219" i="10"/>
  <c r="Q220" i="10"/>
  <c r="Q221" i="10"/>
  <c r="Q222" i="10"/>
  <c r="Q223" i="10"/>
  <c r="Q224" i="10"/>
  <c r="Q225" i="10"/>
  <c r="Q226" i="10"/>
  <c r="Q227" i="10"/>
  <c r="Q228" i="10"/>
  <c r="Q229" i="10"/>
  <c r="Q230" i="10"/>
  <c r="Q231" i="10"/>
  <c r="Q232" i="10"/>
  <c r="Q233" i="10"/>
  <c r="Q234" i="10"/>
  <c r="Q235" i="10"/>
  <c r="Q236" i="10"/>
  <c r="Q237" i="10"/>
  <c r="Q238" i="10"/>
  <c r="Q239" i="10"/>
  <c r="Q240" i="10"/>
  <c r="Q241" i="10"/>
  <c r="Q242" i="10"/>
  <c r="Q243" i="10"/>
  <c r="Q244" i="10"/>
  <c r="Q245" i="10"/>
  <c r="Q246" i="10"/>
  <c r="Q247" i="10"/>
  <c r="Q248" i="10"/>
  <c r="Q249" i="10"/>
  <c r="Q250" i="10"/>
  <c r="Q251" i="10"/>
  <c r="Q252" i="10"/>
  <c r="P4" i="10"/>
  <c r="P5" i="10"/>
  <c r="P6" i="10"/>
  <c r="P7" i="10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P30" i="10"/>
  <c r="P31" i="10"/>
  <c r="P32" i="10"/>
  <c r="P33" i="10"/>
  <c r="P34" i="10"/>
  <c r="P35" i="10"/>
  <c r="P36" i="10"/>
  <c r="P37" i="10"/>
  <c r="P38" i="10"/>
  <c r="P39" i="10"/>
  <c r="P40" i="10"/>
  <c r="P41" i="10"/>
  <c r="P42" i="10"/>
  <c r="P43" i="10"/>
  <c r="P44" i="10"/>
  <c r="P45" i="10"/>
  <c r="P46" i="10"/>
  <c r="P47" i="10"/>
  <c r="P48" i="10"/>
  <c r="P49" i="10"/>
  <c r="P50" i="10"/>
  <c r="P51" i="10"/>
  <c r="P52" i="10"/>
  <c r="P53" i="10"/>
  <c r="P54" i="10"/>
  <c r="P55" i="10"/>
  <c r="P56" i="10"/>
  <c r="P57" i="10"/>
  <c r="P58" i="10"/>
  <c r="P59" i="10"/>
  <c r="P60" i="10"/>
  <c r="P61" i="10"/>
  <c r="P62" i="10"/>
  <c r="P63" i="10"/>
  <c r="P64" i="10"/>
  <c r="P65" i="10"/>
  <c r="P66" i="10"/>
  <c r="P67" i="10"/>
  <c r="P68" i="10"/>
  <c r="P69" i="10"/>
  <c r="P70" i="10"/>
  <c r="P71" i="10"/>
  <c r="P72" i="10"/>
  <c r="P73" i="10"/>
  <c r="P74" i="10"/>
  <c r="P75" i="10"/>
  <c r="P76" i="10"/>
  <c r="P77" i="10"/>
  <c r="P78" i="10"/>
  <c r="P79" i="10"/>
  <c r="P80" i="10"/>
  <c r="P81" i="10"/>
  <c r="P82" i="10"/>
  <c r="P83" i="10"/>
  <c r="P84" i="10"/>
  <c r="P85" i="10"/>
  <c r="P86" i="10"/>
  <c r="P87" i="10"/>
  <c r="P88" i="10"/>
  <c r="P89" i="10"/>
  <c r="P90" i="10"/>
  <c r="P91" i="10"/>
  <c r="P92" i="10"/>
  <c r="P93" i="10"/>
  <c r="P94" i="10"/>
  <c r="P95" i="10"/>
  <c r="P96" i="10"/>
  <c r="P97" i="10"/>
  <c r="P98" i="10"/>
  <c r="P99" i="10"/>
  <c r="P100" i="10"/>
  <c r="P101" i="10"/>
  <c r="P102" i="10"/>
  <c r="P103" i="10"/>
  <c r="P104" i="10"/>
  <c r="P105" i="10"/>
  <c r="P106" i="10"/>
  <c r="P107" i="10"/>
  <c r="P108" i="10"/>
  <c r="P109" i="10"/>
  <c r="P110" i="10"/>
  <c r="P111" i="10"/>
  <c r="P112" i="10"/>
  <c r="P113" i="10"/>
  <c r="P114" i="10"/>
  <c r="P115" i="10"/>
  <c r="P116" i="10"/>
  <c r="P117" i="10"/>
  <c r="P118" i="10"/>
  <c r="P119" i="10"/>
  <c r="P120" i="10"/>
  <c r="P121" i="10"/>
  <c r="P122" i="10"/>
  <c r="P123" i="10"/>
  <c r="P124" i="10"/>
  <c r="P125" i="10"/>
  <c r="P126" i="10"/>
  <c r="P127" i="10"/>
  <c r="P128" i="10"/>
  <c r="P129" i="10"/>
  <c r="P130" i="10"/>
  <c r="P131" i="10"/>
  <c r="P132" i="10"/>
  <c r="P133" i="10"/>
  <c r="P134" i="10"/>
  <c r="P135" i="10"/>
  <c r="P136" i="10"/>
  <c r="P137" i="10"/>
  <c r="P138" i="10"/>
  <c r="P139" i="10"/>
  <c r="P140" i="10"/>
  <c r="P141" i="10"/>
  <c r="P142" i="10"/>
  <c r="P143" i="10"/>
  <c r="P144" i="10"/>
  <c r="P145" i="10"/>
  <c r="P146" i="10"/>
  <c r="P147" i="10"/>
  <c r="P148" i="10"/>
  <c r="P149" i="10"/>
  <c r="P150" i="10"/>
  <c r="P151" i="10"/>
  <c r="P152" i="10"/>
  <c r="P153" i="10"/>
  <c r="P154" i="10"/>
  <c r="P155" i="10"/>
  <c r="P156" i="10"/>
  <c r="P157" i="10"/>
  <c r="P158" i="10"/>
  <c r="P159" i="10"/>
  <c r="P160" i="10"/>
  <c r="P161" i="10"/>
  <c r="P162" i="10"/>
  <c r="P163" i="10"/>
  <c r="P164" i="10"/>
  <c r="P165" i="10"/>
  <c r="P166" i="10"/>
  <c r="P167" i="10"/>
  <c r="P168" i="10"/>
  <c r="P169" i="10"/>
  <c r="P170" i="10"/>
  <c r="P171" i="10"/>
  <c r="P172" i="10"/>
  <c r="P173" i="10"/>
  <c r="P174" i="10"/>
  <c r="P175" i="10"/>
  <c r="P176" i="10"/>
  <c r="P177" i="10"/>
  <c r="P178" i="10"/>
  <c r="P179" i="10"/>
  <c r="P180" i="10"/>
  <c r="P181" i="10"/>
  <c r="P182" i="10"/>
  <c r="P183" i="10"/>
  <c r="P184" i="10"/>
  <c r="P185" i="10"/>
  <c r="P186" i="10"/>
  <c r="P187" i="10"/>
  <c r="P188" i="10"/>
  <c r="P189" i="10"/>
  <c r="P190" i="10"/>
  <c r="P191" i="10"/>
  <c r="P192" i="10"/>
  <c r="P193" i="10"/>
  <c r="P194" i="10"/>
  <c r="P195" i="10"/>
  <c r="P196" i="10"/>
  <c r="P197" i="10"/>
  <c r="P198" i="10"/>
  <c r="P199" i="10"/>
  <c r="P200" i="10"/>
  <c r="P201" i="10"/>
  <c r="P202" i="10"/>
  <c r="P203" i="10"/>
  <c r="P204" i="10"/>
  <c r="P205" i="10"/>
  <c r="P206" i="10"/>
  <c r="P207" i="10"/>
  <c r="P208" i="10"/>
  <c r="P209" i="10"/>
  <c r="P210" i="10"/>
  <c r="P211" i="10"/>
  <c r="P212" i="10"/>
  <c r="P213" i="10"/>
  <c r="P214" i="10"/>
  <c r="P215" i="10"/>
  <c r="P216" i="10"/>
  <c r="P217" i="10"/>
  <c r="P218" i="10"/>
  <c r="P219" i="10"/>
  <c r="P220" i="10"/>
  <c r="P221" i="10"/>
  <c r="P222" i="10"/>
  <c r="P223" i="10"/>
  <c r="P224" i="10"/>
  <c r="P225" i="10"/>
  <c r="P226" i="10"/>
  <c r="P227" i="10"/>
  <c r="P228" i="10"/>
  <c r="P229" i="10"/>
  <c r="P230" i="10"/>
  <c r="P231" i="10"/>
  <c r="P232" i="10"/>
  <c r="P233" i="10"/>
  <c r="P234" i="10"/>
  <c r="P235" i="10"/>
  <c r="P236" i="10"/>
  <c r="P237" i="10"/>
  <c r="P238" i="10"/>
  <c r="P239" i="10"/>
  <c r="P240" i="10"/>
  <c r="P241" i="10"/>
  <c r="P242" i="10"/>
  <c r="P243" i="10"/>
  <c r="P244" i="10"/>
  <c r="P245" i="10"/>
  <c r="P246" i="10"/>
  <c r="P247" i="10"/>
  <c r="P248" i="10"/>
  <c r="P249" i="10"/>
  <c r="P250" i="10"/>
  <c r="P251" i="10"/>
  <c r="P252" i="10"/>
  <c r="Q3" i="10"/>
  <c r="P3" i="10"/>
  <c r="Q2" i="10"/>
  <c r="P2" i="10"/>
  <c r="L254" i="10"/>
  <c r="L253" i="10"/>
  <c r="L3" i="10"/>
  <c r="L4" i="10"/>
  <c r="L5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L69" i="10"/>
  <c r="L70" i="10"/>
  <c r="L71" i="10"/>
  <c r="L72" i="10"/>
  <c r="L73" i="10"/>
  <c r="L74" i="10"/>
  <c r="L75" i="10"/>
  <c r="L76" i="10"/>
  <c r="L77" i="10"/>
  <c r="L78" i="10"/>
  <c r="L79" i="10"/>
  <c r="L80" i="10"/>
  <c r="L81" i="10"/>
  <c r="L82" i="10"/>
  <c r="L83" i="10"/>
  <c r="L84" i="10"/>
  <c r="L85" i="10"/>
  <c r="L86" i="10"/>
  <c r="L87" i="10"/>
  <c r="L88" i="10"/>
  <c r="L89" i="10"/>
  <c r="L90" i="10"/>
  <c r="L91" i="10"/>
  <c r="L92" i="10"/>
  <c r="L93" i="10"/>
  <c r="L94" i="10"/>
  <c r="L95" i="10"/>
  <c r="L96" i="10"/>
  <c r="L97" i="10"/>
  <c r="L98" i="10"/>
  <c r="L99" i="10"/>
  <c r="L100" i="10"/>
  <c r="L101" i="10"/>
  <c r="L102" i="10"/>
  <c r="L103" i="10"/>
  <c r="L104" i="10"/>
  <c r="L105" i="10"/>
  <c r="L106" i="10"/>
  <c r="L107" i="10"/>
  <c r="L108" i="10"/>
  <c r="L109" i="10"/>
  <c r="L110" i="10"/>
  <c r="L111" i="10"/>
  <c r="L112" i="10"/>
  <c r="L113" i="10"/>
  <c r="L114" i="10"/>
  <c r="L115" i="10"/>
  <c r="L116" i="10"/>
  <c r="L117" i="10"/>
  <c r="L118" i="10"/>
  <c r="L119" i="10"/>
  <c r="L120" i="10"/>
  <c r="L121" i="10"/>
  <c r="L122" i="10"/>
  <c r="L123" i="10"/>
  <c r="L124" i="10"/>
  <c r="L125" i="10"/>
  <c r="L126" i="10"/>
  <c r="L127" i="10"/>
  <c r="L128" i="10"/>
  <c r="L129" i="10"/>
  <c r="L130" i="10"/>
  <c r="L131" i="10"/>
  <c r="L132" i="10"/>
  <c r="L133" i="10"/>
  <c r="L134" i="10"/>
  <c r="L135" i="10"/>
  <c r="L136" i="10"/>
  <c r="L137" i="10"/>
  <c r="L138" i="10"/>
  <c r="L139" i="10"/>
  <c r="L140" i="10"/>
  <c r="L141" i="10"/>
  <c r="L142" i="10"/>
  <c r="L143" i="10"/>
  <c r="L144" i="10"/>
  <c r="L145" i="10"/>
  <c r="L146" i="10"/>
  <c r="L147" i="10"/>
  <c r="L148" i="10"/>
  <c r="L149" i="10"/>
  <c r="L150" i="10"/>
  <c r="L151" i="10"/>
  <c r="L152" i="10"/>
  <c r="L153" i="10"/>
  <c r="L154" i="10"/>
  <c r="L155" i="10"/>
  <c r="L156" i="10"/>
  <c r="L157" i="10"/>
  <c r="L158" i="10"/>
  <c r="L159" i="10"/>
  <c r="L160" i="10"/>
  <c r="L161" i="10"/>
  <c r="L162" i="10"/>
  <c r="L163" i="10"/>
  <c r="L164" i="10"/>
  <c r="L165" i="10"/>
  <c r="L166" i="10"/>
  <c r="L167" i="10"/>
  <c r="L168" i="10"/>
  <c r="L169" i="10"/>
  <c r="L170" i="10"/>
  <c r="L171" i="10"/>
  <c r="L172" i="10"/>
  <c r="L173" i="10"/>
  <c r="L174" i="10"/>
  <c r="L175" i="10"/>
  <c r="L176" i="10"/>
  <c r="L177" i="10"/>
  <c r="L178" i="10"/>
  <c r="L179" i="10"/>
  <c r="L180" i="10"/>
  <c r="L181" i="10"/>
  <c r="L182" i="10"/>
  <c r="L183" i="10"/>
  <c r="L184" i="10"/>
  <c r="L185" i="10"/>
  <c r="L186" i="10"/>
  <c r="L187" i="10"/>
  <c r="L188" i="10"/>
  <c r="L189" i="10"/>
  <c r="L190" i="10"/>
  <c r="L191" i="10"/>
  <c r="L192" i="10"/>
  <c r="L193" i="10"/>
  <c r="L194" i="10"/>
  <c r="L195" i="10"/>
  <c r="L196" i="10"/>
  <c r="L197" i="10"/>
  <c r="L198" i="10"/>
  <c r="L199" i="10"/>
  <c r="L200" i="10"/>
  <c r="L201" i="10"/>
  <c r="L202" i="10"/>
  <c r="L203" i="10"/>
  <c r="L204" i="10"/>
  <c r="L205" i="10"/>
  <c r="L206" i="10"/>
  <c r="L207" i="10"/>
  <c r="L208" i="10"/>
  <c r="L209" i="10"/>
  <c r="L210" i="10"/>
  <c r="L211" i="10"/>
  <c r="L212" i="10"/>
  <c r="L213" i="10"/>
  <c r="L214" i="10"/>
  <c r="L215" i="10"/>
  <c r="L216" i="10"/>
  <c r="L217" i="10"/>
  <c r="L218" i="10"/>
  <c r="L219" i="10"/>
  <c r="L220" i="10"/>
  <c r="L221" i="10"/>
  <c r="L222" i="10"/>
  <c r="L223" i="10"/>
  <c r="L224" i="10"/>
  <c r="L225" i="10"/>
  <c r="L226" i="10"/>
  <c r="L227" i="10"/>
  <c r="L228" i="10"/>
  <c r="L229" i="10"/>
  <c r="L230" i="10"/>
  <c r="L231" i="10"/>
  <c r="L232" i="10"/>
  <c r="L233" i="10"/>
  <c r="L234" i="10"/>
  <c r="L235" i="10"/>
  <c r="L236" i="10"/>
  <c r="L237" i="10"/>
  <c r="L238" i="10"/>
  <c r="L239" i="10"/>
  <c r="L240" i="10"/>
  <c r="L241" i="10"/>
  <c r="L242" i="10"/>
  <c r="L243" i="10"/>
  <c r="L244" i="10"/>
  <c r="L245" i="10"/>
  <c r="L246" i="10"/>
  <c r="L247" i="10"/>
  <c r="L248" i="10"/>
  <c r="L249" i="10"/>
  <c r="L250" i="10"/>
  <c r="L251" i="10"/>
  <c r="L252" i="10"/>
  <c r="L2" i="10"/>
  <c r="K4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09" i="10"/>
  <c r="K110" i="10"/>
  <c r="K111" i="10"/>
  <c r="K112" i="10"/>
  <c r="K113" i="10"/>
  <c r="K114" i="10"/>
  <c r="K115" i="10"/>
  <c r="K116" i="10"/>
  <c r="K117" i="10"/>
  <c r="K118" i="10"/>
  <c r="K119" i="10"/>
  <c r="K120" i="10"/>
  <c r="K121" i="10"/>
  <c r="K122" i="10"/>
  <c r="K123" i="10"/>
  <c r="K124" i="10"/>
  <c r="K125" i="10"/>
  <c r="K126" i="10"/>
  <c r="K127" i="10"/>
  <c r="K128" i="10"/>
  <c r="K129" i="10"/>
  <c r="K130" i="10"/>
  <c r="K131" i="10"/>
  <c r="K132" i="10"/>
  <c r="K133" i="10"/>
  <c r="K134" i="10"/>
  <c r="K135" i="10"/>
  <c r="K136" i="10"/>
  <c r="K137" i="10"/>
  <c r="K138" i="10"/>
  <c r="K139" i="10"/>
  <c r="K140" i="10"/>
  <c r="K141" i="10"/>
  <c r="K142" i="10"/>
  <c r="K143" i="10"/>
  <c r="K144" i="10"/>
  <c r="K145" i="10"/>
  <c r="K146" i="10"/>
  <c r="K147" i="10"/>
  <c r="K148" i="10"/>
  <c r="K149" i="10"/>
  <c r="K150" i="10"/>
  <c r="K151" i="10"/>
  <c r="K152" i="10"/>
  <c r="K153" i="10"/>
  <c r="K154" i="10"/>
  <c r="K155" i="10"/>
  <c r="K156" i="10"/>
  <c r="K157" i="10"/>
  <c r="K158" i="10"/>
  <c r="K159" i="10"/>
  <c r="K160" i="10"/>
  <c r="K161" i="10"/>
  <c r="K162" i="10"/>
  <c r="K163" i="10"/>
  <c r="K164" i="10"/>
  <c r="K165" i="10"/>
  <c r="K166" i="10"/>
  <c r="K167" i="10"/>
  <c r="K168" i="10"/>
  <c r="K169" i="10"/>
  <c r="K170" i="10"/>
  <c r="K171" i="10"/>
  <c r="K172" i="10"/>
  <c r="K173" i="10"/>
  <c r="K174" i="10"/>
  <c r="K175" i="10"/>
  <c r="K176" i="10"/>
  <c r="K177" i="10"/>
  <c r="K178" i="10"/>
  <c r="K179" i="10"/>
  <c r="K180" i="10"/>
  <c r="K181" i="10"/>
  <c r="K182" i="10"/>
  <c r="K183" i="10"/>
  <c r="K184" i="10"/>
  <c r="K185" i="10"/>
  <c r="K186" i="10"/>
  <c r="K187" i="10"/>
  <c r="K188" i="10"/>
  <c r="K189" i="10"/>
  <c r="K190" i="10"/>
  <c r="K191" i="10"/>
  <c r="K192" i="10"/>
  <c r="K193" i="10"/>
  <c r="K194" i="10"/>
  <c r="K195" i="10"/>
  <c r="K196" i="10"/>
  <c r="K197" i="10"/>
  <c r="K198" i="10"/>
  <c r="K199" i="10"/>
  <c r="K200" i="10"/>
  <c r="K201" i="10"/>
  <c r="K202" i="10"/>
  <c r="K203" i="10"/>
  <c r="K204" i="10"/>
  <c r="K205" i="10"/>
  <c r="K206" i="10"/>
  <c r="K207" i="10"/>
  <c r="K208" i="10"/>
  <c r="K209" i="10"/>
  <c r="K210" i="10"/>
  <c r="K211" i="10"/>
  <c r="K212" i="10"/>
  <c r="K213" i="10"/>
  <c r="K214" i="10"/>
  <c r="K215" i="10"/>
  <c r="K216" i="10"/>
  <c r="K217" i="10"/>
  <c r="K218" i="10"/>
  <c r="K219" i="10"/>
  <c r="K220" i="10"/>
  <c r="K221" i="10"/>
  <c r="K222" i="10"/>
  <c r="K223" i="10"/>
  <c r="K224" i="10"/>
  <c r="K225" i="10"/>
  <c r="K226" i="10"/>
  <c r="K227" i="10"/>
  <c r="K228" i="10"/>
  <c r="K229" i="10"/>
  <c r="K230" i="10"/>
  <c r="K231" i="10"/>
  <c r="K232" i="10"/>
  <c r="K233" i="10"/>
  <c r="K234" i="10"/>
  <c r="K235" i="10"/>
  <c r="K236" i="10"/>
  <c r="K237" i="10"/>
  <c r="K238" i="10"/>
  <c r="K239" i="10"/>
  <c r="K240" i="10"/>
  <c r="K241" i="10"/>
  <c r="K242" i="10"/>
  <c r="K243" i="10"/>
  <c r="K244" i="10"/>
  <c r="K245" i="10"/>
  <c r="K246" i="10"/>
  <c r="K247" i="10"/>
  <c r="K248" i="10"/>
  <c r="K249" i="10"/>
  <c r="K250" i="10"/>
  <c r="K251" i="10"/>
  <c r="K252" i="10"/>
  <c r="K3" i="10"/>
  <c r="K2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3" i="10"/>
  <c r="J2" i="10"/>
  <c r="F254" i="10"/>
  <c r="F253" i="10"/>
  <c r="F3" i="10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F141" i="10"/>
  <c r="F142" i="10"/>
  <c r="F143" i="10"/>
  <c r="F144" i="10"/>
  <c r="F145" i="10"/>
  <c r="F146" i="10"/>
  <c r="F147" i="10"/>
  <c r="F148" i="10"/>
  <c r="F149" i="10"/>
  <c r="F150" i="10"/>
  <c r="F151" i="10"/>
  <c r="F152" i="10"/>
  <c r="F153" i="10"/>
  <c r="F154" i="10"/>
  <c r="F155" i="10"/>
  <c r="F156" i="10"/>
  <c r="F157" i="10"/>
  <c r="F158" i="10"/>
  <c r="F159" i="10"/>
  <c r="F160" i="10"/>
  <c r="F161" i="10"/>
  <c r="F162" i="10"/>
  <c r="F163" i="10"/>
  <c r="F164" i="10"/>
  <c r="F165" i="10"/>
  <c r="F166" i="10"/>
  <c r="F167" i="10"/>
  <c r="F168" i="10"/>
  <c r="F169" i="10"/>
  <c r="F170" i="10"/>
  <c r="F171" i="10"/>
  <c r="F172" i="10"/>
  <c r="F173" i="10"/>
  <c r="F174" i="10"/>
  <c r="F175" i="10"/>
  <c r="F176" i="10"/>
  <c r="F177" i="10"/>
  <c r="F178" i="10"/>
  <c r="F179" i="10"/>
  <c r="F180" i="10"/>
  <c r="F181" i="10"/>
  <c r="F182" i="10"/>
  <c r="F183" i="10"/>
  <c r="F184" i="10"/>
  <c r="F185" i="10"/>
  <c r="F186" i="10"/>
  <c r="F187" i="10"/>
  <c r="F188" i="10"/>
  <c r="F189" i="10"/>
  <c r="F190" i="10"/>
  <c r="F191" i="10"/>
  <c r="F192" i="10"/>
  <c r="F193" i="10"/>
  <c r="F194" i="10"/>
  <c r="F195" i="10"/>
  <c r="F196" i="10"/>
  <c r="F197" i="10"/>
  <c r="F198" i="10"/>
  <c r="F199" i="10"/>
  <c r="F200" i="10"/>
  <c r="F201" i="10"/>
  <c r="F202" i="10"/>
  <c r="F203" i="10"/>
  <c r="F204" i="10"/>
  <c r="F205" i="10"/>
  <c r="F206" i="10"/>
  <c r="F207" i="10"/>
  <c r="F208" i="10"/>
  <c r="F209" i="10"/>
  <c r="F210" i="10"/>
  <c r="F211" i="10"/>
  <c r="F212" i="10"/>
  <c r="F213" i="10"/>
  <c r="F214" i="10"/>
  <c r="F215" i="10"/>
  <c r="F216" i="10"/>
  <c r="F217" i="10"/>
  <c r="F218" i="10"/>
  <c r="F219" i="10"/>
  <c r="F220" i="10"/>
  <c r="F221" i="10"/>
  <c r="F222" i="10"/>
  <c r="F223" i="10"/>
  <c r="F224" i="10"/>
  <c r="F225" i="10"/>
  <c r="F226" i="10"/>
  <c r="F227" i="10"/>
  <c r="F228" i="10"/>
  <c r="F229" i="10"/>
  <c r="F230" i="10"/>
  <c r="F231" i="10"/>
  <c r="F232" i="10"/>
  <c r="F233" i="10"/>
  <c r="F234" i="10"/>
  <c r="F235" i="10"/>
  <c r="F236" i="10"/>
  <c r="F237" i="10"/>
  <c r="F238" i="10"/>
  <c r="F239" i="10"/>
  <c r="F240" i="10"/>
  <c r="F241" i="10"/>
  <c r="F242" i="10"/>
  <c r="F243" i="10"/>
  <c r="F244" i="10"/>
  <c r="F245" i="10"/>
  <c r="F246" i="10"/>
  <c r="F247" i="10"/>
  <c r="F248" i="10"/>
  <c r="F249" i="10"/>
  <c r="F250" i="10"/>
  <c r="F251" i="10"/>
  <c r="F252" i="10"/>
  <c r="F2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4" i="10"/>
  <c r="E135" i="10"/>
  <c r="E136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E183" i="10"/>
  <c r="E184" i="10"/>
  <c r="E185" i="10"/>
  <c r="E186" i="10"/>
  <c r="E187" i="10"/>
  <c r="E188" i="10"/>
  <c r="E189" i="10"/>
  <c r="E190" i="10"/>
  <c r="E191" i="10"/>
  <c r="E192" i="10"/>
  <c r="E193" i="10"/>
  <c r="E194" i="10"/>
  <c r="E195" i="10"/>
  <c r="E196" i="10"/>
  <c r="E197" i="10"/>
  <c r="E198" i="10"/>
  <c r="E199" i="10"/>
  <c r="E200" i="10"/>
  <c r="E201" i="10"/>
  <c r="E202" i="10"/>
  <c r="E203" i="10"/>
  <c r="E204" i="10"/>
  <c r="E205" i="10"/>
  <c r="E206" i="10"/>
  <c r="E207" i="10"/>
  <c r="E208" i="10"/>
  <c r="E209" i="10"/>
  <c r="E210" i="10"/>
  <c r="E211" i="10"/>
  <c r="E212" i="10"/>
  <c r="E213" i="10"/>
  <c r="E214" i="10"/>
  <c r="E215" i="10"/>
  <c r="E216" i="10"/>
  <c r="E217" i="10"/>
  <c r="E218" i="10"/>
  <c r="E219" i="10"/>
  <c r="E220" i="10"/>
  <c r="E221" i="10"/>
  <c r="E222" i="10"/>
  <c r="E223" i="10"/>
  <c r="E224" i="10"/>
  <c r="E225" i="10"/>
  <c r="E226" i="10"/>
  <c r="E227" i="10"/>
  <c r="E228" i="10"/>
  <c r="E229" i="10"/>
  <c r="E230" i="10"/>
  <c r="E231" i="10"/>
  <c r="E232" i="10"/>
  <c r="E233" i="10"/>
  <c r="E234" i="10"/>
  <c r="E235" i="10"/>
  <c r="E236" i="10"/>
  <c r="E237" i="10"/>
  <c r="E238" i="10"/>
  <c r="E239" i="10"/>
  <c r="E240" i="10"/>
  <c r="E241" i="10"/>
  <c r="E242" i="10"/>
  <c r="E243" i="10"/>
  <c r="E244" i="10"/>
  <c r="E245" i="10"/>
  <c r="E246" i="10"/>
  <c r="E247" i="10"/>
  <c r="E248" i="10"/>
  <c r="E249" i="10"/>
  <c r="E250" i="10"/>
  <c r="E251" i="10"/>
  <c r="E252" i="10"/>
  <c r="E3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D112" i="10"/>
  <c r="D113" i="10"/>
  <c r="D114" i="10"/>
  <c r="D115" i="10"/>
  <c r="D116" i="10"/>
  <c r="D117" i="10"/>
  <c r="D118" i="10"/>
  <c r="D119" i="10"/>
  <c r="D120" i="10"/>
  <c r="D121" i="10"/>
  <c r="D122" i="10"/>
  <c r="D123" i="10"/>
  <c r="D124" i="10"/>
  <c r="D125" i="10"/>
  <c r="D126" i="10"/>
  <c r="D127" i="10"/>
  <c r="D128" i="10"/>
  <c r="D129" i="10"/>
  <c r="D130" i="10"/>
  <c r="D131" i="10"/>
  <c r="D132" i="10"/>
  <c r="D133" i="10"/>
  <c r="D134" i="10"/>
  <c r="D135" i="10"/>
  <c r="D136" i="10"/>
  <c r="D137" i="10"/>
  <c r="D138" i="10"/>
  <c r="D139" i="10"/>
  <c r="D140" i="10"/>
  <c r="D141" i="10"/>
  <c r="D142" i="10"/>
  <c r="D143" i="10"/>
  <c r="D144" i="10"/>
  <c r="D145" i="10"/>
  <c r="D146" i="10"/>
  <c r="D147" i="10"/>
  <c r="D148" i="10"/>
  <c r="D149" i="10"/>
  <c r="D150" i="10"/>
  <c r="D151" i="10"/>
  <c r="D152" i="10"/>
  <c r="D153" i="10"/>
  <c r="D154" i="10"/>
  <c r="D155" i="10"/>
  <c r="D156" i="10"/>
  <c r="D157" i="10"/>
  <c r="D158" i="10"/>
  <c r="D159" i="10"/>
  <c r="D160" i="10"/>
  <c r="D161" i="10"/>
  <c r="D162" i="10"/>
  <c r="D163" i="10"/>
  <c r="D164" i="10"/>
  <c r="D165" i="10"/>
  <c r="D166" i="10"/>
  <c r="D167" i="10"/>
  <c r="D168" i="10"/>
  <c r="D169" i="10"/>
  <c r="D170" i="10"/>
  <c r="D171" i="10"/>
  <c r="D172" i="10"/>
  <c r="D173" i="10"/>
  <c r="D174" i="10"/>
  <c r="D175" i="10"/>
  <c r="D176" i="10"/>
  <c r="D177" i="10"/>
  <c r="D178" i="10"/>
  <c r="D179" i="10"/>
  <c r="D180" i="10"/>
  <c r="D181" i="10"/>
  <c r="D182" i="10"/>
  <c r="D183" i="10"/>
  <c r="D184" i="10"/>
  <c r="D185" i="10"/>
  <c r="D186" i="10"/>
  <c r="D187" i="10"/>
  <c r="D188" i="10"/>
  <c r="D189" i="10"/>
  <c r="D190" i="10"/>
  <c r="D191" i="10"/>
  <c r="D192" i="10"/>
  <c r="D193" i="10"/>
  <c r="D194" i="10"/>
  <c r="D195" i="10"/>
  <c r="D196" i="10"/>
  <c r="D197" i="10"/>
  <c r="D198" i="10"/>
  <c r="D199" i="10"/>
  <c r="D200" i="10"/>
  <c r="D201" i="10"/>
  <c r="D202" i="10"/>
  <c r="D203" i="10"/>
  <c r="D204" i="10"/>
  <c r="D205" i="10"/>
  <c r="D206" i="10"/>
  <c r="D207" i="10"/>
  <c r="D208" i="10"/>
  <c r="D209" i="10"/>
  <c r="D210" i="10"/>
  <c r="D211" i="10"/>
  <c r="D212" i="10"/>
  <c r="D213" i="10"/>
  <c r="D214" i="10"/>
  <c r="D215" i="10"/>
  <c r="D216" i="10"/>
  <c r="D217" i="10"/>
  <c r="D218" i="10"/>
  <c r="D219" i="10"/>
  <c r="D220" i="10"/>
  <c r="D221" i="10"/>
  <c r="D222" i="10"/>
  <c r="D223" i="10"/>
  <c r="D224" i="10"/>
  <c r="D225" i="10"/>
  <c r="D226" i="10"/>
  <c r="D227" i="10"/>
  <c r="D228" i="10"/>
  <c r="D229" i="10"/>
  <c r="D230" i="10"/>
  <c r="D231" i="10"/>
  <c r="D232" i="10"/>
  <c r="D233" i="10"/>
  <c r="D234" i="10"/>
  <c r="D235" i="10"/>
  <c r="D236" i="10"/>
  <c r="D237" i="10"/>
  <c r="D238" i="10"/>
  <c r="D239" i="10"/>
  <c r="D240" i="10"/>
  <c r="D241" i="10"/>
  <c r="D242" i="10"/>
  <c r="D243" i="10"/>
  <c r="D244" i="10"/>
  <c r="D245" i="10"/>
  <c r="D246" i="10"/>
  <c r="D247" i="10"/>
  <c r="D248" i="10"/>
  <c r="D249" i="10"/>
  <c r="D250" i="10"/>
  <c r="D251" i="10"/>
  <c r="D252" i="10"/>
  <c r="D3" i="10"/>
  <c r="E2" i="10"/>
  <c r="D2" i="10"/>
  <c r="D9" i="8" l="1"/>
  <c r="D8" i="8"/>
  <c r="D7" i="8"/>
  <c r="D6" i="8"/>
  <c r="D5" i="8"/>
  <c r="D4" i="8"/>
  <c r="C9" i="8"/>
  <c r="C8" i="8"/>
  <c r="C7" i="8"/>
  <c r="C6" i="8"/>
  <c r="C5" i="8"/>
  <c r="C4" i="8"/>
  <c r="C3" i="8"/>
  <c r="B7" i="8"/>
  <c r="B6" i="8"/>
  <c r="B5" i="8"/>
  <c r="B9" i="8"/>
  <c r="B8" i="8"/>
  <c r="B4" i="8"/>
  <c r="B3" i="8"/>
  <c r="G48" i="3" l="1"/>
  <c r="D254" i="3" l="1"/>
  <c r="M262" i="1" l="1"/>
  <c r="M264" i="1" s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11" i="1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3" i="3"/>
  <c r="J254" i="3" s="1"/>
  <c r="J256" i="3" s="1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3" i="4"/>
  <c r="J254" i="4" s="1"/>
  <c r="D265" i="1" l="1"/>
  <c r="D266" i="1" s="1"/>
  <c r="D267" i="1" s="1"/>
  <c r="D268" i="1" s="1"/>
  <c r="E262" i="1"/>
  <c r="D257" i="3"/>
  <c r="D258" i="3" s="1"/>
  <c r="D259" i="3" s="1"/>
  <c r="D260" i="3" s="1"/>
  <c r="C254" i="3" l="1"/>
  <c r="C254" i="4"/>
  <c r="J255" i="4" s="1"/>
  <c r="F262" i="1"/>
  <c r="E3" i="4" l="1"/>
  <c r="G3" i="4" s="1"/>
  <c r="D122" i="4"/>
  <c r="D156" i="4"/>
  <c r="D248" i="4"/>
  <c r="D186" i="4"/>
  <c r="D219" i="4"/>
  <c r="D246" i="4"/>
  <c r="D193" i="4"/>
  <c r="D77" i="4"/>
  <c r="D127" i="4"/>
  <c r="D19" i="4"/>
  <c r="D147" i="4"/>
  <c r="D4" i="4"/>
  <c r="D227" i="4"/>
  <c r="D142" i="4"/>
  <c r="D190" i="4"/>
  <c r="D200" i="4"/>
  <c r="D203" i="4"/>
  <c r="D119" i="4"/>
  <c r="D132" i="4"/>
  <c r="D162" i="4"/>
  <c r="D241" i="4"/>
  <c r="D218" i="4"/>
  <c r="D37" i="4"/>
  <c r="D102" i="4"/>
  <c r="D124" i="4"/>
  <c r="D152" i="4"/>
  <c r="D212" i="4"/>
  <c r="D148" i="4"/>
  <c r="D228" i="4"/>
  <c r="D182" i="4"/>
  <c r="D86" i="4"/>
  <c r="D183" i="4"/>
  <c r="D16" i="4"/>
  <c r="D130" i="4"/>
  <c r="D105" i="4"/>
  <c r="D39" i="4"/>
  <c r="D145" i="4"/>
  <c r="D220" i="4"/>
  <c r="D229" i="4"/>
  <c r="D206" i="4"/>
  <c r="D21" i="4"/>
  <c r="D205" i="4"/>
  <c r="D82" i="4"/>
  <c r="D150" i="4"/>
  <c r="D134" i="4"/>
  <c r="D181" i="4"/>
  <c r="D78" i="4"/>
  <c r="D138" i="4"/>
  <c r="D108" i="4"/>
  <c r="D90" i="4"/>
  <c r="D87" i="4"/>
  <c r="D9" i="4"/>
  <c r="D33" i="4"/>
  <c r="D146" i="4"/>
  <c r="D185" i="4"/>
  <c r="D199" i="4"/>
  <c r="D233" i="4"/>
  <c r="D47" i="4"/>
  <c r="D231" i="4"/>
  <c r="D67" i="4"/>
  <c r="D245" i="4"/>
  <c r="D92" i="4"/>
  <c r="D169" i="4"/>
  <c r="D113" i="4"/>
  <c r="D225" i="4"/>
  <c r="D211" i="4"/>
  <c r="D176" i="4"/>
  <c r="D133" i="4"/>
  <c r="D99" i="4"/>
  <c r="D140" i="4"/>
  <c r="D11" i="4"/>
  <c r="D100" i="4"/>
  <c r="D184" i="4"/>
  <c r="D238" i="4"/>
  <c r="D49" i="4"/>
  <c r="D154" i="4"/>
  <c r="D74" i="4"/>
  <c r="D53" i="4"/>
  <c r="D96" i="4"/>
  <c r="D18" i="4"/>
  <c r="D101" i="4"/>
  <c r="D204" i="4"/>
  <c r="D166" i="4"/>
  <c r="D209" i="4"/>
  <c r="D180" i="4"/>
  <c r="D177" i="4"/>
  <c r="D175" i="4"/>
  <c r="D163" i="4"/>
  <c r="D91" i="4"/>
  <c r="D73" i="4"/>
  <c r="D61" i="4"/>
  <c r="D120" i="4"/>
  <c r="D52" i="4"/>
  <c r="D50" i="4"/>
  <c r="D178" i="4"/>
  <c r="D170" i="4"/>
  <c r="D240" i="4"/>
  <c r="D239" i="4"/>
  <c r="D85" i="4"/>
  <c r="D107" i="4"/>
  <c r="D155" i="4"/>
  <c r="D51" i="4"/>
  <c r="D143" i="4"/>
  <c r="D129" i="4"/>
  <c r="D38" i="4"/>
  <c r="D12" i="4"/>
  <c r="D159" i="4"/>
  <c r="D15" i="4"/>
  <c r="D7" i="4"/>
  <c r="D109" i="4"/>
  <c r="D126" i="4"/>
  <c r="D45" i="4"/>
  <c r="D234" i="4"/>
  <c r="D57" i="4"/>
  <c r="D58" i="4"/>
  <c r="D110" i="4"/>
  <c r="D43" i="4"/>
  <c r="D172" i="4"/>
  <c r="D5" i="4"/>
  <c r="D62" i="4"/>
  <c r="D83" i="4"/>
  <c r="D28" i="4"/>
  <c r="D224" i="4"/>
  <c r="D208" i="4"/>
  <c r="D174" i="4"/>
  <c r="D117" i="4"/>
  <c r="D226" i="4"/>
  <c r="D26" i="4"/>
  <c r="D197" i="4"/>
  <c r="D116" i="4"/>
  <c r="D194" i="4"/>
  <c r="D236" i="4"/>
  <c r="D247" i="4"/>
  <c r="D137" i="4"/>
  <c r="D27" i="4"/>
  <c r="D76" i="4"/>
  <c r="D54" i="4"/>
  <c r="D187" i="4"/>
  <c r="D29" i="4"/>
  <c r="D244" i="4"/>
  <c r="D189" i="4"/>
  <c r="D14" i="4"/>
  <c r="D235" i="4"/>
  <c r="D179" i="4"/>
  <c r="D153" i="4"/>
  <c r="D6" i="4"/>
  <c r="D55" i="4"/>
  <c r="D157" i="4"/>
  <c r="D44" i="4"/>
  <c r="D98" i="4"/>
  <c r="D104" i="4"/>
  <c r="D149" i="4"/>
  <c r="D139" i="4"/>
  <c r="D250" i="4"/>
  <c r="D13" i="4"/>
  <c r="D168" i="4"/>
  <c r="D20" i="4"/>
  <c r="D201" i="4"/>
  <c r="D70" i="4"/>
  <c r="D213" i="4"/>
  <c r="D114" i="4"/>
  <c r="D165" i="4"/>
  <c r="D131" i="4"/>
  <c r="D249" i="4"/>
  <c r="D242" i="4"/>
  <c r="D118" i="4"/>
  <c r="D94" i="4"/>
  <c r="D237" i="4"/>
  <c r="D230" i="4"/>
  <c r="D8" i="4"/>
  <c r="D32" i="4"/>
  <c r="D48" i="4"/>
  <c r="D95" i="4"/>
  <c r="D17" i="4"/>
  <c r="D115" i="4"/>
  <c r="D164" i="4"/>
  <c r="D36" i="4"/>
  <c r="D171" i="4"/>
  <c r="D191" i="4"/>
  <c r="D46" i="4"/>
  <c r="D60" i="4"/>
  <c r="D161" i="4"/>
  <c r="D56" i="4"/>
  <c r="D173" i="4"/>
  <c r="D196" i="4"/>
  <c r="D128" i="4"/>
  <c r="D252" i="4"/>
  <c r="D71" i="4"/>
  <c r="D80" i="4"/>
  <c r="D24" i="4"/>
  <c r="D65" i="4"/>
  <c r="D41" i="4"/>
  <c r="D243" i="4"/>
  <c r="D136" i="4"/>
  <c r="D135" i="4"/>
  <c r="D103" i="4"/>
  <c r="D214" i="4"/>
  <c r="D198" i="4"/>
  <c r="D66" i="4"/>
  <c r="D40" i="4"/>
  <c r="D22" i="4"/>
  <c r="D34" i="4"/>
  <c r="D195" i="4"/>
  <c r="D141" i="4"/>
  <c r="D192" i="4"/>
  <c r="D121" i="4"/>
  <c r="D35" i="4"/>
  <c r="D63" i="4"/>
  <c r="D84" i="4"/>
  <c r="D221" i="4"/>
  <c r="D23" i="4"/>
  <c r="D106" i="4"/>
  <c r="D89" i="4"/>
  <c r="D210" i="4"/>
  <c r="D125" i="4"/>
  <c r="D111" i="4"/>
  <c r="D25" i="4"/>
  <c r="D81" i="4"/>
  <c r="D160" i="4"/>
  <c r="D30" i="4"/>
  <c r="D97" i="4"/>
  <c r="D144" i="4"/>
  <c r="D68" i="4"/>
  <c r="D217" i="4"/>
  <c r="D72" i="4"/>
  <c r="D216" i="4"/>
  <c r="D69" i="4"/>
  <c r="D223" i="4"/>
  <c r="D158" i="4"/>
  <c r="D88" i="4"/>
  <c r="D188" i="4"/>
  <c r="D79" i="4"/>
  <c r="D10" i="4"/>
  <c r="D112" i="4"/>
  <c r="D232" i="4"/>
  <c r="D253" i="4"/>
  <c r="D222" i="4"/>
  <c r="D93" i="4"/>
  <c r="D31" i="4"/>
  <c r="D42" i="4"/>
  <c r="D64" i="4"/>
  <c r="D75" i="4"/>
  <c r="D207" i="4"/>
  <c r="D251" i="4"/>
  <c r="D202" i="4"/>
  <c r="D3" i="4"/>
  <c r="F3" i="4" s="1"/>
  <c r="D167" i="4"/>
  <c r="D59" i="4"/>
  <c r="D151" i="4"/>
  <c r="D123" i="4"/>
  <c r="D215" i="4"/>
  <c r="E4" i="4" l="1"/>
  <c r="F4" i="4"/>
  <c r="H3" i="4"/>
  <c r="D254" i="4"/>
  <c r="D257" i="4" s="1"/>
  <c r="D258" i="4" s="1"/>
  <c r="D259" i="4" s="1"/>
  <c r="D260" i="4" s="1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3" i="3"/>
  <c r="F5" i="3"/>
  <c r="F6" i="3" s="1"/>
  <c r="F7" i="3" s="1"/>
  <c r="F8" i="3" s="1"/>
  <c r="F9" i="3" s="1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F34" i="3" s="1"/>
  <c r="F35" i="3" s="1"/>
  <c r="F36" i="3" s="1"/>
  <c r="F37" i="3" s="1"/>
  <c r="F38" i="3" s="1"/>
  <c r="F39" i="3" s="1"/>
  <c r="F40" i="3" s="1"/>
  <c r="F41" i="3" s="1"/>
  <c r="F42" i="3" s="1"/>
  <c r="F43" i="3" s="1"/>
  <c r="F44" i="3" s="1"/>
  <c r="F45" i="3" s="1"/>
  <c r="F46" i="3" s="1"/>
  <c r="F47" i="3" s="1"/>
  <c r="F48" i="3" s="1"/>
  <c r="F49" i="3" s="1"/>
  <c r="F50" i="3" s="1"/>
  <c r="F51" i="3" s="1"/>
  <c r="F52" i="3" s="1"/>
  <c r="F53" i="3" s="1"/>
  <c r="F54" i="3" s="1"/>
  <c r="F55" i="3" s="1"/>
  <c r="F56" i="3" s="1"/>
  <c r="F57" i="3" s="1"/>
  <c r="F58" i="3" s="1"/>
  <c r="F59" i="3" s="1"/>
  <c r="F60" i="3" s="1"/>
  <c r="F61" i="3" s="1"/>
  <c r="F62" i="3" s="1"/>
  <c r="F63" i="3" s="1"/>
  <c r="F64" i="3" s="1"/>
  <c r="F65" i="3" s="1"/>
  <c r="F66" i="3" s="1"/>
  <c r="F67" i="3" s="1"/>
  <c r="F68" i="3" s="1"/>
  <c r="F69" i="3" s="1"/>
  <c r="F70" i="3" s="1"/>
  <c r="F71" i="3" s="1"/>
  <c r="F72" i="3" s="1"/>
  <c r="F73" i="3" s="1"/>
  <c r="F74" i="3" s="1"/>
  <c r="F75" i="3" s="1"/>
  <c r="F76" i="3" s="1"/>
  <c r="F77" i="3" s="1"/>
  <c r="F78" i="3" s="1"/>
  <c r="F79" i="3" s="1"/>
  <c r="F80" i="3" s="1"/>
  <c r="F81" i="3" s="1"/>
  <c r="F82" i="3" s="1"/>
  <c r="F83" i="3" s="1"/>
  <c r="F84" i="3" s="1"/>
  <c r="F85" i="3" s="1"/>
  <c r="F86" i="3" s="1"/>
  <c r="F87" i="3" s="1"/>
  <c r="F88" i="3" s="1"/>
  <c r="F89" i="3" s="1"/>
  <c r="F90" i="3" s="1"/>
  <c r="F91" i="3" s="1"/>
  <c r="F92" i="3" s="1"/>
  <c r="F93" i="3" s="1"/>
  <c r="F94" i="3" s="1"/>
  <c r="F95" i="3" s="1"/>
  <c r="F96" i="3" s="1"/>
  <c r="F97" i="3" s="1"/>
  <c r="F98" i="3" s="1"/>
  <c r="F99" i="3" s="1"/>
  <c r="F100" i="3" s="1"/>
  <c r="F101" i="3" s="1"/>
  <c r="F102" i="3" s="1"/>
  <c r="F103" i="3" s="1"/>
  <c r="F104" i="3" s="1"/>
  <c r="F105" i="3" s="1"/>
  <c r="F106" i="3" s="1"/>
  <c r="F107" i="3" s="1"/>
  <c r="F108" i="3" s="1"/>
  <c r="F109" i="3" s="1"/>
  <c r="F110" i="3" s="1"/>
  <c r="F111" i="3" s="1"/>
  <c r="F112" i="3" s="1"/>
  <c r="F113" i="3" s="1"/>
  <c r="F114" i="3" s="1"/>
  <c r="F115" i="3" s="1"/>
  <c r="F116" i="3" s="1"/>
  <c r="F117" i="3" s="1"/>
  <c r="F118" i="3" s="1"/>
  <c r="F119" i="3" s="1"/>
  <c r="F120" i="3" s="1"/>
  <c r="F121" i="3" s="1"/>
  <c r="F122" i="3" s="1"/>
  <c r="F123" i="3" s="1"/>
  <c r="F124" i="3" s="1"/>
  <c r="F125" i="3" s="1"/>
  <c r="F126" i="3" s="1"/>
  <c r="F127" i="3" s="1"/>
  <c r="F128" i="3" s="1"/>
  <c r="F129" i="3" s="1"/>
  <c r="F130" i="3" s="1"/>
  <c r="F131" i="3" s="1"/>
  <c r="F132" i="3" s="1"/>
  <c r="F133" i="3" s="1"/>
  <c r="F134" i="3" s="1"/>
  <c r="F135" i="3" s="1"/>
  <c r="F136" i="3" s="1"/>
  <c r="F137" i="3" s="1"/>
  <c r="F138" i="3" s="1"/>
  <c r="F139" i="3" s="1"/>
  <c r="F140" i="3" s="1"/>
  <c r="F141" i="3" s="1"/>
  <c r="F142" i="3" s="1"/>
  <c r="F143" i="3" s="1"/>
  <c r="F144" i="3" s="1"/>
  <c r="F145" i="3" s="1"/>
  <c r="F146" i="3" s="1"/>
  <c r="F147" i="3" s="1"/>
  <c r="F148" i="3" s="1"/>
  <c r="F149" i="3" s="1"/>
  <c r="F150" i="3" s="1"/>
  <c r="F151" i="3" s="1"/>
  <c r="F152" i="3" s="1"/>
  <c r="F153" i="3" s="1"/>
  <c r="F154" i="3" s="1"/>
  <c r="F155" i="3" s="1"/>
  <c r="F156" i="3" s="1"/>
  <c r="F157" i="3" s="1"/>
  <c r="F158" i="3" s="1"/>
  <c r="F159" i="3" s="1"/>
  <c r="F160" i="3" s="1"/>
  <c r="F161" i="3" s="1"/>
  <c r="F162" i="3" s="1"/>
  <c r="F163" i="3" s="1"/>
  <c r="F164" i="3" s="1"/>
  <c r="F165" i="3" s="1"/>
  <c r="F166" i="3" s="1"/>
  <c r="F167" i="3" s="1"/>
  <c r="F168" i="3" s="1"/>
  <c r="F169" i="3" s="1"/>
  <c r="F170" i="3" s="1"/>
  <c r="F171" i="3" s="1"/>
  <c r="F172" i="3" s="1"/>
  <c r="F173" i="3" s="1"/>
  <c r="F174" i="3" s="1"/>
  <c r="F175" i="3" s="1"/>
  <c r="F176" i="3" s="1"/>
  <c r="F177" i="3" s="1"/>
  <c r="F178" i="3" s="1"/>
  <c r="F179" i="3" s="1"/>
  <c r="F180" i="3" s="1"/>
  <c r="F181" i="3" s="1"/>
  <c r="F182" i="3" s="1"/>
  <c r="F183" i="3" s="1"/>
  <c r="F184" i="3" s="1"/>
  <c r="F185" i="3" s="1"/>
  <c r="F186" i="3" s="1"/>
  <c r="F187" i="3" s="1"/>
  <c r="F188" i="3" s="1"/>
  <c r="F189" i="3" s="1"/>
  <c r="F190" i="3" s="1"/>
  <c r="F191" i="3" s="1"/>
  <c r="F192" i="3" s="1"/>
  <c r="F193" i="3" s="1"/>
  <c r="F194" i="3" s="1"/>
  <c r="F195" i="3" s="1"/>
  <c r="F196" i="3" s="1"/>
  <c r="F197" i="3" s="1"/>
  <c r="F198" i="3" s="1"/>
  <c r="F199" i="3" s="1"/>
  <c r="F200" i="3" s="1"/>
  <c r="F201" i="3" s="1"/>
  <c r="F202" i="3" s="1"/>
  <c r="F203" i="3" s="1"/>
  <c r="F204" i="3" s="1"/>
  <c r="F205" i="3" s="1"/>
  <c r="F206" i="3" s="1"/>
  <c r="F207" i="3" s="1"/>
  <c r="F208" i="3" s="1"/>
  <c r="F209" i="3" s="1"/>
  <c r="F210" i="3" s="1"/>
  <c r="F211" i="3" s="1"/>
  <c r="F212" i="3" s="1"/>
  <c r="F213" i="3" s="1"/>
  <c r="F214" i="3" s="1"/>
  <c r="F215" i="3" s="1"/>
  <c r="F216" i="3" s="1"/>
  <c r="F217" i="3" s="1"/>
  <c r="F218" i="3" s="1"/>
  <c r="F219" i="3" s="1"/>
  <c r="F220" i="3" s="1"/>
  <c r="F221" i="3" s="1"/>
  <c r="F222" i="3" s="1"/>
  <c r="F223" i="3" s="1"/>
  <c r="F224" i="3" s="1"/>
  <c r="F225" i="3" s="1"/>
  <c r="F226" i="3" s="1"/>
  <c r="F227" i="3" s="1"/>
  <c r="F228" i="3" s="1"/>
  <c r="F229" i="3" s="1"/>
  <c r="F230" i="3" s="1"/>
  <c r="F231" i="3" s="1"/>
  <c r="F232" i="3" s="1"/>
  <c r="F233" i="3" s="1"/>
  <c r="F234" i="3" s="1"/>
  <c r="F235" i="3" s="1"/>
  <c r="F236" i="3" s="1"/>
  <c r="F237" i="3" s="1"/>
  <c r="F238" i="3" s="1"/>
  <c r="F239" i="3" s="1"/>
  <c r="F240" i="3" s="1"/>
  <c r="F241" i="3" s="1"/>
  <c r="F242" i="3" s="1"/>
  <c r="F243" i="3" s="1"/>
  <c r="F244" i="3" s="1"/>
  <c r="F245" i="3" s="1"/>
  <c r="F246" i="3" s="1"/>
  <c r="F247" i="3" s="1"/>
  <c r="F248" i="3" s="1"/>
  <c r="F249" i="3" s="1"/>
  <c r="F250" i="3" s="1"/>
  <c r="F251" i="3" s="1"/>
  <c r="F252" i="3" s="1"/>
  <c r="F253" i="3" s="1"/>
  <c r="F4" i="3"/>
  <c r="F3" i="3"/>
  <c r="E5" i="3"/>
  <c r="E6" i="3" s="1"/>
  <c r="E7" i="3" s="1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E61" i="3" s="1"/>
  <c r="E62" i="3" s="1"/>
  <c r="E63" i="3" s="1"/>
  <c r="E64" i="3" s="1"/>
  <c r="E65" i="3" s="1"/>
  <c r="E66" i="3" s="1"/>
  <c r="E67" i="3" s="1"/>
  <c r="E68" i="3" s="1"/>
  <c r="E69" i="3" s="1"/>
  <c r="E70" i="3" s="1"/>
  <c r="E71" i="3" s="1"/>
  <c r="E72" i="3" s="1"/>
  <c r="E73" i="3" s="1"/>
  <c r="E74" i="3" s="1"/>
  <c r="E75" i="3" s="1"/>
  <c r="E76" i="3" s="1"/>
  <c r="E77" i="3" s="1"/>
  <c r="E78" i="3" s="1"/>
  <c r="E79" i="3" s="1"/>
  <c r="E80" i="3" s="1"/>
  <c r="E81" i="3" s="1"/>
  <c r="E82" i="3" s="1"/>
  <c r="E83" i="3" s="1"/>
  <c r="E84" i="3" s="1"/>
  <c r="E85" i="3" s="1"/>
  <c r="E86" i="3" s="1"/>
  <c r="E87" i="3" s="1"/>
  <c r="E88" i="3" s="1"/>
  <c r="E89" i="3" s="1"/>
  <c r="E90" i="3" s="1"/>
  <c r="E91" i="3" s="1"/>
  <c r="E92" i="3" s="1"/>
  <c r="E93" i="3" s="1"/>
  <c r="E94" i="3" s="1"/>
  <c r="E95" i="3" s="1"/>
  <c r="E96" i="3" s="1"/>
  <c r="E97" i="3" s="1"/>
  <c r="E98" i="3" s="1"/>
  <c r="E99" i="3" s="1"/>
  <c r="E100" i="3" s="1"/>
  <c r="E101" i="3" s="1"/>
  <c r="E102" i="3" s="1"/>
  <c r="E103" i="3" s="1"/>
  <c r="E104" i="3" s="1"/>
  <c r="E105" i="3" s="1"/>
  <c r="E106" i="3" s="1"/>
  <c r="E107" i="3" s="1"/>
  <c r="E108" i="3" s="1"/>
  <c r="E109" i="3" s="1"/>
  <c r="E110" i="3" s="1"/>
  <c r="E111" i="3" s="1"/>
  <c r="E112" i="3" s="1"/>
  <c r="E113" i="3" s="1"/>
  <c r="E114" i="3" s="1"/>
  <c r="E115" i="3" s="1"/>
  <c r="E116" i="3" s="1"/>
  <c r="E117" i="3" s="1"/>
  <c r="E118" i="3" s="1"/>
  <c r="E119" i="3" s="1"/>
  <c r="E120" i="3" s="1"/>
  <c r="E121" i="3" s="1"/>
  <c r="E122" i="3" s="1"/>
  <c r="E123" i="3" s="1"/>
  <c r="E124" i="3" s="1"/>
  <c r="E125" i="3" s="1"/>
  <c r="E126" i="3" s="1"/>
  <c r="E127" i="3" s="1"/>
  <c r="E128" i="3" s="1"/>
  <c r="E129" i="3" s="1"/>
  <c r="E130" i="3" s="1"/>
  <c r="E131" i="3" s="1"/>
  <c r="E132" i="3" s="1"/>
  <c r="E133" i="3" s="1"/>
  <c r="E134" i="3" s="1"/>
  <c r="E135" i="3" s="1"/>
  <c r="E136" i="3" s="1"/>
  <c r="E137" i="3" s="1"/>
  <c r="E138" i="3" s="1"/>
  <c r="E139" i="3" s="1"/>
  <c r="E140" i="3" s="1"/>
  <c r="E141" i="3" s="1"/>
  <c r="E142" i="3" s="1"/>
  <c r="E143" i="3" s="1"/>
  <c r="E144" i="3" s="1"/>
  <c r="E145" i="3" s="1"/>
  <c r="E146" i="3" s="1"/>
  <c r="E147" i="3" s="1"/>
  <c r="E148" i="3" s="1"/>
  <c r="E149" i="3" s="1"/>
  <c r="E150" i="3" s="1"/>
  <c r="E151" i="3" s="1"/>
  <c r="E152" i="3" s="1"/>
  <c r="E153" i="3" s="1"/>
  <c r="E154" i="3" s="1"/>
  <c r="E155" i="3" s="1"/>
  <c r="E156" i="3" s="1"/>
  <c r="E157" i="3" s="1"/>
  <c r="E158" i="3" s="1"/>
  <c r="E159" i="3" s="1"/>
  <c r="E160" i="3" s="1"/>
  <c r="E161" i="3" s="1"/>
  <c r="E162" i="3" s="1"/>
  <c r="E163" i="3" s="1"/>
  <c r="E164" i="3" s="1"/>
  <c r="E165" i="3" s="1"/>
  <c r="E166" i="3" s="1"/>
  <c r="E167" i="3" s="1"/>
  <c r="E168" i="3" s="1"/>
  <c r="E169" i="3" s="1"/>
  <c r="E170" i="3" s="1"/>
  <c r="E171" i="3" s="1"/>
  <c r="E172" i="3" s="1"/>
  <c r="E173" i="3" s="1"/>
  <c r="E174" i="3" s="1"/>
  <c r="E175" i="3" s="1"/>
  <c r="E176" i="3" s="1"/>
  <c r="E177" i="3" s="1"/>
  <c r="E178" i="3" s="1"/>
  <c r="E179" i="3" s="1"/>
  <c r="E180" i="3" s="1"/>
  <c r="E181" i="3" s="1"/>
  <c r="E182" i="3" s="1"/>
  <c r="E183" i="3" s="1"/>
  <c r="E184" i="3" s="1"/>
  <c r="E185" i="3" s="1"/>
  <c r="E186" i="3" s="1"/>
  <c r="E187" i="3" s="1"/>
  <c r="E188" i="3" s="1"/>
  <c r="E189" i="3" s="1"/>
  <c r="E190" i="3" s="1"/>
  <c r="E191" i="3" s="1"/>
  <c r="E192" i="3" s="1"/>
  <c r="E193" i="3" s="1"/>
  <c r="E194" i="3" s="1"/>
  <c r="E195" i="3" s="1"/>
  <c r="E196" i="3" s="1"/>
  <c r="E197" i="3" s="1"/>
  <c r="E198" i="3" s="1"/>
  <c r="E199" i="3" s="1"/>
  <c r="E200" i="3" s="1"/>
  <c r="E201" i="3" s="1"/>
  <c r="E202" i="3" s="1"/>
  <c r="E203" i="3" s="1"/>
  <c r="E204" i="3" s="1"/>
  <c r="E205" i="3" s="1"/>
  <c r="E206" i="3" s="1"/>
  <c r="E207" i="3" s="1"/>
  <c r="E208" i="3" s="1"/>
  <c r="E209" i="3" s="1"/>
  <c r="E210" i="3" s="1"/>
  <c r="E211" i="3" s="1"/>
  <c r="E212" i="3" s="1"/>
  <c r="E213" i="3" s="1"/>
  <c r="E214" i="3" s="1"/>
  <c r="E215" i="3" s="1"/>
  <c r="E216" i="3" s="1"/>
  <c r="E217" i="3" s="1"/>
  <c r="E218" i="3" s="1"/>
  <c r="E219" i="3" s="1"/>
  <c r="E220" i="3" s="1"/>
  <c r="E221" i="3" s="1"/>
  <c r="E222" i="3" s="1"/>
  <c r="E223" i="3" s="1"/>
  <c r="E224" i="3" s="1"/>
  <c r="E225" i="3" s="1"/>
  <c r="E226" i="3" s="1"/>
  <c r="E227" i="3" s="1"/>
  <c r="E228" i="3" s="1"/>
  <c r="E229" i="3" s="1"/>
  <c r="E230" i="3" s="1"/>
  <c r="E231" i="3" s="1"/>
  <c r="E232" i="3" s="1"/>
  <c r="E233" i="3" s="1"/>
  <c r="E234" i="3" s="1"/>
  <c r="E235" i="3" s="1"/>
  <c r="E236" i="3" s="1"/>
  <c r="E237" i="3" s="1"/>
  <c r="E238" i="3" s="1"/>
  <c r="E239" i="3" s="1"/>
  <c r="E240" i="3" s="1"/>
  <c r="E241" i="3" s="1"/>
  <c r="E242" i="3" s="1"/>
  <c r="E243" i="3" s="1"/>
  <c r="E244" i="3" s="1"/>
  <c r="E245" i="3" s="1"/>
  <c r="E246" i="3" s="1"/>
  <c r="E247" i="3" s="1"/>
  <c r="E248" i="3" s="1"/>
  <c r="E249" i="3" s="1"/>
  <c r="E250" i="3" s="1"/>
  <c r="E251" i="3" s="1"/>
  <c r="E252" i="3" s="1"/>
  <c r="E253" i="3" s="1"/>
  <c r="E4" i="3"/>
  <c r="E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3" i="3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11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L103" i="1" s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L119" i="1" s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L142" i="1" s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L194" i="1" s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11" i="1"/>
  <c r="I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11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12" i="1"/>
  <c r="G262" i="1"/>
  <c r="H262" i="1"/>
  <c r="F4" i="2"/>
  <c r="F5" i="2" s="1"/>
  <c r="F6" i="2" s="1"/>
  <c r="F3" i="2"/>
  <c r="E5" i="2"/>
  <c r="E6" i="2" s="1"/>
  <c r="E4" i="2"/>
  <c r="E3" i="2"/>
  <c r="D4" i="2"/>
  <c r="D5" i="2"/>
  <c r="D6" i="2"/>
  <c r="D3" i="2"/>
  <c r="H11" i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H206" i="1" s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H232" i="1" s="1"/>
  <c r="H233" i="1" s="1"/>
  <c r="H234" i="1" s="1"/>
  <c r="H235" i="1" s="1"/>
  <c r="H236" i="1" s="1"/>
  <c r="H237" i="1" s="1"/>
  <c r="H238" i="1" s="1"/>
  <c r="H239" i="1" s="1"/>
  <c r="H240" i="1" s="1"/>
  <c r="H241" i="1" s="1"/>
  <c r="H242" i="1" s="1"/>
  <c r="H243" i="1" s="1"/>
  <c r="H244" i="1" s="1"/>
  <c r="H245" i="1" s="1"/>
  <c r="H246" i="1" s="1"/>
  <c r="H247" i="1" s="1"/>
  <c r="H248" i="1" s="1"/>
  <c r="H249" i="1" s="1"/>
  <c r="H250" i="1" s="1"/>
  <c r="H251" i="1" s="1"/>
  <c r="H252" i="1" s="1"/>
  <c r="H253" i="1" s="1"/>
  <c r="H254" i="1" s="1"/>
  <c r="H255" i="1" s="1"/>
  <c r="H256" i="1" s="1"/>
  <c r="H257" i="1" s="1"/>
  <c r="H258" i="1" s="1"/>
  <c r="H259" i="1" s="1"/>
  <c r="H260" i="1" s="1"/>
  <c r="H261" i="1" s="1"/>
  <c r="G13" i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12" i="1"/>
  <c r="G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11" i="1"/>
  <c r="G4" i="4" l="1"/>
  <c r="E5" i="4"/>
  <c r="H4" i="4"/>
  <c r="F5" i="4"/>
  <c r="G5" i="4" l="1"/>
  <c r="E6" i="4"/>
  <c r="F6" i="4"/>
  <c r="H5" i="4"/>
  <c r="E7" i="4" l="1"/>
  <c r="G6" i="4"/>
  <c r="F7" i="4"/>
  <c r="H6" i="4"/>
  <c r="G7" i="4" l="1"/>
  <c r="E8" i="4"/>
  <c r="F8" i="4"/>
  <c r="H7" i="4"/>
  <c r="G8" i="4" l="1"/>
  <c r="E9" i="4"/>
  <c r="F9" i="4"/>
  <c r="H8" i="4"/>
  <c r="E10" i="4" l="1"/>
  <c r="G9" i="4"/>
  <c r="F10" i="4"/>
  <c r="H9" i="4"/>
  <c r="G10" i="4" l="1"/>
  <c r="E11" i="4"/>
  <c r="F11" i="4"/>
  <c r="H10" i="4"/>
  <c r="E12" i="4" l="1"/>
  <c r="G11" i="4"/>
  <c r="F12" i="4"/>
  <c r="H11" i="4"/>
  <c r="G12" i="4" l="1"/>
  <c r="E13" i="4"/>
  <c r="F13" i="4"/>
  <c r="H12" i="4"/>
  <c r="E14" i="4" l="1"/>
  <c r="G13" i="4"/>
  <c r="F14" i="4"/>
  <c r="H13" i="4"/>
  <c r="G14" i="4" l="1"/>
  <c r="E15" i="4"/>
  <c r="F15" i="4"/>
  <c r="H14" i="4"/>
  <c r="E16" i="4" l="1"/>
  <c r="G15" i="4"/>
  <c r="F16" i="4"/>
  <c r="H15" i="4"/>
  <c r="E17" i="4" l="1"/>
  <c r="G16" i="4"/>
  <c r="F17" i="4"/>
  <c r="H16" i="4"/>
  <c r="E18" i="4" l="1"/>
  <c r="G17" i="4"/>
  <c r="F18" i="4"/>
  <c r="H17" i="4"/>
  <c r="G18" i="4" l="1"/>
  <c r="E19" i="4"/>
  <c r="F19" i="4"/>
  <c r="H18" i="4"/>
  <c r="E20" i="4" l="1"/>
  <c r="G19" i="4"/>
  <c r="F20" i="4"/>
  <c r="H19" i="4"/>
  <c r="E21" i="4" l="1"/>
  <c r="G20" i="4"/>
  <c r="F21" i="4"/>
  <c r="H20" i="4"/>
  <c r="E22" i="4" l="1"/>
  <c r="G21" i="4"/>
  <c r="F22" i="4"/>
  <c r="H21" i="4"/>
  <c r="G22" i="4" l="1"/>
  <c r="E23" i="4"/>
  <c r="F23" i="4"/>
  <c r="H22" i="4"/>
  <c r="E24" i="4" l="1"/>
  <c r="G23" i="4"/>
  <c r="F24" i="4"/>
  <c r="H23" i="4"/>
  <c r="E25" i="4" l="1"/>
  <c r="G24" i="4"/>
  <c r="F25" i="4"/>
  <c r="H24" i="4"/>
  <c r="E26" i="4" l="1"/>
  <c r="G25" i="4"/>
  <c r="F26" i="4"/>
  <c r="H25" i="4"/>
  <c r="G26" i="4" l="1"/>
  <c r="E27" i="4"/>
  <c r="F27" i="4"/>
  <c r="H26" i="4"/>
  <c r="E28" i="4" l="1"/>
  <c r="G27" i="4"/>
  <c r="F28" i="4"/>
  <c r="H27" i="4"/>
  <c r="E29" i="4" l="1"/>
  <c r="G28" i="4"/>
  <c r="F29" i="4"/>
  <c r="H28" i="4"/>
  <c r="E30" i="4" l="1"/>
  <c r="G29" i="4"/>
  <c r="F30" i="4"/>
  <c r="H29" i="4"/>
  <c r="E31" i="4" l="1"/>
  <c r="G30" i="4"/>
  <c r="F31" i="4"/>
  <c r="H30" i="4"/>
  <c r="E32" i="4" l="1"/>
  <c r="G31" i="4"/>
  <c r="F32" i="4"/>
  <c r="H31" i="4"/>
  <c r="G32" i="4" l="1"/>
  <c r="E33" i="4"/>
  <c r="F33" i="4"/>
  <c r="H32" i="4"/>
  <c r="E34" i="4" l="1"/>
  <c r="G33" i="4"/>
  <c r="F34" i="4"/>
  <c r="H33" i="4"/>
  <c r="E35" i="4" l="1"/>
  <c r="G34" i="4"/>
  <c r="F35" i="4"/>
  <c r="H34" i="4"/>
  <c r="E36" i="4" l="1"/>
  <c r="G35" i="4"/>
  <c r="F36" i="4"/>
  <c r="H35" i="4"/>
  <c r="E37" i="4" l="1"/>
  <c r="G36" i="4"/>
  <c r="F37" i="4"/>
  <c r="H36" i="4"/>
  <c r="E38" i="4" l="1"/>
  <c r="G37" i="4"/>
  <c r="F38" i="4"/>
  <c r="H37" i="4"/>
  <c r="E39" i="4" l="1"/>
  <c r="G38" i="4"/>
  <c r="F39" i="4"/>
  <c r="H38" i="4"/>
  <c r="E40" i="4" l="1"/>
  <c r="G39" i="4"/>
  <c r="F40" i="4"/>
  <c r="H39" i="4"/>
  <c r="E41" i="4" l="1"/>
  <c r="G40" i="4"/>
  <c r="F41" i="4"/>
  <c r="H40" i="4"/>
  <c r="G41" i="4" l="1"/>
  <c r="E42" i="4"/>
  <c r="F42" i="4"/>
  <c r="H41" i="4"/>
  <c r="G42" i="4" l="1"/>
  <c r="E43" i="4"/>
  <c r="F43" i="4"/>
  <c r="H42" i="4"/>
  <c r="E44" i="4" l="1"/>
  <c r="G43" i="4"/>
  <c r="F44" i="4"/>
  <c r="H43" i="4"/>
  <c r="G44" i="4" l="1"/>
  <c r="E45" i="4"/>
  <c r="F45" i="4"/>
  <c r="H44" i="4"/>
  <c r="E46" i="4" l="1"/>
  <c r="G45" i="4"/>
  <c r="F46" i="4"/>
  <c r="H45" i="4"/>
  <c r="E47" i="4" l="1"/>
  <c r="G46" i="4"/>
  <c r="F47" i="4"/>
  <c r="H46" i="4"/>
  <c r="E48" i="4" l="1"/>
  <c r="G47" i="4"/>
  <c r="F48" i="4"/>
  <c r="H47" i="4"/>
  <c r="G48" i="4" l="1"/>
  <c r="E49" i="4"/>
  <c r="F49" i="4"/>
  <c r="H48" i="4"/>
  <c r="E50" i="4" l="1"/>
  <c r="G49" i="4"/>
  <c r="F50" i="4"/>
  <c r="H49" i="4"/>
  <c r="E51" i="4" l="1"/>
  <c r="G50" i="4"/>
  <c r="F51" i="4"/>
  <c r="H50" i="4"/>
  <c r="E52" i="4" l="1"/>
  <c r="G51" i="4"/>
  <c r="F52" i="4"/>
  <c r="H51" i="4"/>
  <c r="E53" i="4" l="1"/>
  <c r="G52" i="4"/>
  <c r="F53" i="4"/>
  <c r="H52" i="4"/>
  <c r="G53" i="4" l="1"/>
  <c r="E54" i="4"/>
  <c r="F54" i="4"/>
  <c r="H53" i="4"/>
  <c r="G54" i="4" l="1"/>
  <c r="E55" i="4"/>
  <c r="F55" i="4"/>
  <c r="H54" i="4"/>
  <c r="E56" i="4" l="1"/>
  <c r="G55" i="4"/>
  <c r="F56" i="4"/>
  <c r="H55" i="4"/>
  <c r="E57" i="4" l="1"/>
  <c r="G56" i="4"/>
  <c r="F57" i="4"/>
  <c r="H56" i="4"/>
  <c r="E58" i="4" l="1"/>
  <c r="G57" i="4"/>
  <c r="F58" i="4"/>
  <c r="H57" i="4"/>
  <c r="E59" i="4" l="1"/>
  <c r="G58" i="4"/>
  <c r="F59" i="4"/>
  <c r="H58" i="4"/>
  <c r="G59" i="4" l="1"/>
  <c r="E60" i="4"/>
  <c r="F60" i="4"/>
  <c r="H59" i="4"/>
  <c r="E61" i="4" l="1"/>
  <c r="G60" i="4"/>
  <c r="F61" i="4"/>
  <c r="H60" i="4"/>
  <c r="E62" i="4" l="1"/>
  <c r="G61" i="4"/>
  <c r="F62" i="4"/>
  <c r="H61" i="4"/>
  <c r="E63" i="4" l="1"/>
  <c r="G62" i="4"/>
  <c r="F63" i="4"/>
  <c r="H62" i="4"/>
  <c r="E64" i="4" l="1"/>
  <c r="G63" i="4"/>
  <c r="F64" i="4"/>
  <c r="H63" i="4"/>
  <c r="E65" i="4" l="1"/>
  <c r="G64" i="4"/>
  <c r="F65" i="4"/>
  <c r="H64" i="4"/>
  <c r="E66" i="4" l="1"/>
  <c r="G65" i="4"/>
  <c r="F66" i="4"/>
  <c r="H65" i="4"/>
  <c r="E67" i="4" l="1"/>
  <c r="G66" i="4"/>
  <c r="F67" i="4"/>
  <c r="H66" i="4"/>
  <c r="E68" i="4" l="1"/>
  <c r="G67" i="4"/>
  <c r="F68" i="4"/>
  <c r="H67" i="4"/>
  <c r="G68" i="4" l="1"/>
  <c r="E69" i="4"/>
  <c r="F69" i="4"/>
  <c r="H68" i="4"/>
  <c r="E70" i="4" l="1"/>
  <c r="G69" i="4"/>
  <c r="F70" i="4"/>
  <c r="H69" i="4"/>
  <c r="E71" i="4" l="1"/>
  <c r="G70" i="4"/>
  <c r="F71" i="4"/>
  <c r="H70" i="4"/>
  <c r="E72" i="4" l="1"/>
  <c r="G71" i="4"/>
  <c r="F72" i="4"/>
  <c r="H71" i="4"/>
  <c r="G72" i="4" l="1"/>
  <c r="E73" i="4"/>
  <c r="F73" i="4"/>
  <c r="H72" i="4"/>
  <c r="G73" i="4" l="1"/>
  <c r="E74" i="4"/>
  <c r="F74" i="4"/>
  <c r="H73" i="4"/>
  <c r="E75" i="4" l="1"/>
  <c r="G74" i="4"/>
  <c r="F75" i="4"/>
  <c r="H74" i="4"/>
  <c r="E76" i="4" l="1"/>
  <c r="G75" i="4"/>
  <c r="F76" i="4"/>
  <c r="H75" i="4"/>
  <c r="E77" i="4" l="1"/>
  <c r="G76" i="4"/>
  <c r="F77" i="4"/>
  <c r="H76" i="4"/>
  <c r="E78" i="4" l="1"/>
  <c r="G77" i="4"/>
  <c r="F78" i="4"/>
  <c r="H77" i="4"/>
  <c r="E79" i="4" l="1"/>
  <c r="G78" i="4"/>
  <c r="F79" i="4"/>
  <c r="H78" i="4"/>
  <c r="G79" i="4" l="1"/>
  <c r="E80" i="4"/>
  <c r="F80" i="4"/>
  <c r="H79" i="4"/>
  <c r="E81" i="4" l="1"/>
  <c r="G80" i="4"/>
  <c r="F81" i="4"/>
  <c r="H80" i="4"/>
  <c r="E82" i="4" l="1"/>
  <c r="G81" i="4"/>
  <c r="F82" i="4"/>
  <c r="H81" i="4"/>
  <c r="G82" i="4" l="1"/>
  <c r="E83" i="4"/>
  <c r="F83" i="4"/>
  <c r="H82" i="4"/>
  <c r="E84" i="4" l="1"/>
  <c r="G83" i="4"/>
  <c r="F84" i="4"/>
  <c r="H83" i="4"/>
  <c r="E85" i="4" l="1"/>
  <c r="G84" i="4"/>
  <c r="F85" i="4"/>
  <c r="H84" i="4"/>
  <c r="G85" i="4" l="1"/>
  <c r="E86" i="4"/>
  <c r="F86" i="4"/>
  <c r="H85" i="4"/>
  <c r="E87" i="4" l="1"/>
  <c r="G86" i="4"/>
  <c r="F87" i="4"/>
  <c r="H86" i="4"/>
  <c r="E88" i="4" l="1"/>
  <c r="G87" i="4"/>
  <c r="F88" i="4"/>
  <c r="H87" i="4"/>
  <c r="G88" i="4" l="1"/>
  <c r="E89" i="4"/>
  <c r="F89" i="4"/>
  <c r="H88" i="4"/>
  <c r="E90" i="4" l="1"/>
  <c r="G89" i="4"/>
  <c r="F90" i="4"/>
  <c r="H89" i="4"/>
  <c r="E91" i="4" l="1"/>
  <c r="G90" i="4"/>
  <c r="F91" i="4"/>
  <c r="H90" i="4"/>
  <c r="E92" i="4" l="1"/>
  <c r="G91" i="4"/>
  <c r="F92" i="4"/>
  <c r="H91" i="4"/>
  <c r="E93" i="4" l="1"/>
  <c r="G92" i="4"/>
  <c r="F93" i="4"/>
  <c r="H92" i="4"/>
  <c r="E94" i="4" l="1"/>
  <c r="G93" i="4"/>
  <c r="F94" i="4"/>
  <c r="H93" i="4"/>
  <c r="E95" i="4" l="1"/>
  <c r="G94" i="4"/>
  <c r="F95" i="4"/>
  <c r="H94" i="4"/>
  <c r="E96" i="4" l="1"/>
  <c r="G95" i="4"/>
  <c r="F96" i="4"/>
  <c r="H95" i="4"/>
  <c r="G96" i="4" l="1"/>
  <c r="E97" i="4"/>
  <c r="F97" i="4"/>
  <c r="H96" i="4"/>
  <c r="E98" i="4" l="1"/>
  <c r="G97" i="4"/>
  <c r="F98" i="4"/>
  <c r="H97" i="4"/>
  <c r="E99" i="4" l="1"/>
  <c r="G98" i="4"/>
  <c r="F99" i="4"/>
  <c r="H98" i="4"/>
  <c r="E100" i="4" l="1"/>
  <c r="G99" i="4"/>
  <c r="F100" i="4"/>
  <c r="H99" i="4"/>
  <c r="E101" i="4" l="1"/>
  <c r="G100" i="4"/>
  <c r="F101" i="4"/>
  <c r="H100" i="4"/>
  <c r="E102" i="4" l="1"/>
  <c r="G101" i="4"/>
  <c r="F102" i="4"/>
  <c r="H101" i="4"/>
  <c r="E103" i="4" l="1"/>
  <c r="G102" i="4"/>
  <c r="F103" i="4"/>
  <c r="H102" i="4"/>
  <c r="E104" i="4" l="1"/>
  <c r="G103" i="4"/>
  <c r="F104" i="4"/>
  <c r="H103" i="4"/>
  <c r="E105" i="4" l="1"/>
  <c r="G104" i="4"/>
  <c r="F105" i="4"/>
  <c r="H104" i="4"/>
  <c r="E106" i="4" l="1"/>
  <c r="G105" i="4"/>
  <c r="F106" i="4"/>
  <c r="H105" i="4"/>
  <c r="E107" i="4" l="1"/>
  <c r="G106" i="4"/>
  <c r="F107" i="4"/>
  <c r="H106" i="4"/>
  <c r="E108" i="4" l="1"/>
  <c r="G107" i="4"/>
  <c r="F108" i="4"/>
  <c r="H107" i="4"/>
  <c r="E109" i="4" l="1"/>
  <c r="G108" i="4"/>
  <c r="F109" i="4"/>
  <c r="H108" i="4"/>
  <c r="E110" i="4" l="1"/>
  <c r="G109" i="4"/>
  <c r="F110" i="4"/>
  <c r="H109" i="4"/>
  <c r="E111" i="4" l="1"/>
  <c r="G110" i="4"/>
  <c r="F111" i="4"/>
  <c r="H110" i="4"/>
  <c r="E112" i="4" l="1"/>
  <c r="G111" i="4"/>
  <c r="F112" i="4"/>
  <c r="H111" i="4"/>
  <c r="G112" i="4" l="1"/>
  <c r="E113" i="4"/>
  <c r="F113" i="4"/>
  <c r="H112" i="4"/>
  <c r="E114" i="4" l="1"/>
  <c r="G113" i="4"/>
  <c r="F114" i="4"/>
  <c r="H113" i="4"/>
  <c r="E115" i="4" l="1"/>
  <c r="G114" i="4"/>
  <c r="F115" i="4"/>
  <c r="H114" i="4"/>
  <c r="E116" i="4" l="1"/>
  <c r="G115" i="4"/>
  <c r="F116" i="4"/>
  <c r="H115" i="4"/>
  <c r="E117" i="4" l="1"/>
  <c r="G116" i="4"/>
  <c r="F117" i="4"/>
  <c r="H116" i="4"/>
  <c r="E118" i="4" l="1"/>
  <c r="G117" i="4"/>
  <c r="F118" i="4"/>
  <c r="H117" i="4"/>
  <c r="E119" i="4" l="1"/>
  <c r="G118" i="4"/>
  <c r="F119" i="4"/>
  <c r="H118" i="4"/>
  <c r="E120" i="4" l="1"/>
  <c r="G119" i="4"/>
  <c r="F120" i="4"/>
  <c r="H119" i="4"/>
  <c r="G120" i="4" l="1"/>
  <c r="E121" i="4"/>
  <c r="F121" i="4"/>
  <c r="H120" i="4"/>
  <c r="E122" i="4" l="1"/>
  <c r="G121" i="4"/>
  <c r="F122" i="4"/>
  <c r="H121" i="4"/>
  <c r="E123" i="4" l="1"/>
  <c r="G122" i="4"/>
  <c r="F123" i="4"/>
  <c r="H122" i="4"/>
  <c r="E124" i="4" l="1"/>
  <c r="G123" i="4"/>
  <c r="F124" i="4"/>
  <c r="H123" i="4"/>
  <c r="E125" i="4" l="1"/>
  <c r="G124" i="4"/>
  <c r="F125" i="4"/>
  <c r="H124" i="4"/>
  <c r="E126" i="4" l="1"/>
  <c r="G125" i="4"/>
  <c r="F126" i="4"/>
  <c r="H125" i="4"/>
  <c r="E127" i="4" l="1"/>
  <c r="G126" i="4"/>
  <c r="F127" i="4"/>
  <c r="H126" i="4"/>
  <c r="E128" i="4" l="1"/>
  <c r="G127" i="4"/>
  <c r="F128" i="4"/>
  <c r="H127" i="4"/>
  <c r="E129" i="4" l="1"/>
  <c r="G128" i="4"/>
  <c r="F129" i="4"/>
  <c r="H128" i="4"/>
  <c r="E130" i="4" l="1"/>
  <c r="G129" i="4"/>
  <c r="F130" i="4"/>
  <c r="H129" i="4"/>
  <c r="E131" i="4" l="1"/>
  <c r="G130" i="4"/>
  <c r="F131" i="4"/>
  <c r="H130" i="4"/>
  <c r="E132" i="4" l="1"/>
  <c r="G131" i="4"/>
  <c r="F132" i="4"/>
  <c r="H131" i="4"/>
  <c r="G132" i="4" l="1"/>
  <c r="E133" i="4"/>
  <c r="F133" i="4"/>
  <c r="H132" i="4"/>
  <c r="E134" i="4" l="1"/>
  <c r="G133" i="4"/>
  <c r="F134" i="4"/>
  <c r="H133" i="4"/>
  <c r="G134" i="4" l="1"/>
  <c r="E135" i="4"/>
  <c r="F135" i="4"/>
  <c r="H134" i="4"/>
  <c r="E136" i="4" l="1"/>
  <c r="G135" i="4"/>
  <c r="F136" i="4"/>
  <c r="H135" i="4"/>
  <c r="G136" i="4" l="1"/>
  <c r="E137" i="4"/>
  <c r="F137" i="4"/>
  <c r="H136" i="4"/>
  <c r="E138" i="4" l="1"/>
  <c r="G137" i="4"/>
  <c r="F138" i="4"/>
  <c r="H137" i="4"/>
  <c r="E139" i="4" l="1"/>
  <c r="G138" i="4"/>
  <c r="F139" i="4"/>
  <c r="H138" i="4"/>
  <c r="E140" i="4" l="1"/>
  <c r="G139" i="4"/>
  <c r="F140" i="4"/>
  <c r="H139" i="4"/>
  <c r="E141" i="4" l="1"/>
  <c r="G140" i="4"/>
  <c r="F141" i="4"/>
  <c r="H140" i="4"/>
  <c r="E142" i="4" l="1"/>
  <c r="G141" i="4"/>
  <c r="F142" i="4"/>
  <c r="H141" i="4"/>
  <c r="E143" i="4" l="1"/>
  <c r="G142" i="4"/>
  <c r="F143" i="4"/>
  <c r="H142" i="4"/>
  <c r="E144" i="4" l="1"/>
  <c r="G143" i="4"/>
  <c r="F144" i="4"/>
  <c r="H143" i="4"/>
  <c r="E145" i="4" l="1"/>
  <c r="G144" i="4"/>
  <c r="F145" i="4"/>
  <c r="H144" i="4"/>
  <c r="E146" i="4" l="1"/>
  <c r="G145" i="4"/>
  <c r="F146" i="4"/>
  <c r="H145" i="4"/>
  <c r="G146" i="4" l="1"/>
  <c r="E147" i="4"/>
  <c r="F147" i="4"/>
  <c r="H146" i="4"/>
  <c r="G147" i="4" l="1"/>
  <c r="E148" i="4"/>
  <c r="F148" i="4"/>
  <c r="H147" i="4"/>
  <c r="E149" i="4" l="1"/>
  <c r="G148" i="4"/>
  <c r="F149" i="4"/>
  <c r="H148" i="4"/>
  <c r="E150" i="4" l="1"/>
  <c r="G149" i="4"/>
  <c r="F150" i="4"/>
  <c r="H149" i="4"/>
  <c r="G150" i="4" l="1"/>
  <c r="E151" i="4"/>
  <c r="F151" i="4"/>
  <c r="H150" i="4"/>
  <c r="E152" i="4" l="1"/>
  <c r="G151" i="4"/>
  <c r="F152" i="4"/>
  <c r="H151" i="4"/>
  <c r="E153" i="4" l="1"/>
  <c r="G152" i="4"/>
  <c r="F153" i="4"/>
  <c r="H152" i="4"/>
  <c r="E154" i="4" l="1"/>
  <c r="G153" i="4"/>
  <c r="F154" i="4"/>
  <c r="H153" i="4"/>
  <c r="G154" i="4" l="1"/>
  <c r="E155" i="4"/>
  <c r="F155" i="4"/>
  <c r="H154" i="4"/>
  <c r="E156" i="4" l="1"/>
  <c r="G155" i="4"/>
  <c r="F156" i="4"/>
  <c r="H155" i="4"/>
  <c r="E157" i="4" l="1"/>
  <c r="G156" i="4"/>
  <c r="F157" i="4"/>
  <c r="H156" i="4"/>
  <c r="E158" i="4" l="1"/>
  <c r="G157" i="4"/>
  <c r="F158" i="4"/>
  <c r="H157" i="4"/>
  <c r="E159" i="4" l="1"/>
  <c r="G158" i="4"/>
  <c r="F159" i="4"/>
  <c r="H158" i="4"/>
  <c r="E160" i="4" l="1"/>
  <c r="G159" i="4"/>
  <c r="F160" i="4"/>
  <c r="H159" i="4"/>
  <c r="E161" i="4" l="1"/>
  <c r="G160" i="4"/>
  <c r="F161" i="4"/>
  <c r="H160" i="4"/>
  <c r="E162" i="4" l="1"/>
  <c r="G161" i="4"/>
  <c r="F162" i="4"/>
  <c r="H161" i="4"/>
  <c r="G162" i="4" l="1"/>
  <c r="E163" i="4"/>
  <c r="F163" i="4"/>
  <c r="H162" i="4"/>
  <c r="E164" i="4" l="1"/>
  <c r="G163" i="4"/>
  <c r="F164" i="4"/>
  <c r="H163" i="4"/>
  <c r="E165" i="4" l="1"/>
  <c r="G164" i="4"/>
  <c r="F165" i="4"/>
  <c r="H164" i="4"/>
  <c r="E166" i="4" l="1"/>
  <c r="G165" i="4"/>
  <c r="F166" i="4"/>
  <c r="H165" i="4"/>
  <c r="E167" i="4" l="1"/>
  <c r="G166" i="4"/>
  <c r="F167" i="4"/>
  <c r="H166" i="4"/>
  <c r="E168" i="4" l="1"/>
  <c r="G167" i="4"/>
  <c r="F168" i="4"/>
  <c r="H167" i="4"/>
  <c r="G168" i="4" l="1"/>
  <c r="E169" i="4"/>
  <c r="F169" i="4"/>
  <c r="H168" i="4"/>
  <c r="E170" i="4" l="1"/>
  <c r="G169" i="4"/>
  <c r="F170" i="4"/>
  <c r="H169" i="4"/>
  <c r="E171" i="4" l="1"/>
  <c r="G170" i="4"/>
  <c r="F171" i="4"/>
  <c r="H170" i="4"/>
  <c r="E172" i="4" l="1"/>
  <c r="G171" i="4"/>
  <c r="F172" i="4"/>
  <c r="H171" i="4"/>
  <c r="E173" i="4" l="1"/>
  <c r="G172" i="4"/>
  <c r="F173" i="4"/>
  <c r="H172" i="4"/>
  <c r="E174" i="4" l="1"/>
  <c r="G173" i="4"/>
  <c r="F174" i="4"/>
  <c r="H173" i="4"/>
  <c r="E175" i="4" l="1"/>
  <c r="G174" i="4"/>
  <c r="F175" i="4"/>
  <c r="H174" i="4"/>
  <c r="E176" i="4" l="1"/>
  <c r="G175" i="4"/>
  <c r="F176" i="4"/>
  <c r="H175" i="4"/>
  <c r="G176" i="4" l="1"/>
  <c r="E177" i="4"/>
  <c r="F177" i="4"/>
  <c r="H176" i="4"/>
  <c r="E178" i="4" l="1"/>
  <c r="G177" i="4"/>
  <c r="F178" i="4"/>
  <c r="H177" i="4"/>
  <c r="E179" i="4" l="1"/>
  <c r="G178" i="4"/>
  <c r="F179" i="4"/>
  <c r="H178" i="4"/>
  <c r="E180" i="4" l="1"/>
  <c r="G179" i="4"/>
  <c r="F180" i="4"/>
  <c r="H179" i="4"/>
  <c r="G180" i="4" l="1"/>
  <c r="E181" i="4"/>
  <c r="F181" i="4"/>
  <c r="H180" i="4"/>
  <c r="E182" i="4" l="1"/>
  <c r="G181" i="4"/>
  <c r="F182" i="4"/>
  <c r="H181" i="4"/>
  <c r="E183" i="4" l="1"/>
  <c r="G182" i="4"/>
  <c r="F183" i="4"/>
  <c r="H182" i="4"/>
  <c r="E184" i="4" l="1"/>
  <c r="G183" i="4"/>
  <c r="F184" i="4"/>
  <c r="H183" i="4"/>
  <c r="G184" i="4" l="1"/>
  <c r="E185" i="4"/>
  <c r="F185" i="4"/>
  <c r="H184" i="4"/>
  <c r="E186" i="4" l="1"/>
  <c r="G185" i="4"/>
  <c r="F186" i="4"/>
  <c r="H185" i="4"/>
  <c r="E187" i="4" l="1"/>
  <c r="G186" i="4"/>
  <c r="F187" i="4"/>
  <c r="H186" i="4"/>
  <c r="E188" i="4" l="1"/>
  <c r="G187" i="4"/>
  <c r="F188" i="4"/>
  <c r="H187" i="4"/>
  <c r="G188" i="4" l="1"/>
  <c r="E189" i="4"/>
  <c r="F189" i="4"/>
  <c r="H188" i="4"/>
  <c r="E190" i="4" l="1"/>
  <c r="G189" i="4"/>
  <c r="F190" i="4"/>
  <c r="H189" i="4"/>
  <c r="E191" i="4" l="1"/>
  <c r="G190" i="4"/>
  <c r="F191" i="4"/>
  <c r="H190" i="4"/>
  <c r="E192" i="4" l="1"/>
  <c r="G191" i="4"/>
  <c r="F192" i="4"/>
  <c r="H191" i="4"/>
  <c r="G192" i="4" l="1"/>
  <c r="E193" i="4"/>
  <c r="F193" i="4"/>
  <c r="H192" i="4"/>
  <c r="E194" i="4" l="1"/>
  <c r="G193" i="4"/>
  <c r="F194" i="4"/>
  <c r="H193" i="4"/>
  <c r="E195" i="4" l="1"/>
  <c r="G194" i="4"/>
  <c r="F195" i="4"/>
  <c r="H194" i="4"/>
  <c r="E196" i="4" l="1"/>
  <c r="G195" i="4"/>
  <c r="F196" i="4"/>
  <c r="H195" i="4"/>
  <c r="G196" i="4" l="1"/>
  <c r="E197" i="4"/>
  <c r="F197" i="4"/>
  <c r="H196" i="4"/>
  <c r="E198" i="4" l="1"/>
  <c r="G197" i="4"/>
  <c r="F198" i="4"/>
  <c r="H197" i="4"/>
  <c r="E199" i="4" l="1"/>
  <c r="G198" i="4"/>
  <c r="F199" i="4"/>
  <c r="H198" i="4"/>
  <c r="E200" i="4" l="1"/>
  <c r="G199" i="4"/>
  <c r="F200" i="4"/>
  <c r="H199" i="4"/>
  <c r="G200" i="4" l="1"/>
  <c r="E201" i="4"/>
  <c r="F201" i="4"/>
  <c r="H200" i="4"/>
  <c r="E202" i="4" l="1"/>
  <c r="G201" i="4"/>
  <c r="F202" i="4"/>
  <c r="H201" i="4"/>
  <c r="E203" i="4" l="1"/>
  <c r="G202" i="4"/>
  <c r="F203" i="4"/>
  <c r="H202" i="4"/>
  <c r="E204" i="4" l="1"/>
  <c r="G203" i="4"/>
  <c r="F204" i="4"/>
  <c r="H203" i="4"/>
  <c r="E205" i="4" l="1"/>
  <c r="G204" i="4"/>
  <c r="F205" i="4"/>
  <c r="H204" i="4"/>
  <c r="E206" i="4" l="1"/>
  <c r="G205" i="4"/>
  <c r="F206" i="4"/>
  <c r="H205" i="4"/>
  <c r="E207" i="4" l="1"/>
  <c r="G206" i="4"/>
  <c r="F207" i="4"/>
  <c r="H206" i="4"/>
  <c r="E208" i="4" l="1"/>
  <c r="G207" i="4"/>
  <c r="F208" i="4"/>
  <c r="H207" i="4"/>
  <c r="E209" i="4" l="1"/>
  <c r="G208" i="4"/>
  <c r="F209" i="4"/>
  <c r="H208" i="4"/>
  <c r="E210" i="4" l="1"/>
  <c r="G209" i="4"/>
  <c r="F210" i="4"/>
  <c r="H209" i="4"/>
  <c r="G210" i="4" l="1"/>
  <c r="E211" i="4"/>
  <c r="F211" i="4"/>
  <c r="H210" i="4"/>
  <c r="E212" i="4" l="1"/>
  <c r="G211" i="4"/>
  <c r="F212" i="4"/>
  <c r="H211" i="4"/>
  <c r="E213" i="4" l="1"/>
  <c r="G212" i="4"/>
  <c r="F213" i="4"/>
  <c r="H212" i="4"/>
  <c r="E214" i="4" l="1"/>
  <c r="G213" i="4"/>
  <c r="F214" i="4"/>
  <c r="H213" i="4"/>
  <c r="E215" i="4" l="1"/>
  <c r="G214" i="4"/>
  <c r="F215" i="4"/>
  <c r="H214" i="4"/>
  <c r="G215" i="4" l="1"/>
  <c r="E216" i="4"/>
  <c r="F216" i="4"/>
  <c r="H215" i="4"/>
  <c r="G216" i="4" l="1"/>
  <c r="E217" i="4"/>
  <c r="F217" i="4"/>
  <c r="H216" i="4"/>
  <c r="E218" i="4" l="1"/>
  <c r="G217" i="4"/>
  <c r="F218" i="4"/>
  <c r="H217" i="4"/>
  <c r="E219" i="4" l="1"/>
  <c r="G218" i="4"/>
  <c r="F219" i="4"/>
  <c r="H218" i="4"/>
  <c r="E220" i="4" l="1"/>
  <c r="G219" i="4"/>
  <c r="F220" i="4"/>
  <c r="H219" i="4"/>
  <c r="G220" i="4" l="1"/>
  <c r="E221" i="4"/>
  <c r="F221" i="4"/>
  <c r="H220" i="4"/>
  <c r="E222" i="4" l="1"/>
  <c r="G221" i="4"/>
  <c r="F222" i="4"/>
  <c r="H221" i="4"/>
  <c r="E223" i="4" l="1"/>
  <c r="G222" i="4"/>
  <c r="F223" i="4"/>
  <c r="H222" i="4"/>
  <c r="E224" i="4" l="1"/>
  <c r="G223" i="4"/>
  <c r="F224" i="4"/>
  <c r="H223" i="4"/>
  <c r="E225" i="4" l="1"/>
  <c r="G224" i="4"/>
  <c r="F225" i="4"/>
  <c r="H224" i="4"/>
  <c r="E226" i="4" l="1"/>
  <c r="G225" i="4"/>
  <c r="F226" i="4"/>
  <c r="H225" i="4"/>
  <c r="E227" i="4" l="1"/>
  <c r="G226" i="4"/>
  <c r="F227" i="4"/>
  <c r="H226" i="4"/>
  <c r="E228" i="4" l="1"/>
  <c r="G227" i="4"/>
  <c r="F228" i="4"/>
  <c r="H227" i="4"/>
  <c r="E229" i="4" l="1"/>
  <c r="G228" i="4"/>
  <c r="F229" i="4"/>
  <c r="H228" i="4"/>
  <c r="E230" i="4" l="1"/>
  <c r="G229" i="4"/>
  <c r="F230" i="4"/>
  <c r="H229" i="4"/>
  <c r="E231" i="4" l="1"/>
  <c r="G230" i="4"/>
  <c r="F231" i="4"/>
  <c r="H230" i="4"/>
  <c r="E232" i="4" l="1"/>
  <c r="G231" i="4"/>
  <c r="F232" i="4"/>
  <c r="H231" i="4"/>
  <c r="E233" i="4" l="1"/>
  <c r="G232" i="4"/>
  <c r="F233" i="4"/>
  <c r="H232" i="4"/>
  <c r="E234" i="4" l="1"/>
  <c r="G233" i="4"/>
  <c r="F234" i="4"/>
  <c r="H233" i="4"/>
  <c r="G234" i="4" l="1"/>
  <c r="E235" i="4"/>
  <c r="F235" i="4"/>
  <c r="H234" i="4"/>
  <c r="E236" i="4" l="1"/>
  <c r="G235" i="4"/>
  <c r="F236" i="4"/>
  <c r="H235" i="4"/>
  <c r="G236" i="4" l="1"/>
  <c r="E237" i="4"/>
  <c r="F237" i="4"/>
  <c r="H236" i="4"/>
  <c r="G237" i="4" l="1"/>
  <c r="E238" i="4"/>
  <c r="F238" i="4"/>
  <c r="H237" i="4"/>
  <c r="E239" i="4" l="1"/>
  <c r="G238" i="4"/>
  <c r="F239" i="4"/>
  <c r="H238" i="4"/>
  <c r="E240" i="4" l="1"/>
  <c r="G239" i="4"/>
  <c r="F240" i="4"/>
  <c r="H239" i="4"/>
  <c r="G240" i="4" l="1"/>
  <c r="E241" i="4"/>
  <c r="F241" i="4"/>
  <c r="H240" i="4"/>
  <c r="E242" i="4" l="1"/>
  <c r="G241" i="4"/>
  <c r="F242" i="4"/>
  <c r="H241" i="4"/>
  <c r="E243" i="4" l="1"/>
  <c r="G242" i="4"/>
  <c r="F243" i="4"/>
  <c r="H242" i="4"/>
  <c r="E244" i="4" l="1"/>
  <c r="G243" i="4"/>
  <c r="F244" i="4"/>
  <c r="H243" i="4"/>
  <c r="E245" i="4" l="1"/>
  <c r="G244" i="4"/>
  <c r="F245" i="4"/>
  <c r="H244" i="4"/>
  <c r="E246" i="4" l="1"/>
  <c r="G245" i="4"/>
  <c r="F246" i="4"/>
  <c r="H245" i="4"/>
  <c r="E247" i="4" l="1"/>
  <c r="G246" i="4"/>
  <c r="F247" i="4"/>
  <c r="H246" i="4"/>
  <c r="E248" i="4" l="1"/>
  <c r="G247" i="4"/>
  <c r="F248" i="4"/>
  <c r="H247" i="4"/>
  <c r="E249" i="4" l="1"/>
  <c r="G248" i="4"/>
  <c r="F249" i="4"/>
  <c r="H248" i="4"/>
  <c r="E250" i="4" l="1"/>
  <c r="G249" i="4"/>
  <c r="F250" i="4"/>
  <c r="H249" i="4"/>
  <c r="E251" i="4" l="1"/>
  <c r="G250" i="4"/>
  <c r="F251" i="4"/>
  <c r="H250" i="4"/>
  <c r="E252" i="4" l="1"/>
  <c r="G251" i="4"/>
  <c r="F252" i="4"/>
  <c r="H251" i="4"/>
  <c r="E253" i="4" l="1"/>
  <c r="G253" i="4" s="1"/>
  <c r="G252" i="4"/>
  <c r="F253" i="4"/>
  <c r="H253" i="4" s="1"/>
  <c r="H252" i="4"/>
</calcChain>
</file>

<file path=xl/sharedStrings.xml><?xml version="1.0" encoding="utf-8"?>
<sst xmlns="http://schemas.openxmlformats.org/spreadsheetml/2006/main" count="2814" uniqueCount="358">
  <si>
    <t>Entitatea</t>
  </si>
  <si>
    <t>CAE</t>
  </si>
  <si>
    <t>Araba/Álava</t>
  </si>
  <si>
    <t>Bizkaia</t>
  </si>
  <si>
    <t>Gipuzkoa</t>
  </si>
  <si>
    <t>Hernialde</t>
  </si>
  <si>
    <t>Zalduondo</t>
  </si>
  <si>
    <t>Gaztelu</t>
  </si>
  <si>
    <t>Larraul</t>
  </si>
  <si>
    <t>Ziortza-Bolibar</t>
  </si>
  <si>
    <t>Garai</t>
  </si>
  <si>
    <t>Altzaga</t>
  </si>
  <si>
    <t>Aramaio</t>
  </si>
  <si>
    <t>Barrika</t>
  </si>
  <si>
    <t>Leintz-Gatzaga</t>
  </si>
  <si>
    <t>Gaintza</t>
  </si>
  <si>
    <t>Iruraiz-Gauna</t>
  </si>
  <si>
    <t>Ataun</t>
  </si>
  <si>
    <t>Gamiz-Fika</t>
  </si>
  <si>
    <t>Arrieta</t>
  </si>
  <si>
    <t>Ubide</t>
  </si>
  <si>
    <t>Artzentales</t>
  </si>
  <si>
    <t>Mendata</t>
  </si>
  <si>
    <t>Arantzazu</t>
  </si>
  <si>
    <t>Maruri-Jatabe</t>
  </si>
  <si>
    <t>Fruiz</t>
  </si>
  <si>
    <t>Errigoiti</t>
  </si>
  <si>
    <t>Segura</t>
  </si>
  <si>
    <t>Munitibar-Arbatzegi Gerrikaitz-</t>
  </si>
  <si>
    <t>Orendain</t>
  </si>
  <si>
    <t>Beizama</t>
  </si>
  <si>
    <t>Zegama</t>
  </si>
  <si>
    <t>Gautegiz Arteaga</t>
  </si>
  <si>
    <t>Morga</t>
  </si>
  <si>
    <t>Lekeitio</t>
  </si>
  <si>
    <t>Elantxobe</t>
  </si>
  <si>
    <t>Barrundia</t>
  </si>
  <si>
    <t>Plentzia</t>
  </si>
  <si>
    <t>Alkiza</t>
  </si>
  <si>
    <t>Baliarrain</t>
  </si>
  <si>
    <t>Portugalete</t>
  </si>
  <si>
    <t>Mutriku</t>
  </si>
  <si>
    <t>Busturia</t>
  </si>
  <si>
    <t>Kuartango</t>
  </si>
  <si>
    <t>Kortezubi</t>
  </si>
  <si>
    <t>Santurtzi</t>
  </si>
  <si>
    <t>Errenteria</t>
  </si>
  <si>
    <t>Urduña/Orduña</t>
  </si>
  <si>
    <t>Orexa</t>
  </si>
  <si>
    <t>Zaldibia</t>
  </si>
  <si>
    <t>Forua</t>
  </si>
  <si>
    <t>Peñacerrada-Urizaharra</t>
  </si>
  <si>
    <t>Kripan</t>
  </si>
  <si>
    <t>Berango</t>
  </si>
  <si>
    <t>Sopelana</t>
  </si>
  <si>
    <t>Elburgo/Burgelu</t>
  </si>
  <si>
    <t>Gatika</t>
  </si>
  <si>
    <t>Gordexola</t>
  </si>
  <si>
    <t>Erriberagoitia/Ribera Alta</t>
  </si>
  <si>
    <t>Villabona</t>
  </si>
  <si>
    <t>Ibarrangelu</t>
  </si>
  <si>
    <t>Laukiz</t>
  </si>
  <si>
    <t>Ereño</t>
  </si>
  <si>
    <t>Urretxu</t>
  </si>
  <si>
    <t>Getxo</t>
  </si>
  <si>
    <t>Areatza</t>
  </si>
  <si>
    <t>Bidania-Goiatz</t>
  </si>
  <si>
    <t>Dima</t>
  </si>
  <si>
    <t>Mendexa</t>
  </si>
  <si>
    <t>Ea</t>
  </si>
  <si>
    <t>Zeberio</t>
  </si>
  <si>
    <t>Zuia</t>
  </si>
  <si>
    <t>Harana/Valle de Arana</t>
  </si>
  <si>
    <t>Ispaster</t>
  </si>
  <si>
    <t>Zerain</t>
  </si>
  <si>
    <t>Alegia</t>
  </si>
  <si>
    <t>Meñaka</t>
  </si>
  <si>
    <t>Ondarroa</t>
  </si>
  <si>
    <t>Otxandio</t>
  </si>
  <si>
    <t>Zeanuri</t>
  </si>
  <si>
    <t>Alonsotegi</t>
  </si>
  <si>
    <t>Trucios-Turtzioz</t>
  </si>
  <si>
    <t>Ermua</t>
  </si>
  <si>
    <t>Ibarra</t>
  </si>
  <si>
    <t>Sestao</t>
  </si>
  <si>
    <t>Lazkao</t>
  </si>
  <si>
    <t>Gorliz</t>
  </si>
  <si>
    <t>Hondarribia</t>
  </si>
  <si>
    <t>Balmaseda</t>
  </si>
  <si>
    <t>Yécora/Iekora</t>
  </si>
  <si>
    <t>Mutiloa</t>
  </si>
  <si>
    <t>Abaltzisketa</t>
  </si>
  <si>
    <t>Orio</t>
  </si>
  <si>
    <t>Urkabustaiz</t>
  </si>
  <si>
    <t>Lagrán</t>
  </si>
  <si>
    <t>Sopuerta</t>
  </si>
  <si>
    <t>Soraluze-Placencia de las Armas</t>
  </si>
  <si>
    <t>Artziniega</t>
  </si>
  <si>
    <t>Barakaldo</t>
  </si>
  <si>
    <t>Moreda de Álava / Moreda Araba</t>
  </si>
  <si>
    <t>Nabarniz</t>
  </si>
  <si>
    <t>Alegría-Dulantzi</t>
  </si>
  <si>
    <t>Güeñes</t>
  </si>
  <si>
    <t>Zalla</t>
  </si>
  <si>
    <t>Valdegovía/Gaubea</t>
  </si>
  <si>
    <t>Gabiria</t>
  </si>
  <si>
    <t>San Millán/Donemiliaga</t>
  </si>
  <si>
    <t>Lasarte-Oria</t>
  </si>
  <si>
    <t>Bermeo</t>
  </si>
  <si>
    <t>Markina-Xemein</t>
  </si>
  <si>
    <t>Gernika-Lumo</t>
  </si>
  <si>
    <t>Okondo</t>
  </si>
  <si>
    <t>Azkoitia</t>
  </si>
  <si>
    <t>Durango</t>
  </si>
  <si>
    <t>Eibar</t>
  </si>
  <si>
    <t>Aulesti</t>
  </si>
  <si>
    <t>Ordizia</t>
  </si>
  <si>
    <t>Berrobi</t>
  </si>
  <si>
    <t>Pasaia</t>
  </si>
  <si>
    <t>Irun</t>
  </si>
  <si>
    <t>Elduain</t>
  </si>
  <si>
    <t>Ayala/Aiara</t>
  </si>
  <si>
    <t>Zarautz</t>
  </si>
  <si>
    <t>Campezo/Kanpezu</t>
  </si>
  <si>
    <t>Galdames</t>
  </si>
  <si>
    <t>Legazpi</t>
  </si>
  <si>
    <t>Arrigorriaga</t>
  </si>
  <si>
    <t>Salvatierra/Agurain</t>
  </si>
  <si>
    <t>Zumarraga</t>
  </si>
  <si>
    <t>Laudio/Llodio</t>
  </si>
  <si>
    <t>Larrabetzu</t>
  </si>
  <si>
    <t>Aretxabaleta</t>
  </si>
  <si>
    <t>Berastegi</t>
  </si>
  <si>
    <t>Tolosa</t>
  </si>
  <si>
    <t>Leaburu</t>
  </si>
  <si>
    <t>Bakio</t>
  </si>
  <si>
    <t>Arratzua-Ubarrundia</t>
  </si>
  <si>
    <t>Anoeta</t>
  </si>
  <si>
    <t>Andoain</t>
  </si>
  <si>
    <t>Lemoiz</t>
  </si>
  <si>
    <t>Basauri</t>
  </si>
  <si>
    <t>Karrantza Harana/Valle de Carranza</t>
  </si>
  <si>
    <t>Bilbao</t>
  </si>
  <si>
    <t>Abanto y Ciérvana-Abanto Zierbena</t>
  </si>
  <si>
    <t>Leza</t>
  </si>
  <si>
    <t>Ugao-Miraballes</t>
  </si>
  <si>
    <t>Berriz</t>
  </si>
  <si>
    <t>Ortuella</t>
  </si>
  <si>
    <t>Mundaka</t>
  </si>
  <si>
    <t>Vitoria-Gasteiz</t>
  </si>
  <si>
    <t>Elvillar/Bilar</t>
  </si>
  <si>
    <t>Errezil</t>
  </si>
  <si>
    <t>Azpeitia</t>
  </si>
  <si>
    <t>Zumaia</t>
  </si>
  <si>
    <t>Donostia / San Sebastián</t>
  </si>
  <si>
    <t>Antzuola</t>
  </si>
  <si>
    <t>Baños de Ebro/Mañueta</t>
  </si>
  <si>
    <t>Legorreta</t>
  </si>
  <si>
    <t>Lizartza</t>
  </si>
  <si>
    <t>Arratzu</t>
  </si>
  <si>
    <t>Galdakao</t>
  </si>
  <si>
    <t>Muxika</t>
  </si>
  <si>
    <t>Urnieta</t>
  </si>
  <si>
    <t>Navaridas</t>
  </si>
  <si>
    <t>Añana</t>
  </si>
  <si>
    <t>Zaldibar</t>
  </si>
  <si>
    <t>Deba</t>
  </si>
  <si>
    <t>Amezketa</t>
  </si>
  <si>
    <t>Getaria</t>
  </si>
  <si>
    <t>Zestoa</t>
  </si>
  <si>
    <t>Bergara</t>
  </si>
  <si>
    <t>Lezo</t>
  </si>
  <si>
    <t>Aia</t>
  </si>
  <si>
    <t>Hernani</t>
  </si>
  <si>
    <t>Elorrio</t>
  </si>
  <si>
    <t>Artea</t>
  </si>
  <si>
    <t>Mungia</t>
  </si>
  <si>
    <t>Lapuebla de Labarca</t>
  </si>
  <si>
    <t>Lezama</t>
  </si>
  <si>
    <t>Etxebarri</t>
  </si>
  <si>
    <t>Elgoibar</t>
  </si>
  <si>
    <t>Labastida/Bastida</t>
  </si>
  <si>
    <t>Lanciego/Lantziego</t>
  </si>
  <si>
    <t>Amurrio</t>
  </si>
  <si>
    <t>Arraia-Maeztu</t>
  </si>
  <si>
    <t>Erandio</t>
  </si>
  <si>
    <t>Zigoitia</t>
  </si>
  <si>
    <t>Lanestosa</t>
  </si>
  <si>
    <t>Arrasate/Mondragón</t>
  </si>
  <si>
    <t>Itsasondo</t>
  </si>
  <si>
    <t>Zizurkil</t>
  </si>
  <si>
    <t>Eskoriatza</t>
  </si>
  <si>
    <t>Murueta</t>
  </si>
  <si>
    <t>Iruña Oka/Iruña de Oca</t>
  </si>
  <si>
    <t>Amorebieta-Etxano</t>
  </si>
  <si>
    <t>Oñati</t>
  </si>
  <si>
    <t>Lemoa</t>
  </si>
  <si>
    <t>Samaniego</t>
  </si>
  <si>
    <t>Leioa</t>
  </si>
  <si>
    <t>Usurbil</t>
  </si>
  <si>
    <t>Urduliz</t>
  </si>
  <si>
    <t>Valle de Trápaga-Trapagaran</t>
  </si>
  <si>
    <t>Oiartzun</t>
  </si>
  <si>
    <t>Ikaztegieta</t>
  </si>
  <si>
    <t>Beasain</t>
  </si>
  <si>
    <t>Amoroto</t>
  </si>
  <si>
    <t>Sukarrieta</t>
  </si>
  <si>
    <t>Albiztur</t>
  </si>
  <si>
    <t>Atxondo</t>
  </si>
  <si>
    <t>Mañaria</t>
  </si>
  <si>
    <t>Arama</t>
  </si>
  <si>
    <t>Elgeta</t>
  </si>
  <si>
    <t>Ribera Baja/Erribera Beitia</t>
  </si>
  <si>
    <t>Armiñón</t>
  </si>
  <si>
    <t>Oyón-Oion</t>
  </si>
  <si>
    <t>Igorre</t>
  </si>
  <si>
    <t>Idiazabal</t>
  </si>
  <si>
    <t>Zaratamo</t>
  </si>
  <si>
    <t>Elciego</t>
  </si>
  <si>
    <t>Mendaro</t>
  </si>
  <si>
    <t>Muskiz</t>
  </si>
  <si>
    <t>Aizarnazabal</t>
  </si>
  <si>
    <t>Astigarraga</t>
  </si>
  <si>
    <t>Berriatua</t>
  </si>
  <si>
    <t>Abadiño</t>
  </si>
  <si>
    <t>Villabuena de Álava/Eskuernaga</t>
  </si>
  <si>
    <t>Iurreta</t>
  </si>
  <si>
    <t>Arrankudiaga</t>
  </si>
  <si>
    <t>Belauntza</t>
  </si>
  <si>
    <t>Irura</t>
  </si>
  <si>
    <t>Orozko</t>
  </si>
  <si>
    <t>Bedia</t>
  </si>
  <si>
    <t>Sondika</t>
  </si>
  <si>
    <t>Asteasu</t>
  </si>
  <si>
    <t>Ezkio-Itsaso</t>
  </si>
  <si>
    <t>Asparrena</t>
  </si>
  <si>
    <t>Lantarón</t>
  </si>
  <si>
    <t>Ormaiztegi</t>
  </si>
  <si>
    <t>Zambrana</t>
  </si>
  <si>
    <t>Arakaldo</t>
  </si>
  <si>
    <t>Bernedo</t>
  </si>
  <si>
    <t>Altzo</t>
  </si>
  <si>
    <t>Mallabia</t>
  </si>
  <si>
    <t>Gizaburuaga</t>
  </si>
  <si>
    <t>Derio</t>
  </si>
  <si>
    <t>Etxebarria</t>
  </si>
  <si>
    <t>Laguardia</t>
  </si>
  <si>
    <t>Berantevilla</t>
  </si>
  <si>
    <t>Izurtza</t>
  </si>
  <si>
    <t>Aduna</t>
  </si>
  <si>
    <t>Legutio</t>
  </si>
  <si>
    <t>Ajangiz</t>
  </si>
  <si>
    <t>Loiu</t>
  </si>
  <si>
    <t>Olaberria</t>
  </si>
  <si>
    <t>Zierbena</t>
  </si>
  <si>
    <t>Zamudio</t>
  </si>
  <si>
    <t>Municipio</t>
  </si>
  <si>
    <t>Código</t>
  </si>
  <si>
    <t>Ranking</t>
  </si>
  <si>
    <t>Población</t>
  </si>
  <si>
    <t>Renta Per Capita</t>
  </si>
  <si>
    <t>Renta Per Capita ponderada por población</t>
  </si>
  <si>
    <t>Población acumulada</t>
  </si>
  <si>
    <t>Renta(ponderada) acumulada</t>
  </si>
  <si>
    <t>% pobl. acum.</t>
  </si>
  <si>
    <t>Pobl. Acum</t>
  </si>
  <si>
    <t>Linea 45º</t>
  </si>
  <si>
    <t>media1996</t>
  </si>
  <si>
    <t>media2010</t>
  </si>
  <si>
    <t>media2008</t>
  </si>
  <si>
    <t>x^2xn</t>
  </si>
  <si>
    <t>a2</t>
  </si>
  <si>
    <t>x^2*n</t>
  </si>
  <si>
    <t>varianza2008</t>
  </si>
  <si>
    <t>desv.tip.2008</t>
  </si>
  <si>
    <t>varianza1996</t>
  </si>
  <si>
    <t>desv.tip.1996</t>
  </si>
  <si>
    <t>varianza2010</t>
  </si>
  <si>
    <t>desv.tip.2010</t>
  </si>
  <si>
    <t>coef var</t>
  </si>
  <si>
    <t>%Pib per cap acum.</t>
  </si>
  <si>
    <t>%aprox.</t>
  </si>
  <si>
    <t>%Pob. acum.</t>
  </si>
  <si>
    <t>Medias</t>
  </si>
  <si>
    <t>Desv. Tip.</t>
  </si>
  <si>
    <t>Coef. Var</t>
  </si>
  <si>
    <t>Pobl.1996</t>
  </si>
  <si>
    <t>Pobl.2008</t>
  </si>
  <si>
    <t>Pobl.2010</t>
  </si>
  <si>
    <t>Tramos PIB per cap</t>
  </si>
  <si>
    <t>[6.054-9.000]</t>
  </si>
  <si>
    <t>[9.000-12.000]</t>
  </si>
  <si>
    <t>[12.000-15.000]</t>
  </si>
  <si>
    <t>[20.000-30.000]</t>
  </si>
  <si>
    <t>[30.000-307.333]</t>
  </si>
  <si>
    <t>[15.000-17.000]</t>
  </si>
  <si>
    <t>[17.000-20.000]</t>
  </si>
  <si>
    <t>(XK+1-XK)* (YK+1+YK)</t>
  </si>
  <si>
    <t>(XK+1-XK)</t>
  </si>
  <si>
    <t>(YK+1+YK)</t>
  </si>
  <si>
    <t>I.G.(1996)</t>
  </si>
  <si>
    <t>I.G.(2008)</t>
  </si>
  <si>
    <t>I.G.(2010)</t>
  </si>
  <si>
    <t>PIB total</t>
  </si>
  <si>
    <t>IPC</t>
  </si>
  <si>
    <t>Población(2010)</t>
  </si>
  <si>
    <t>Población(2008)</t>
  </si>
  <si>
    <t>PIB  per cápita</t>
  </si>
  <si>
    <t>PIB per cápita pond. por pobl.</t>
  </si>
  <si>
    <t>PIB (pond.) acum.</t>
  </si>
  <si>
    <t>%PIB pond. acum.</t>
  </si>
  <si>
    <t>PIB per cápita</t>
  </si>
  <si>
    <t>PIB(pond.) acum.</t>
  </si>
  <si>
    <t>%PIB  pond. acum.</t>
  </si>
  <si>
    <t>PIB per cápita(2008)</t>
  </si>
  <si>
    <t>PIB per cápita (2010)</t>
  </si>
  <si>
    <t>Media PIB per cápita (€)</t>
  </si>
  <si>
    <t>Desv. Tip. (€)</t>
  </si>
  <si>
    <t>p95/p5</t>
  </si>
  <si>
    <t>p90/p10</t>
  </si>
  <si>
    <t>PIB corriente (€)</t>
  </si>
  <si>
    <t>PIB constante (€)</t>
  </si>
  <si>
    <t>PIB per cápita constante</t>
  </si>
  <si>
    <t>Variación IPC</t>
  </si>
  <si>
    <t>1996-2008</t>
  </si>
  <si>
    <t>1996-2010</t>
  </si>
  <si>
    <t>2008-2010</t>
  </si>
  <si>
    <t>PIBpc1996</t>
  </si>
  <si>
    <t>PIBpc2008</t>
  </si>
  <si>
    <t>PIBpc2010</t>
  </si>
  <si>
    <t>POBLACION 1996</t>
  </si>
  <si>
    <t>POBLACION 2008</t>
  </si>
  <si>
    <t>POBLACION 2010</t>
  </si>
  <si>
    <t>PIB96</t>
  </si>
  <si>
    <t>PIBac96</t>
  </si>
  <si>
    <t>PIB08</t>
  </si>
  <si>
    <t>PIBac08</t>
  </si>
  <si>
    <t>PIB10</t>
  </si>
  <si>
    <t>PIBac10</t>
  </si>
  <si>
    <t>Prop96</t>
  </si>
  <si>
    <t>Log(prop)96</t>
  </si>
  <si>
    <t>nproplog(prop)96</t>
  </si>
  <si>
    <t>Prop08</t>
  </si>
  <si>
    <t>Log(prop)08</t>
  </si>
  <si>
    <t>nproplog(prop)08</t>
  </si>
  <si>
    <t>Prop10</t>
  </si>
  <si>
    <t>Log(prop)10</t>
  </si>
  <si>
    <t>nproplog(prop)10</t>
  </si>
  <si>
    <t>Theil</t>
  </si>
  <si>
    <t>PIBpc 1996</t>
  </si>
  <si>
    <t>Th between</t>
  </si>
  <si>
    <t>Th within</t>
  </si>
  <si>
    <t>Th total</t>
  </si>
  <si>
    <t xml:space="preserve">PIB </t>
  </si>
  <si>
    <t>PIB  acum.</t>
  </si>
  <si>
    <t>%PIB acum.</t>
  </si>
  <si>
    <t>PIB</t>
  </si>
  <si>
    <t>PIB acum.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</si>
</sst>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"/>
    <numFmt numFmtId="165" formatCode="0.00000000"/>
    <numFmt numFmtId="166" formatCode="#,##0.000000"/>
    <numFmt numFmtId="167" formatCode="#,##0.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/>
      <diagonal/>
    </border>
    <border>
      <left/>
      <right style="thin">
        <color indexed="61"/>
      </right>
      <top style="thin">
        <color indexed="61"/>
      </top>
      <bottom/>
      <diagonal/>
    </border>
    <border>
      <left/>
      <right style="thin">
        <color indexed="64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/>
      <bottom style="thin">
        <color indexed="61"/>
      </bottom>
      <diagonal/>
    </border>
    <border>
      <left/>
      <right style="thin">
        <color indexed="61"/>
      </right>
      <top/>
      <bottom style="thin">
        <color indexed="61"/>
      </bottom>
      <diagonal/>
    </border>
    <border>
      <left style="thin">
        <color indexed="61"/>
      </left>
      <right style="thin">
        <color indexed="61"/>
      </right>
      <top/>
      <bottom/>
      <diagonal/>
    </border>
    <border>
      <left/>
      <right style="thin">
        <color indexed="61"/>
      </right>
      <top/>
      <bottom/>
      <diagonal/>
    </border>
    <border>
      <left style="thin">
        <color indexed="61"/>
      </left>
      <right style="thin">
        <color indexed="61"/>
      </right>
      <top style="thin">
        <color indexed="6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5" fillId="0" borderId="0" applyFont="0" applyFill="0" applyBorder="0" applyAlignment="0" applyProtection="0"/>
  </cellStyleXfs>
  <cellXfs count="219">
    <xf numFmtId="0" fontId="0" fillId="0" borderId="0" xfId="0"/>
    <xf numFmtId="0" fontId="0" fillId="0" borderId="0" xfId="0" applyBorder="1"/>
    <xf numFmtId="0" fontId="0" fillId="2" borderId="2" xfId="0" applyFill="1" applyBorder="1" applyAlignment="1">
      <alignment horizontal="right"/>
    </xf>
    <xf numFmtId="0" fontId="0" fillId="3" borderId="16" xfId="0" applyFill="1" applyBorder="1" applyAlignment="1">
      <alignment horizontal="right"/>
    </xf>
    <xf numFmtId="0" fontId="0" fillId="3" borderId="17" xfId="0" applyFill="1" applyBorder="1" applyAlignment="1">
      <alignment horizontal="right"/>
    </xf>
    <xf numFmtId="0" fontId="0" fillId="3" borderId="11" xfId="0" applyFill="1" applyBorder="1" applyAlignment="1">
      <alignment horizontal="right"/>
    </xf>
    <xf numFmtId="4" fontId="0" fillId="4" borderId="13" xfId="0" applyNumberFormat="1" applyFill="1" applyBorder="1"/>
    <xf numFmtId="4" fontId="0" fillId="4" borderId="12" xfId="0" applyNumberFormat="1" applyFill="1" applyBorder="1"/>
    <xf numFmtId="4" fontId="0" fillId="4" borderId="14" xfId="0" applyNumberFormat="1" applyFill="1" applyBorder="1"/>
    <xf numFmtId="4" fontId="0" fillId="4" borderId="7" xfId="0" applyNumberFormat="1" applyFill="1" applyBorder="1"/>
    <xf numFmtId="4" fontId="0" fillId="4" borderId="15" xfId="0" applyNumberFormat="1" applyFill="1" applyBorder="1"/>
    <xf numFmtId="4" fontId="0" fillId="4" borderId="10" xfId="0" applyNumberFormat="1" applyFill="1" applyBorder="1"/>
    <xf numFmtId="0" fontId="0" fillId="2" borderId="3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4" borderId="6" xfId="0" applyFill="1" applyBorder="1"/>
    <xf numFmtId="0" fontId="0" fillId="4" borderId="1" xfId="0" applyFill="1" applyBorder="1" applyAlignment="1">
      <alignment horizontal="right"/>
    </xf>
    <xf numFmtId="4" fontId="0" fillId="4" borderId="1" xfId="0" applyNumberFormat="1" applyFill="1" applyBorder="1"/>
    <xf numFmtId="0" fontId="0" fillId="4" borderId="1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 applyAlignment="1">
      <alignment horizontal="right"/>
    </xf>
    <xf numFmtId="4" fontId="0" fillId="4" borderId="9" xfId="0" applyNumberFormat="1" applyFill="1" applyBorder="1"/>
    <xf numFmtId="0" fontId="0" fillId="4" borderId="9" xfId="0" applyFill="1" applyBorder="1"/>
    <xf numFmtId="0" fontId="0" fillId="2" borderId="20" xfId="0" applyFill="1" applyBorder="1" applyAlignment="1">
      <alignment horizontal="right"/>
    </xf>
    <xf numFmtId="0" fontId="0" fillId="2" borderId="18" xfId="0" applyFill="1" applyBorder="1" applyAlignment="1">
      <alignment horizontal="left" vertical="top"/>
    </xf>
    <xf numFmtId="0" fontId="0" fillId="2" borderId="19" xfId="0" applyFill="1" applyBorder="1" applyAlignment="1">
      <alignment horizontal="right"/>
    </xf>
    <xf numFmtId="0" fontId="0" fillId="4" borderId="3" xfId="0" applyFill="1" applyBorder="1"/>
    <xf numFmtId="0" fontId="0" fillId="4" borderId="4" xfId="0" applyFill="1" applyBorder="1" applyAlignment="1">
      <alignment horizontal="right"/>
    </xf>
    <xf numFmtId="0" fontId="0" fillId="2" borderId="21" xfId="0" applyFill="1" applyBorder="1" applyAlignment="1">
      <alignment horizontal="right"/>
    </xf>
    <xf numFmtId="0" fontId="0" fillId="2" borderId="22" xfId="0" applyFill="1" applyBorder="1" applyAlignment="1">
      <alignment horizontal="left" vertical="top"/>
    </xf>
    <xf numFmtId="0" fontId="0" fillId="2" borderId="23" xfId="0" applyFill="1" applyBorder="1" applyAlignment="1">
      <alignment horizontal="right"/>
    </xf>
    <xf numFmtId="4" fontId="0" fillId="4" borderId="3" xfId="0" applyNumberFormat="1" applyFill="1" applyBorder="1"/>
    <xf numFmtId="4" fontId="0" fillId="4" borderId="4" xfId="0" applyNumberFormat="1" applyFill="1" applyBorder="1"/>
    <xf numFmtId="4" fontId="0" fillId="4" borderId="24" xfId="0" applyNumberFormat="1" applyFill="1" applyBorder="1"/>
    <xf numFmtId="4" fontId="0" fillId="4" borderId="6" xfId="0" applyNumberFormat="1" applyFill="1" applyBorder="1"/>
    <xf numFmtId="4" fontId="0" fillId="4" borderId="25" xfId="0" applyNumberFormat="1" applyFill="1" applyBorder="1"/>
    <xf numFmtId="4" fontId="0" fillId="4" borderId="8" xfId="0" applyNumberFormat="1" applyFill="1" applyBorder="1"/>
    <xf numFmtId="4" fontId="0" fillId="4" borderId="26" xfId="0" applyNumberFormat="1" applyFill="1" applyBorder="1"/>
    <xf numFmtId="0" fontId="0" fillId="4" borderId="9" xfId="0" applyFont="1" applyFill="1" applyBorder="1" applyAlignment="1">
      <alignment horizontal="right"/>
    </xf>
    <xf numFmtId="4" fontId="1" fillId="4" borderId="10" xfId="0" applyNumberFormat="1" applyFont="1" applyFill="1" applyBorder="1"/>
    <xf numFmtId="0" fontId="0" fillId="2" borderId="27" xfId="0" applyFill="1" applyBorder="1" applyAlignment="1">
      <alignment horizontal="right"/>
    </xf>
    <xf numFmtId="4" fontId="0" fillId="4" borderId="20" xfId="0" applyNumberFormat="1" applyFill="1" applyBorder="1"/>
    <xf numFmtId="4" fontId="0" fillId="4" borderId="28" xfId="0" applyNumberFormat="1" applyFill="1" applyBorder="1"/>
    <xf numFmtId="4" fontId="0" fillId="4" borderId="29" xfId="0" applyNumberFormat="1" applyFont="1" applyFill="1" applyBorder="1"/>
    <xf numFmtId="0" fontId="0" fillId="2" borderId="22" xfId="0" applyFill="1" applyBorder="1" applyAlignment="1">
      <alignment horizontal="right"/>
    </xf>
    <xf numFmtId="0" fontId="0" fillId="4" borderId="30" xfId="0" applyFill="1" applyBorder="1"/>
    <xf numFmtId="0" fontId="0" fillId="4" borderId="31" xfId="0" applyFill="1" applyBorder="1"/>
    <xf numFmtId="0" fontId="0" fillId="2" borderId="32" xfId="0" applyFill="1" applyBorder="1" applyAlignment="1">
      <alignment horizontal="right"/>
    </xf>
    <xf numFmtId="0" fontId="0" fillId="4" borderId="33" xfId="0" applyFill="1" applyBorder="1"/>
    <xf numFmtId="0" fontId="0" fillId="4" borderId="28" xfId="0" applyFill="1" applyBorder="1"/>
    <xf numFmtId="0" fontId="0" fillId="4" borderId="34" xfId="0" applyFill="1" applyBorder="1"/>
    <xf numFmtId="0" fontId="0" fillId="4" borderId="5" xfId="0" applyFill="1" applyBorder="1"/>
    <xf numFmtId="0" fontId="0" fillId="4" borderId="10" xfId="0" applyFill="1" applyBorder="1"/>
    <xf numFmtId="4" fontId="0" fillId="4" borderId="35" xfId="0" applyNumberFormat="1" applyFill="1" applyBorder="1" applyAlignment="1">
      <alignment horizontal="right"/>
    </xf>
    <xf numFmtId="0" fontId="0" fillId="4" borderId="36" xfId="0" applyNumberFormat="1" applyFill="1" applyBorder="1" applyAlignment="1">
      <alignment horizontal="right"/>
    </xf>
    <xf numFmtId="4" fontId="0" fillId="4" borderId="36" xfId="0" applyNumberFormat="1" applyFill="1" applyBorder="1" applyAlignment="1">
      <alignment horizontal="right"/>
    </xf>
    <xf numFmtId="0" fontId="0" fillId="2" borderId="37" xfId="0" applyFill="1" applyBorder="1" applyAlignment="1">
      <alignment horizontal="right"/>
    </xf>
    <xf numFmtId="0" fontId="0" fillId="2" borderId="37" xfId="0" applyFill="1" applyBorder="1" applyAlignment="1">
      <alignment horizontal="left" vertical="top"/>
    </xf>
    <xf numFmtId="0" fontId="0" fillId="0" borderId="1" xfId="0" applyBorder="1"/>
    <xf numFmtId="0" fontId="0" fillId="0" borderId="38" xfId="0" applyFill="1" applyBorder="1"/>
    <xf numFmtId="0" fontId="0" fillId="2" borderId="0" xfId="0" applyFill="1" applyBorder="1" applyAlignment="1">
      <alignment horizontal="right"/>
    </xf>
    <xf numFmtId="0" fontId="0" fillId="2" borderId="39" xfId="0" applyFill="1" applyBorder="1"/>
    <xf numFmtId="0" fontId="0" fillId="3" borderId="40" xfId="0" applyFill="1" applyBorder="1"/>
    <xf numFmtId="0" fontId="0" fillId="2" borderId="41" xfId="0" applyFill="1" applyBorder="1"/>
    <xf numFmtId="0" fontId="0" fillId="3" borderId="42" xfId="0" applyFill="1" applyBorder="1"/>
    <xf numFmtId="10" fontId="0" fillId="0" borderId="0" xfId="0" applyNumberFormat="1"/>
    <xf numFmtId="9" fontId="1" fillId="5" borderId="2" xfId="0" applyNumberFormat="1" applyFont="1" applyFill="1" applyBorder="1"/>
    <xf numFmtId="9" fontId="1" fillId="5" borderId="47" xfId="0" applyNumberFormat="1" applyFont="1" applyFill="1" applyBorder="1"/>
    <xf numFmtId="10" fontId="1" fillId="5" borderId="42" xfId="0" applyNumberFormat="1" applyFont="1" applyFill="1" applyBorder="1"/>
    <xf numFmtId="10" fontId="1" fillId="5" borderId="44" xfId="0" applyNumberFormat="1" applyFont="1" applyFill="1" applyBorder="1"/>
    <xf numFmtId="0" fontId="3" fillId="0" borderId="45" xfId="0" applyFont="1" applyBorder="1"/>
    <xf numFmtId="0" fontId="0" fillId="5" borderId="1" xfId="0" applyFill="1" applyBorder="1"/>
    <xf numFmtId="0" fontId="4" fillId="5" borderId="48" xfId="0" applyFont="1" applyFill="1" applyBorder="1" applyAlignment="1">
      <alignment horizontal="center"/>
    </xf>
    <xf numFmtId="0" fontId="4" fillId="5" borderId="49" xfId="0" applyFont="1" applyFill="1" applyBorder="1" applyAlignment="1">
      <alignment horizontal="center"/>
    </xf>
    <xf numFmtId="0" fontId="4" fillId="5" borderId="50" xfId="0" applyFont="1" applyFill="1" applyBorder="1" applyAlignment="1">
      <alignment horizontal="center"/>
    </xf>
    <xf numFmtId="0" fontId="4" fillId="5" borderId="51" xfId="0" applyFont="1" applyFill="1" applyBorder="1" applyAlignment="1">
      <alignment horizontal="center"/>
    </xf>
    <xf numFmtId="0" fontId="0" fillId="5" borderId="52" xfId="0" applyFill="1" applyBorder="1"/>
    <xf numFmtId="9" fontId="1" fillId="5" borderId="46" xfId="0" applyNumberFormat="1" applyFont="1" applyFill="1" applyBorder="1"/>
    <xf numFmtId="0" fontId="0" fillId="5" borderId="30" xfId="0" applyFill="1" applyBorder="1"/>
    <xf numFmtId="10" fontId="1" fillId="5" borderId="40" xfId="0" applyNumberFormat="1" applyFont="1" applyFill="1" applyBorder="1"/>
    <xf numFmtId="0" fontId="0" fillId="5" borderId="53" xfId="0" applyFill="1" applyBorder="1"/>
    <xf numFmtId="0" fontId="0" fillId="5" borderId="54" xfId="0" applyFill="1" applyBorder="1"/>
    <xf numFmtId="0" fontId="0" fillId="5" borderId="31" xfId="0" applyFill="1" applyBorder="1"/>
    <xf numFmtId="0" fontId="0" fillId="5" borderId="55" xfId="0" applyFill="1" applyBorder="1"/>
    <xf numFmtId="0" fontId="0" fillId="5" borderId="0" xfId="0" applyFill="1" applyBorder="1"/>
    <xf numFmtId="0" fontId="3" fillId="0" borderId="48" xfId="0" applyFont="1" applyBorder="1"/>
    <xf numFmtId="0" fontId="4" fillId="5" borderId="37" xfId="0" applyFont="1" applyFill="1" applyBorder="1" applyAlignment="1">
      <alignment horizontal="center"/>
    </xf>
    <xf numFmtId="10" fontId="1" fillId="5" borderId="46" xfId="0" applyNumberFormat="1" applyFont="1" applyFill="1" applyBorder="1"/>
    <xf numFmtId="10" fontId="1" fillId="5" borderId="2" xfId="0" applyNumberFormat="1" applyFont="1" applyFill="1" applyBorder="1"/>
    <xf numFmtId="0" fontId="0" fillId="5" borderId="9" xfId="0" applyFill="1" applyBorder="1"/>
    <xf numFmtId="9" fontId="1" fillId="5" borderId="56" xfId="0" applyNumberFormat="1" applyFont="1" applyFill="1" applyBorder="1"/>
    <xf numFmtId="0" fontId="4" fillId="5" borderId="57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0" fillId="5" borderId="42" xfId="0" applyFont="1" applyFill="1" applyBorder="1" applyAlignment="1">
      <alignment horizontal="center"/>
    </xf>
    <xf numFmtId="0" fontId="0" fillId="5" borderId="16" xfId="0" applyFill="1" applyBorder="1"/>
    <xf numFmtId="0" fontId="0" fillId="5" borderId="17" xfId="0" applyFill="1" applyBorder="1"/>
    <xf numFmtId="0" fontId="0" fillId="5" borderId="11" xfId="0" applyFill="1" applyBorder="1"/>
    <xf numFmtId="0" fontId="0" fillId="0" borderId="0" xfId="0" applyFont="1"/>
    <xf numFmtId="0" fontId="0" fillId="5" borderId="41" xfId="0" applyFont="1" applyFill="1" applyBorder="1"/>
    <xf numFmtId="9" fontId="0" fillId="5" borderId="2" xfId="0" applyNumberFormat="1" applyFont="1" applyFill="1" applyBorder="1"/>
    <xf numFmtId="0" fontId="0" fillId="5" borderId="2" xfId="0" applyFont="1" applyFill="1" applyBorder="1"/>
    <xf numFmtId="10" fontId="0" fillId="5" borderId="42" xfId="0" applyNumberFormat="1" applyFont="1" applyFill="1" applyBorder="1"/>
    <xf numFmtId="0" fontId="0" fillId="5" borderId="43" xfId="0" applyFont="1" applyFill="1" applyBorder="1"/>
    <xf numFmtId="9" fontId="0" fillId="5" borderId="47" xfId="0" applyNumberFormat="1" applyFont="1" applyFill="1" applyBorder="1"/>
    <xf numFmtId="0" fontId="0" fillId="5" borderId="47" xfId="0" applyFont="1" applyFill="1" applyBorder="1"/>
    <xf numFmtId="10" fontId="0" fillId="5" borderId="44" xfId="0" applyNumberFormat="1" applyFont="1" applyFill="1" applyBorder="1"/>
    <xf numFmtId="0" fontId="0" fillId="0" borderId="45" xfId="0" applyFont="1" applyBorder="1"/>
    <xf numFmtId="0" fontId="0" fillId="5" borderId="39" xfId="0" applyFont="1" applyFill="1" applyBorder="1" applyAlignment="1">
      <alignment horizontal="center"/>
    </xf>
    <xf numFmtId="0" fontId="0" fillId="5" borderId="46" xfId="0" applyFont="1" applyFill="1" applyBorder="1" applyAlignment="1">
      <alignment horizontal="center"/>
    </xf>
    <xf numFmtId="0" fontId="0" fillId="5" borderId="40" xfId="0" applyFont="1" applyFill="1" applyBorder="1" applyAlignment="1">
      <alignment horizontal="center"/>
    </xf>
    <xf numFmtId="3" fontId="0" fillId="4" borderId="1" xfId="0" applyNumberFormat="1" applyFill="1" applyBorder="1"/>
    <xf numFmtId="3" fontId="0" fillId="4" borderId="9" xfId="0" applyNumberFormat="1" applyFill="1" applyBorder="1"/>
    <xf numFmtId="0" fontId="0" fillId="0" borderId="18" xfId="0" applyBorder="1"/>
    <xf numFmtId="0" fontId="0" fillId="0" borderId="19" xfId="0" applyBorder="1"/>
    <xf numFmtId="0" fontId="0" fillId="0" borderId="16" xfId="0" applyBorder="1"/>
    <xf numFmtId="0" fontId="0" fillId="0" borderId="17" xfId="0" applyBorder="1"/>
    <xf numFmtId="0" fontId="0" fillId="0" borderId="11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2" borderId="59" xfId="0" applyFill="1" applyBorder="1" applyAlignment="1">
      <alignment horizontal="right"/>
    </xf>
    <xf numFmtId="0" fontId="0" fillId="0" borderId="28" xfId="0" applyBorder="1"/>
    <xf numFmtId="0" fontId="0" fillId="2" borderId="1" xfId="0" applyFill="1" applyBorder="1" applyAlignment="1">
      <alignment horizontal="right"/>
    </xf>
    <xf numFmtId="3" fontId="0" fillId="0" borderId="1" xfId="0" applyNumberFormat="1" applyBorder="1"/>
    <xf numFmtId="3" fontId="0" fillId="0" borderId="55" xfId="0" applyNumberFormat="1" applyBorder="1"/>
    <xf numFmtId="0" fontId="3" fillId="0" borderId="18" xfId="0" applyFont="1" applyBorder="1"/>
    <xf numFmtId="0" fontId="3" fillId="0" borderId="19" xfId="0" applyFont="1" applyBorder="1"/>
    <xf numFmtId="0" fontId="3" fillId="0" borderId="58" xfId="0" applyFont="1" applyBorder="1"/>
    <xf numFmtId="0" fontId="0" fillId="0" borderId="60" xfId="0" applyBorder="1"/>
    <xf numFmtId="0" fontId="0" fillId="0" borderId="12" xfId="0" applyBorder="1"/>
    <xf numFmtId="3" fontId="0" fillId="0" borderId="7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0" fontId="0" fillId="2" borderId="61" xfId="0" applyFill="1" applyBorder="1"/>
    <xf numFmtId="0" fontId="0" fillId="3" borderId="62" xfId="0" applyFill="1" applyBorder="1"/>
    <xf numFmtId="0" fontId="0" fillId="2" borderId="2" xfId="0" applyFill="1" applyBorder="1"/>
    <xf numFmtId="0" fontId="0" fillId="3" borderId="1" xfId="0" applyFill="1" applyBorder="1"/>
    <xf numFmtId="0" fontId="0" fillId="2" borderId="1" xfId="0" applyFill="1" applyBorder="1"/>
    <xf numFmtId="0" fontId="0" fillId="3" borderId="28" xfId="0" applyFill="1" applyBorder="1"/>
    <xf numFmtId="0" fontId="0" fillId="0" borderId="1" xfId="0" applyFill="1" applyBorder="1"/>
    <xf numFmtId="0" fontId="0" fillId="0" borderId="27" xfId="0" applyBorder="1"/>
    <xf numFmtId="0" fontId="0" fillId="0" borderId="20" xfId="0" applyBorder="1"/>
    <xf numFmtId="0" fontId="0" fillId="0" borderId="29" xfId="0" applyBorder="1"/>
    <xf numFmtId="3" fontId="0" fillId="0" borderId="28" xfId="0" applyNumberFormat="1" applyBorder="1"/>
    <xf numFmtId="3" fontId="0" fillId="0" borderId="29" xfId="0" applyNumberFormat="1" applyBorder="1"/>
    <xf numFmtId="0" fontId="0" fillId="0" borderId="63" xfId="0" applyBorder="1"/>
    <xf numFmtId="0" fontId="0" fillId="0" borderId="64" xfId="0" applyBorder="1"/>
    <xf numFmtId="0" fontId="0" fillId="0" borderId="65" xfId="0" applyBorder="1"/>
    <xf numFmtId="0" fontId="0" fillId="0" borderId="57" xfId="0" applyFill="1" applyBorder="1"/>
    <xf numFmtId="3" fontId="0" fillId="0" borderId="66" xfId="0" applyNumberFormat="1" applyBorder="1"/>
    <xf numFmtId="0" fontId="0" fillId="0" borderId="1" xfId="0" applyBorder="1" applyAlignment="1">
      <alignment horizontal="center"/>
    </xf>
    <xf numFmtId="10" fontId="0" fillId="0" borderId="1" xfId="0" applyNumberFormat="1" applyBorder="1"/>
    <xf numFmtId="0" fontId="1" fillId="4" borderId="15" xfId="0" applyFont="1" applyFill="1" applyBorder="1" applyAlignment="1">
      <alignment horizontal="right"/>
    </xf>
    <xf numFmtId="0" fontId="0" fillId="2" borderId="67" xfId="0" applyFill="1" applyBorder="1"/>
    <xf numFmtId="0" fontId="0" fillId="3" borderId="2" xfId="0" applyFill="1" applyBorder="1"/>
    <xf numFmtId="4" fontId="0" fillId="4" borderId="2" xfId="0" applyNumberFormat="1" applyFill="1" applyBorder="1"/>
    <xf numFmtId="3" fontId="0" fillId="4" borderId="2" xfId="0" applyNumberFormat="1" applyFill="1" applyBorder="1"/>
    <xf numFmtId="0" fontId="0" fillId="0" borderId="68" xfId="0" applyBorder="1"/>
    <xf numFmtId="0" fontId="0" fillId="4" borderId="68" xfId="0" applyFill="1" applyBorder="1"/>
    <xf numFmtId="0" fontId="6" fillId="0" borderId="2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57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/>
    </xf>
    <xf numFmtId="3" fontId="6" fillId="0" borderId="70" xfId="0" applyNumberFormat="1" applyFont="1" applyBorder="1" applyAlignment="1">
      <alignment horizontal="right" vertical="center"/>
    </xf>
    <xf numFmtId="4" fontId="0" fillId="0" borderId="0" xfId="0" applyNumberFormat="1"/>
    <xf numFmtId="4" fontId="6" fillId="0" borderId="70" xfId="0" applyNumberFormat="1" applyFont="1" applyBorder="1" applyAlignment="1">
      <alignment horizontal="right" vertical="center"/>
    </xf>
    <xf numFmtId="0" fontId="6" fillId="0" borderId="71" xfId="0" applyFont="1" applyBorder="1" applyAlignment="1">
      <alignment horizontal="right" vertical="center"/>
    </xf>
    <xf numFmtId="0" fontId="6" fillId="0" borderId="72" xfId="0" applyFont="1" applyBorder="1" applyAlignment="1">
      <alignment horizontal="right" vertical="center"/>
    </xf>
    <xf numFmtId="0" fontId="6" fillId="0" borderId="73" xfId="0" applyFont="1" applyBorder="1" applyAlignment="1">
      <alignment horizontal="right" vertical="center" wrapText="1"/>
    </xf>
    <xf numFmtId="0" fontId="6" fillId="0" borderId="56" xfId="0" applyFont="1" applyBorder="1" applyAlignment="1">
      <alignment horizontal="right" vertical="center"/>
    </xf>
    <xf numFmtId="0" fontId="6" fillId="0" borderId="71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3" fontId="6" fillId="0" borderId="70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10" fontId="6" fillId="0" borderId="70" xfId="0" applyNumberFormat="1" applyFont="1" applyBorder="1" applyAlignment="1">
      <alignment horizontal="right" vertical="center"/>
    </xf>
    <xf numFmtId="0" fontId="6" fillId="0" borderId="56" xfId="0" applyFont="1" applyBorder="1" applyAlignment="1">
      <alignment vertical="center"/>
    </xf>
    <xf numFmtId="0" fontId="2" fillId="0" borderId="0" xfId="0" applyFont="1"/>
    <xf numFmtId="49" fontId="7" fillId="6" borderId="74" xfId="0" applyNumberFormat="1" applyFont="1" applyFill="1" applyBorder="1" applyAlignment="1">
      <alignment horizontal="left"/>
    </xf>
    <xf numFmtId="4" fontId="0" fillId="7" borderId="74" xfId="0" applyNumberFormat="1" applyFill="1" applyBorder="1" applyAlignment="1">
      <alignment horizontal="right"/>
    </xf>
    <xf numFmtId="0" fontId="0" fillId="7" borderId="74" xfId="0" applyFill="1" applyBorder="1" applyAlignment="1">
      <alignment horizontal="right"/>
    </xf>
    <xf numFmtId="49" fontId="0" fillId="0" borderId="0" xfId="0" applyNumberFormat="1"/>
    <xf numFmtId="0" fontId="0" fillId="0" borderId="67" xfId="0" applyBorder="1"/>
    <xf numFmtId="0" fontId="0" fillId="0" borderId="69" xfId="0" applyBorder="1"/>
    <xf numFmtId="0" fontId="0" fillId="0" borderId="57" xfId="0" applyBorder="1"/>
    <xf numFmtId="0" fontId="0" fillId="7" borderId="74" xfId="0" applyNumberFormat="1" applyFill="1" applyBorder="1" applyAlignment="1">
      <alignment horizontal="right"/>
    </xf>
    <xf numFmtId="4" fontId="0" fillId="7" borderId="75" xfId="0" applyNumberFormat="1" applyFill="1" applyBorder="1" applyAlignment="1">
      <alignment horizontal="right"/>
    </xf>
    <xf numFmtId="0" fontId="0" fillId="7" borderId="75" xfId="0" applyNumberFormat="1" applyFill="1" applyBorder="1" applyAlignment="1">
      <alignment horizontal="right"/>
    </xf>
    <xf numFmtId="49" fontId="7" fillId="6" borderId="76" xfId="0" applyNumberFormat="1" applyFont="1" applyFill="1" applyBorder="1" applyAlignment="1">
      <alignment horizontal="left"/>
    </xf>
    <xf numFmtId="4" fontId="0" fillId="7" borderId="77" xfId="0" applyNumberFormat="1" applyFill="1" applyBorder="1" applyAlignment="1">
      <alignment horizontal="right"/>
    </xf>
    <xf numFmtId="0" fontId="0" fillId="7" borderId="77" xfId="0" applyNumberFormat="1" applyFill="1" applyBorder="1" applyAlignment="1">
      <alignment horizontal="right"/>
    </xf>
    <xf numFmtId="4" fontId="0" fillId="7" borderId="78" xfId="0" applyNumberFormat="1" applyFill="1" applyBorder="1" applyAlignment="1">
      <alignment horizontal="right"/>
    </xf>
    <xf numFmtId="0" fontId="0" fillId="7" borderId="78" xfId="0" applyNumberFormat="1" applyFill="1" applyBorder="1" applyAlignment="1">
      <alignment horizontal="right"/>
    </xf>
    <xf numFmtId="49" fontId="7" fillId="6" borderId="79" xfId="0" applyNumberFormat="1" applyFont="1" applyFill="1" applyBorder="1" applyAlignment="1">
      <alignment horizontal="left"/>
    </xf>
    <xf numFmtId="4" fontId="0" fillId="7" borderId="80" xfId="0" applyNumberFormat="1" applyFill="1" applyBorder="1" applyAlignment="1">
      <alignment horizontal="right"/>
    </xf>
    <xf numFmtId="49" fontId="7" fillId="6" borderId="81" xfId="0" applyNumberFormat="1" applyFont="1" applyFill="1" applyBorder="1" applyAlignment="1">
      <alignment horizontal="left"/>
    </xf>
    <xf numFmtId="4" fontId="0" fillId="7" borderId="82" xfId="0" applyNumberFormat="1" applyFill="1" applyBorder="1" applyAlignment="1">
      <alignment horizontal="right"/>
    </xf>
    <xf numFmtId="0" fontId="0" fillId="7" borderId="82" xfId="0" applyNumberFormat="1" applyFill="1" applyBorder="1" applyAlignment="1">
      <alignment horizontal="right"/>
    </xf>
    <xf numFmtId="49" fontId="7" fillId="6" borderId="83" xfId="0" applyNumberFormat="1" applyFont="1" applyFill="1" applyBorder="1" applyAlignment="1">
      <alignment horizontal="left"/>
    </xf>
    <xf numFmtId="4" fontId="0" fillId="7" borderId="83" xfId="0" applyNumberFormat="1" applyFill="1" applyBorder="1" applyAlignment="1">
      <alignment horizontal="right"/>
    </xf>
    <xf numFmtId="0" fontId="0" fillId="7" borderId="83" xfId="0" applyNumberFormat="1" applyFill="1" applyBorder="1" applyAlignment="1">
      <alignment horizontal="right"/>
    </xf>
    <xf numFmtId="164" fontId="0" fillId="0" borderId="69" xfId="0" applyNumberFormat="1" applyBorder="1"/>
    <xf numFmtId="165" fontId="0" fillId="0" borderId="69" xfId="0" applyNumberFormat="1" applyBorder="1"/>
    <xf numFmtId="166" fontId="0" fillId="0" borderId="69" xfId="0" applyNumberFormat="1" applyBorder="1"/>
    <xf numFmtId="165" fontId="0" fillId="0" borderId="57" xfId="0" applyNumberFormat="1" applyBorder="1"/>
    <xf numFmtId="167" fontId="0" fillId="0" borderId="69" xfId="0" applyNumberFormat="1" applyBorder="1"/>
    <xf numFmtId="167" fontId="0" fillId="0" borderId="57" xfId="0" applyNumberFormat="1" applyBorder="1"/>
    <xf numFmtId="0" fontId="0" fillId="0" borderId="84" xfId="0" applyBorder="1"/>
    <xf numFmtId="166" fontId="0" fillId="0" borderId="84" xfId="0" applyNumberFormat="1" applyBorder="1"/>
    <xf numFmtId="167" fontId="0" fillId="0" borderId="84" xfId="0" applyNumberFormat="1" applyBorder="1"/>
    <xf numFmtId="9" fontId="0" fillId="0" borderId="84" xfId="0" applyNumberFormat="1" applyBorder="1"/>
    <xf numFmtId="9" fontId="0" fillId="0" borderId="84" xfId="2" applyFont="1" applyBorder="1"/>
    <xf numFmtId="3" fontId="0" fillId="0" borderId="0" xfId="0" applyNumberFormat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8" borderId="0" xfId="0" applyFill="1"/>
    <xf numFmtId="0" fontId="0" fillId="3" borderId="0" xfId="0" applyFill="1"/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colors>
    <mruColors>
      <color rgb="FFFF00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4"/>
    </mc:Choice>
    <mc:Fallback>
      <c:style val="1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Análisis desigualdad (2010)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Curva de Lorez(2010)</c:v>
          </c:tx>
          <c:marker>
            <c:symbol val="none"/>
          </c:marker>
          <c:xVal>
            <c:numRef>
              <c:f>Año2010!$I$11:$I$261</c:f>
              <c:numCache>
                <c:formatCode>General</c:formatCode>
                <c:ptCount val="251"/>
                <c:pt idx="0">
                  <c:v>1.5975474891649096E-4</c:v>
                </c:pt>
                <c:pt idx="1">
                  <c:v>2.4835436541328047E-4</c:v>
                </c:pt>
                <c:pt idx="2">
                  <c:v>3.2455921690792845E-4</c:v>
                </c:pt>
                <c:pt idx="3">
                  <c:v>4.407027556316992E-4</c:v>
                </c:pt>
                <c:pt idx="4">
                  <c:v>6.280014267751714E-4</c:v>
                </c:pt>
                <c:pt idx="5">
                  <c:v>7.7627954143042019E-4</c:v>
                </c:pt>
                <c:pt idx="6">
                  <c:v>8.4927093533192037E-4</c:v>
                </c:pt>
                <c:pt idx="7">
                  <c:v>1.5364917948951012E-3</c:v>
                </c:pt>
                <c:pt idx="8">
                  <c:v>2.2191220007537855E-3</c:v>
                </c:pt>
                <c:pt idx="9">
                  <c:v>2.3393971278116033E-3</c:v>
                </c:pt>
                <c:pt idx="10">
                  <c:v>2.398157495229163E-3</c:v>
                </c:pt>
                <c:pt idx="11">
                  <c:v>2.6327398995289529E-3</c:v>
                </c:pt>
                <c:pt idx="12">
                  <c:v>3.3993790681799297E-3</c:v>
                </c:pt>
                <c:pt idx="13">
                  <c:v>4.0085588147666636E-3</c:v>
                </c:pt>
                <c:pt idx="14">
                  <c:v>4.2647172914775889E-3</c:v>
                </c:pt>
                <c:pt idx="15">
                  <c:v>4.3413812083426869E-3</c:v>
                </c:pt>
                <c:pt idx="16">
                  <c:v>4.6760398634005081E-3</c:v>
                </c:pt>
                <c:pt idx="17">
                  <c:v>4.8550753578758864E-3</c:v>
                </c:pt>
                <c:pt idx="18">
                  <c:v>5.0042716032720341E-3</c:v>
                </c:pt>
                <c:pt idx="19">
                  <c:v>5.4155941751949533E-3</c:v>
                </c:pt>
                <c:pt idx="20">
                  <c:v>5.6221735918973127E-3</c:v>
                </c:pt>
                <c:pt idx="21">
                  <c:v>5.8650191728651969E-3</c:v>
                </c:pt>
                <c:pt idx="22">
                  <c:v>6.5329592868694913E-3</c:v>
                </c:pt>
                <c:pt idx="23">
                  <c:v>6.7234714156061111E-3</c:v>
                </c:pt>
                <c:pt idx="24">
                  <c:v>6.8111529013620007E-3</c:v>
                </c:pt>
                <c:pt idx="25">
                  <c:v>6.8951618641542936E-3</c:v>
                </c:pt>
                <c:pt idx="26">
                  <c:v>7.5975318809423141E-3</c:v>
                </c:pt>
                <c:pt idx="27">
                  <c:v>7.996459687863092E-3</c:v>
                </c:pt>
                <c:pt idx="28">
                  <c:v>8.1888080780815106E-3</c:v>
                </c:pt>
                <c:pt idx="29">
                  <c:v>1.160333630348628E-2</c:v>
                </c:pt>
                <c:pt idx="30">
                  <c:v>1.1804866001113693E-2</c:v>
                </c:pt>
                <c:pt idx="31">
                  <c:v>1.2222615488222907E-2</c:v>
                </c:pt>
                <c:pt idx="32">
                  <c:v>1.4192924058192963E-2</c:v>
                </c:pt>
                <c:pt idx="33">
                  <c:v>1.4354974133961702E-2</c:v>
                </c:pt>
                <c:pt idx="34">
                  <c:v>1.4410061978415665E-2</c:v>
                </c:pt>
                <c:pt idx="35">
                  <c:v>3.6379094346655871E-2</c:v>
                </c:pt>
                <c:pt idx="36">
                  <c:v>3.8684061571683748E-2</c:v>
                </c:pt>
                <c:pt idx="37">
                  <c:v>3.9492934754416092E-2</c:v>
                </c:pt>
                <c:pt idx="38">
                  <c:v>3.9655902960925735E-2</c:v>
                </c:pt>
                <c:pt idx="39">
                  <c:v>3.984825135114415E-2</c:v>
                </c:pt>
                <c:pt idx="40">
                  <c:v>6.1470689364694846E-2</c:v>
                </c:pt>
                <c:pt idx="41">
                  <c:v>7.9383420119641612E-2</c:v>
                </c:pt>
                <c:pt idx="42">
                  <c:v>8.1338120467016384E-2</c:v>
                </c:pt>
                <c:pt idx="43">
                  <c:v>8.139458550758169E-2</c:v>
                </c:pt>
                <c:pt idx="44">
                  <c:v>8.2085019824738023E-2</c:v>
                </c:pt>
                <c:pt idx="45">
                  <c:v>8.2549593979633101E-2</c:v>
                </c:pt>
                <c:pt idx="46">
                  <c:v>8.2685477329286217E-2</c:v>
                </c:pt>
                <c:pt idx="47">
                  <c:v>8.2774995076523902E-2</c:v>
                </c:pt>
                <c:pt idx="48">
                  <c:v>8.5872768196318394E-2</c:v>
                </c:pt>
                <c:pt idx="49">
                  <c:v>9.1623480091941614E-2</c:v>
                </c:pt>
                <c:pt idx="50">
                  <c:v>9.1893869595136471E-2</c:v>
                </c:pt>
                <c:pt idx="51">
                  <c:v>9.261460222674249E-2</c:v>
                </c:pt>
                <c:pt idx="52">
                  <c:v>9.3413375971324944E-2</c:v>
                </c:pt>
                <c:pt idx="53">
                  <c:v>9.375767499916221E-2</c:v>
                </c:pt>
                <c:pt idx="54">
                  <c:v>9.6430353585920281E-2</c:v>
                </c:pt>
                <c:pt idx="55">
                  <c:v>9.6712219723376389E-2</c:v>
                </c:pt>
                <c:pt idx="56">
                  <c:v>9.7221323219205097E-2</c:v>
                </c:pt>
                <c:pt idx="57">
                  <c:v>9.7339762084781109E-2</c:v>
                </c:pt>
                <c:pt idx="58">
                  <c:v>0.10053347986699958</c:v>
                </c:pt>
                <c:pt idx="59">
                  <c:v>0.13738587061058907</c:v>
                </c:pt>
                <c:pt idx="60">
                  <c:v>0.13791012326364263</c:v>
                </c:pt>
                <c:pt idx="61">
                  <c:v>0.13815388697535141</c:v>
                </c:pt>
                <c:pt idx="62">
                  <c:v>0.13875663980675185</c:v>
                </c:pt>
                <c:pt idx="63">
                  <c:v>0.13895449698141565</c:v>
                </c:pt>
                <c:pt idx="64">
                  <c:v>0.13936627861870904</c:v>
                </c:pt>
                <c:pt idx="65">
                  <c:v>0.1398528879113857</c:v>
                </c:pt>
                <c:pt idx="66">
                  <c:v>0.1409551038658354</c:v>
                </c:pt>
                <c:pt idx="67">
                  <c:v>0.14109098721548849</c:v>
                </c:pt>
                <c:pt idx="68">
                  <c:v>0.1413976428829489</c:v>
                </c:pt>
                <c:pt idx="69">
                  <c:v>0.14151195016019086</c:v>
                </c:pt>
                <c:pt idx="70">
                  <c:v>0.14231531455847782</c:v>
                </c:pt>
                <c:pt idx="71">
                  <c:v>0.1426375784485335</c:v>
                </c:pt>
                <c:pt idx="72">
                  <c:v>0.14670306136923592</c:v>
                </c:pt>
                <c:pt idx="73">
                  <c:v>0.14728561532433657</c:v>
                </c:pt>
                <c:pt idx="74">
                  <c:v>0.14788331843666205</c:v>
                </c:pt>
                <c:pt idx="75">
                  <c:v>0.14918155530429378</c:v>
                </c:pt>
                <c:pt idx="76">
                  <c:v>0.14943036873507751</c:v>
                </c:pt>
                <c:pt idx="77">
                  <c:v>0.15686539147488063</c:v>
                </c:pt>
                <c:pt idx="78">
                  <c:v>0.15886003050948452</c:v>
                </c:pt>
                <c:pt idx="79">
                  <c:v>0.17227575689550617</c:v>
                </c:pt>
                <c:pt idx="80">
                  <c:v>0.17473083849667109</c:v>
                </c:pt>
                <c:pt idx="81">
                  <c:v>0.17725707523025572</c:v>
                </c:pt>
                <c:pt idx="82">
                  <c:v>0.18481512748933934</c:v>
                </c:pt>
                <c:pt idx="83">
                  <c:v>0.18819660300807176</c:v>
                </c:pt>
                <c:pt idx="84">
                  <c:v>0.18832789570402036</c:v>
                </c:pt>
                <c:pt idx="85">
                  <c:v>0.18844174391589188</c:v>
                </c:pt>
                <c:pt idx="86">
                  <c:v>0.18859139922665849</c:v>
                </c:pt>
                <c:pt idx="87">
                  <c:v>0.19095420868836302</c:v>
                </c:pt>
                <c:pt idx="88">
                  <c:v>0.19153768077420458</c:v>
                </c:pt>
                <c:pt idx="89">
                  <c:v>0.19161939441014461</c:v>
                </c:pt>
                <c:pt idx="90">
                  <c:v>0.1927909292355322</c:v>
                </c:pt>
                <c:pt idx="91">
                  <c:v>0.19462810884807186</c:v>
                </c:pt>
                <c:pt idx="92">
                  <c:v>0.1954626896915494</c:v>
                </c:pt>
                <c:pt idx="93">
                  <c:v>0.24105752134998271</c:v>
                </c:pt>
                <c:pt idx="94">
                  <c:v>0.24117182862722469</c:v>
                </c:pt>
                <c:pt idx="95">
                  <c:v>0.24127924992390992</c:v>
                </c:pt>
                <c:pt idx="96">
                  <c:v>0.24252515333931035</c:v>
                </c:pt>
                <c:pt idx="97">
                  <c:v>0.24549668348223119</c:v>
                </c:pt>
                <c:pt idx="98">
                  <c:v>0.24925000195102781</c:v>
                </c:pt>
                <c:pt idx="99">
                  <c:v>0.24975772825074519</c:v>
                </c:pt>
                <c:pt idx="100">
                  <c:v>0.24998358841300641</c:v>
                </c:pt>
                <c:pt idx="101">
                  <c:v>0.25031641080658246</c:v>
                </c:pt>
                <c:pt idx="102">
                  <c:v>0.25851348206133207</c:v>
                </c:pt>
                <c:pt idx="103">
                  <c:v>0.26632952905860841</c:v>
                </c:pt>
                <c:pt idx="104">
                  <c:v>0.26860190264233436</c:v>
                </c:pt>
                <c:pt idx="105">
                  <c:v>0.27608237285381199</c:v>
                </c:pt>
                <c:pt idx="106">
                  <c:v>0.27659468980723384</c:v>
                </c:pt>
                <c:pt idx="107">
                  <c:v>0.28180554082720827</c:v>
                </c:pt>
                <c:pt idx="108">
                  <c:v>0.29477918726148683</c:v>
                </c:pt>
                <c:pt idx="109">
                  <c:v>0.30734747897365838</c:v>
                </c:pt>
                <c:pt idx="110">
                  <c:v>0.30765964342556418</c:v>
                </c:pt>
                <c:pt idx="111">
                  <c:v>0.31213920331041217</c:v>
                </c:pt>
                <c:pt idx="112">
                  <c:v>0.3124036249637912</c:v>
                </c:pt>
                <c:pt idx="113">
                  <c:v>0.31973811238746586</c:v>
                </c:pt>
                <c:pt idx="114">
                  <c:v>0.34771263793192886</c:v>
                </c:pt>
                <c:pt idx="115">
                  <c:v>0.34782051829398453</c:v>
                </c:pt>
                <c:pt idx="116">
                  <c:v>0.34911829609624578</c:v>
                </c:pt>
                <c:pt idx="117">
                  <c:v>0.3595197992598948</c:v>
                </c:pt>
                <c:pt idx="118">
                  <c:v>0.36003670686702116</c:v>
                </c:pt>
                <c:pt idx="119">
                  <c:v>0.36042140364745801</c:v>
                </c:pt>
                <c:pt idx="120">
                  <c:v>0.36442353554703838</c:v>
                </c:pt>
                <c:pt idx="121">
                  <c:v>0.37009666539505559</c:v>
                </c:pt>
                <c:pt idx="122">
                  <c:v>0.37233093655303423</c:v>
                </c:pt>
                <c:pt idx="123">
                  <c:v>0.37693857567623773</c:v>
                </c:pt>
                <c:pt idx="124">
                  <c:v>0.38539455979992093</c:v>
                </c:pt>
                <c:pt idx="125">
                  <c:v>0.38627458811507298</c:v>
                </c:pt>
                <c:pt idx="126">
                  <c:v>0.38935032609708592</c:v>
                </c:pt>
                <c:pt idx="127">
                  <c:v>0.38983280380142854</c:v>
                </c:pt>
                <c:pt idx="128">
                  <c:v>0.39813959167971558</c:v>
                </c:pt>
                <c:pt idx="129">
                  <c:v>0.39832092250104323</c:v>
                </c:pt>
                <c:pt idx="130">
                  <c:v>0.39945481396605398</c:v>
                </c:pt>
                <c:pt idx="131">
                  <c:v>0.39987394064927451</c:v>
                </c:pt>
                <c:pt idx="132">
                  <c:v>0.40072321158460644</c:v>
                </c:pt>
                <c:pt idx="133">
                  <c:v>0.40745402804613973</c:v>
                </c:pt>
                <c:pt idx="134">
                  <c:v>0.40792365192010976</c:v>
                </c:pt>
                <c:pt idx="135">
                  <c:v>0.42741189502643989</c:v>
                </c:pt>
                <c:pt idx="136">
                  <c:v>0.42869085114851269</c:v>
                </c:pt>
                <c:pt idx="137">
                  <c:v>0.59082677214152624</c:v>
                </c:pt>
                <c:pt idx="138">
                  <c:v>0.5952907238037789</c:v>
                </c:pt>
                <c:pt idx="139">
                  <c:v>0.59539906323120506</c:v>
                </c:pt>
                <c:pt idx="140">
                  <c:v>0.59725827798152631</c:v>
                </c:pt>
                <c:pt idx="141">
                  <c:v>0.59949943512006165</c:v>
                </c:pt>
                <c:pt idx="142">
                  <c:v>0.60337165151980476</c:v>
                </c:pt>
                <c:pt idx="143">
                  <c:v>0.60426132020773626</c:v>
                </c:pt>
                <c:pt idx="144">
                  <c:v>0.71363226752126274</c:v>
                </c:pt>
                <c:pt idx="145">
                  <c:v>0.71380074451221776</c:v>
                </c:pt>
                <c:pt idx="146">
                  <c:v>0.71408352878041481</c:v>
                </c:pt>
                <c:pt idx="147">
                  <c:v>0.72065045890469759</c:v>
                </c:pt>
                <c:pt idx="148">
                  <c:v>0.72493675226858634</c:v>
                </c:pt>
                <c:pt idx="149">
                  <c:v>0.81009613287922588</c:v>
                </c:pt>
                <c:pt idx="150">
                  <c:v>0.81108817314476767</c:v>
                </c:pt>
                <c:pt idx="151">
                  <c:v>0.81123920565164553</c:v>
                </c:pt>
                <c:pt idx="152">
                  <c:v>0.81192596744583834</c:v>
                </c:pt>
                <c:pt idx="153">
                  <c:v>0.81222940965570556</c:v>
                </c:pt>
                <c:pt idx="154">
                  <c:v>0.81240339543110596</c:v>
                </c:pt>
                <c:pt idx="155">
                  <c:v>0.8258328937782411</c:v>
                </c:pt>
                <c:pt idx="156">
                  <c:v>0.82650588361132038</c:v>
                </c:pt>
                <c:pt idx="157">
                  <c:v>0.82932684031273374</c:v>
                </c:pt>
                <c:pt idx="158">
                  <c:v>0.82942370310589852</c:v>
                </c:pt>
                <c:pt idx="159">
                  <c:v>0.82950403954572727</c:v>
                </c:pt>
                <c:pt idx="160">
                  <c:v>0.8309000573372648</c:v>
                </c:pt>
                <c:pt idx="161">
                  <c:v>0.83337166529176587</c:v>
                </c:pt>
                <c:pt idx="162">
                  <c:v>0.83382797626999283</c:v>
                </c:pt>
                <c:pt idx="163">
                  <c:v>0.83505597613594573</c:v>
                </c:pt>
                <c:pt idx="164">
                  <c:v>0.83668290380881949</c:v>
                </c:pt>
                <c:pt idx="165">
                  <c:v>0.84340224363609151</c:v>
                </c:pt>
                <c:pt idx="166">
                  <c:v>0.84615112707434426</c:v>
                </c:pt>
                <c:pt idx="167">
                  <c:v>0.8470724712728368</c:v>
                </c:pt>
                <c:pt idx="168">
                  <c:v>0.85592554694195899</c:v>
                </c:pt>
                <c:pt idx="169">
                  <c:v>0.85925468900846014</c:v>
                </c:pt>
                <c:pt idx="170">
                  <c:v>0.85960357869000192</c:v>
                </c:pt>
                <c:pt idx="171">
                  <c:v>0.8671905520674239</c:v>
                </c:pt>
                <c:pt idx="172">
                  <c:v>0.86758810267823328</c:v>
                </c:pt>
                <c:pt idx="173">
                  <c:v>0.86873622516972793</c:v>
                </c:pt>
                <c:pt idx="174">
                  <c:v>0.87317401010586504</c:v>
                </c:pt>
                <c:pt idx="175">
                  <c:v>0.87837246636083732</c:v>
                </c:pt>
                <c:pt idx="176">
                  <c:v>0.87904775152076886</c:v>
                </c:pt>
                <c:pt idx="177">
                  <c:v>0.87936726101860174</c:v>
                </c:pt>
                <c:pt idx="178">
                  <c:v>0.88398086799162112</c:v>
                </c:pt>
                <c:pt idx="179">
                  <c:v>0.8843058862738995</c:v>
                </c:pt>
                <c:pt idx="180">
                  <c:v>0.89545842038360424</c:v>
                </c:pt>
                <c:pt idx="181">
                  <c:v>0.89623607712114595</c:v>
                </c:pt>
                <c:pt idx="182">
                  <c:v>0.89636094290190826</c:v>
                </c:pt>
                <c:pt idx="183">
                  <c:v>0.90646543077087638</c:v>
                </c:pt>
                <c:pt idx="184">
                  <c:v>0.9067688729807436</c:v>
                </c:pt>
                <c:pt idx="185">
                  <c:v>0.90803864779540744</c:v>
                </c:pt>
                <c:pt idx="186">
                  <c:v>0.90990015787258094</c:v>
                </c:pt>
                <c:pt idx="187">
                  <c:v>0.91004155000667941</c:v>
                </c:pt>
                <c:pt idx="188">
                  <c:v>0.91140635135302628</c:v>
                </c:pt>
                <c:pt idx="189">
                  <c:v>0.91965529699463677</c:v>
                </c:pt>
                <c:pt idx="190">
                  <c:v>0.92468527625865393</c:v>
                </c:pt>
                <c:pt idx="191">
                  <c:v>0.9261662211437246</c:v>
                </c:pt>
                <c:pt idx="192">
                  <c:v>0.92631725365060258</c:v>
                </c:pt>
                <c:pt idx="193">
                  <c:v>0.94020948989115105</c:v>
                </c:pt>
                <c:pt idx="194">
                  <c:v>0.94296984996366495</c:v>
                </c:pt>
                <c:pt idx="195">
                  <c:v>0.94454077166134376</c:v>
                </c:pt>
                <c:pt idx="196">
                  <c:v>0.95019507982917262</c:v>
                </c:pt>
                <c:pt idx="197">
                  <c:v>0.95476140306903567</c:v>
                </c:pt>
                <c:pt idx="198">
                  <c:v>0.95497716379314701</c:v>
                </c:pt>
                <c:pt idx="199">
                  <c:v>0.96125717806089872</c:v>
                </c:pt>
                <c:pt idx="200">
                  <c:v>0.96144723112426489</c:v>
                </c:pt>
                <c:pt idx="201">
                  <c:v>0.96160882213466314</c:v>
                </c:pt>
                <c:pt idx="202">
                  <c:v>0.96175342772635486</c:v>
                </c:pt>
                <c:pt idx="203">
                  <c:v>0.96241126840220925</c:v>
                </c:pt>
                <c:pt idx="204">
                  <c:v>0.96264952332947262</c:v>
                </c:pt>
                <c:pt idx="205">
                  <c:v>0.96274959958023065</c:v>
                </c:pt>
                <c:pt idx="206">
                  <c:v>0.9632449311149458</c:v>
                </c:pt>
                <c:pt idx="207">
                  <c:v>0.96384309329264173</c:v>
                </c:pt>
                <c:pt idx="208">
                  <c:v>0.963946383000993</c:v>
                </c:pt>
                <c:pt idx="209">
                  <c:v>0.96543650919347268</c:v>
                </c:pt>
                <c:pt idx="210">
                  <c:v>0.96738248729880882</c:v>
                </c:pt>
                <c:pt idx="211">
                  <c:v>0.96842043410139556</c:v>
                </c:pt>
                <c:pt idx="212">
                  <c:v>0.96920497681949414</c:v>
                </c:pt>
                <c:pt idx="213">
                  <c:v>0.96968745452383676</c:v>
                </c:pt>
                <c:pt idx="214">
                  <c:v>0.97055876059695023</c:v>
                </c:pt>
                <c:pt idx="215">
                  <c:v>0.97392416882771693</c:v>
                </c:pt>
                <c:pt idx="216">
                  <c:v>0.97424918710999531</c:v>
                </c:pt>
                <c:pt idx="217">
                  <c:v>0.9764109259394429</c:v>
                </c:pt>
                <c:pt idx="218">
                  <c:v>0.9770003658751002</c:v>
                </c:pt>
                <c:pt idx="219">
                  <c:v>0.9803561337330875</c:v>
                </c:pt>
                <c:pt idx="220">
                  <c:v>0.9805011983901496</c:v>
                </c:pt>
                <c:pt idx="221">
                  <c:v>0.9822511555823038</c:v>
                </c:pt>
                <c:pt idx="222">
                  <c:v>0.98267349572311746</c:v>
                </c:pt>
                <c:pt idx="223">
                  <c:v>0.98280937907277055</c:v>
                </c:pt>
                <c:pt idx="224">
                  <c:v>0.98353332516196978</c:v>
                </c:pt>
                <c:pt idx="225">
                  <c:v>0.98463737737790125</c:v>
                </c:pt>
                <c:pt idx="226">
                  <c:v>0.98508083452575568</c:v>
                </c:pt>
                <c:pt idx="227">
                  <c:v>0.98715351467333601</c:v>
                </c:pt>
                <c:pt idx="228">
                  <c:v>0.98782971796400831</c:v>
                </c:pt>
                <c:pt idx="229">
                  <c:v>0.98810882970924174</c:v>
                </c:pt>
                <c:pt idx="230">
                  <c:v>0.98888005953159719</c:v>
                </c:pt>
                <c:pt idx="231">
                  <c:v>0.98931938509111761</c:v>
                </c:pt>
                <c:pt idx="232">
                  <c:v>0.98992489231474068</c:v>
                </c:pt>
                <c:pt idx="233">
                  <c:v>0.99010071435162295</c:v>
                </c:pt>
                <c:pt idx="234">
                  <c:v>0.99015212967311328</c:v>
                </c:pt>
                <c:pt idx="235">
                  <c:v>0.99041609226112193</c:v>
                </c:pt>
                <c:pt idx="236">
                  <c:v>0.99059880027856084</c:v>
                </c:pt>
                <c:pt idx="237">
                  <c:v>0.99114141554643242</c:v>
                </c:pt>
                <c:pt idx="238">
                  <c:v>0.99123368768589282</c:v>
                </c:pt>
                <c:pt idx="239">
                  <c:v>0.99369978685594851</c:v>
                </c:pt>
                <c:pt idx="240">
                  <c:v>0.99407667952508771</c:v>
                </c:pt>
                <c:pt idx="241">
                  <c:v>0.99477078636520766</c:v>
                </c:pt>
                <c:pt idx="242">
                  <c:v>0.99499985998506202</c:v>
                </c:pt>
                <c:pt idx="243">
                  <c:v>0.99512380763508346</c:v>
                </c:pt>
                <c:pt idx="244">
                  <c:v>0.99532074667900639</c:v>
                </c:pt>
                <c:pt idx="245">
                  <c:v>0.99607545014802568</c:v>
                </c:pt>
                <c:pt idx="246">
                  <c:v>0.996282029564728</c:v>
                </c:pt>
                <c:pt idx="247">
                  <c:v>0.99743933336363166</c:v>
                </c:pt>
                <c:pt idx="248">
                  <c:v>0.99787452733481796</c:v>
                </c:pt>
                <c:pt idx="249">
                  <c:v>0.99851630072270658</c:v>
                </c:pt>
                <c:pt idx="250">
                  <c:v>1</c:v>
                </c:pt>
              </c:numCache>
            </c:numRef>
          </c:xVal>
          <c:yVal>
            <c:numRef>
              <c:f>Año2010!$J$11:$J$261</c:f>
              <c:numCache>
                <c:formatCode>General</c:formatCode>
                <c:ptCount val="251"/>
                <c:pt idx="0">
                  <c:v>5.0672899499532183E-5</c:v>
                </c:pt>
                <c:pt idx="1">
                  <c:v>7.9612268532187259E-5</c:v>
                </c:pt>
                <c:pt idx="2">
                  <c:v>1.0580701627872195E-4</c:v>
                </c:pt>
                <c:pt idx="3">
                  <c:v>1.4671428030053511E-4</c:v>
                </c:pt>
                <c:pt idx="4">
                  <c:v>2.1273953046754222E-4</c:v>
                </c:pt>
                <c:pt idx="5">
                  <c:v>2.6760595736737019E-4</c:v>
                </c:pt>
                <c:pt idx="6">
                  <c:v>2.9474110304393081E-4</c:v>
                </c:pt>
                <c:pt idx="7">
                  <c:v>5.7871214024429382E-4</c:v>
                </c:pt>
                <c:pt idx="8">
                  <c:v>8.6918767556976853E-4</c:v>
                </c:pt>
                <c:pt idx="9">
                  <c:v>9.2037966345745622E-4</c:v>
                </c:pt>
                <c:pt idx="10">
                  <c:v>9.4599508761676143E-4</c:v>
                </c:pt>
                <c:pt idx="11">
                  <c:v>1.0489921333898288E-3</c:v>
                </c:pt>
                <c:pt idx="12">
                  <c:v>1.3862873528467253E-3</c:v>
                </c:pt>
                <c:pt idx="13">
                  <c:v>1.6578411502721593E-3</c:v>
                </c:pt>
                <c:pt idx="14">
                  <c:v>1.7735495991766904E-3</c:v>
                </c:pt>
                <c:pt idx="15">
                  <c:v>1.8083760785111073E-3</c:v>
                </c:pt>
                <c:pt idx="16">
                  <c:v>1.9605593137278655E-3</c:v>
                </c:pt>
                <c:pt idx="17">
                  <c:v>2.0422309860502513E-3</c:v>
                </c:pt>
                <c:pt idx="18">
                  <c:v>2.1104200946409301E-3</c:v>
                </c:pt>
                <c:pt idx="19">
                  <c:v>2.2993039598878467E-3</c:v>
                </c:pt>
                <c:pt idx="20">
                  <c:v>2.3948496328672891E-3</c:v>
                </c:pt>
                <c:pt idx="21">
                  <c:v>2.5075090690882445E-3</c:v>
                </c:pt>
                <c:pt idx="22">
                  <c:v>2.8187347271198134E-3</c:v>
                </c:pt>
                <c:pt idx="23">
                  <c:v>2.9079038749771587E-3</c:v>
                </c:pt>
                <c:pt idx="24">
                  <c:v>2.9490981672251641E-3</c:v>
                </c:pt>
                <c:pt idx="25">
                  <c:v>2.988667915847917E-3</c:v>
                </c:pt>
                <c:pt idx="26">
                  <c:v>3.3265951914862499E-3</c:v>
                </c:pt>
                <c:pt idx="27">
                  <c:v>3.5186088831891654E-3</c:v>
                </c:pt>
                <c:pt idx="28">
                  <c:v>3.6120184573829438E-3</c:v>
                </c:pt>
                <c:pt idx="29">
                  <c:v>5.2891107558431143E-3</c:v>
                </c:pt>
                <c:pt idx="30">
                  <c:v>5.3887468336845292E-3</c:v>
                </c:pt>
                <c:pt idx="31">
                  <c:v>5.5961177604038027E-3</c:v>
                </c:pt>
                <c:pt idx="32">
                  <c:v>6.5876512403551107E-3</c:v>
                </c:pt>
                <c:pt idx="33">
                  <c:v>6.670200855249866E-3</c:v>
                </c:pt>
                <c:pt idx="34">
                  <c:v>6.6983732896393044E-3</c:v>
                </c:pt>
                <c:pt idx="35">
                  <c:v>1.796724635739514E-2</c:v>
                </c:pt>
                <c:pt idx="36">
                  <c:v>1.9150640690270219E-2</c:v>
                </c:pt>
                <c:pt idx="37">
                  <c:v>1.9573640584328526E-2</c:v>
                </c:pt>
                <c:pt idx="38">
                  <c:v>1.9661615133753804E-2</c:v>
                </c:pt>
                <c:pt idx="39">
                  <c:v>1.9765526869551651E-2</c:v>
                </c:pt>
                <c:pt idx="40">
                  <c:v>3.1533808441685511E-2</c:v>
                </c:pt>
                <c:pt idx="41">
                  <c:v>4.1290204997411373E-2</c:v>
                </c:pt>
                <c:pt idx="42">
                  <c:v>4.2357269650387504E-2</c:v>
                </c:pt>
                <c:pt idx="43">
                  <c:v>4.238831219861304E-2</c:v>
                </c:pt>
                <c:pt idx="44">
                  <c:v>4.2782604523506199E-2</c:v>
                </c:pt>
                <c:pt idx="45">
                  <c:v>4.3048455254120689E-2</c:v>
                </c:pt>
                <c:pt idx="46">
                  <c:v>4.3126390721088009E-2</c:v>
                </c:pt>
                <c:pt idx="47">
                  <c:v>4.3178315560356804E-2</c:v>
                </c:pt>
                <c:pt idx="48">
                  <c:v>4.4980657324396371E-2</c:v>
                </c:pt>
                <c:pt idx="49">
                  <c:v>4.8334967475112442E-2</c:v>
                </c:pt>
                <c:pt idx="50">
                  <c:v>4.8493655897469047E-2</c:v>
                </c:pt>
                <c:pt idx="51">
                  <c:v>4.8917342540167122E-2</c:v>
                </c:pt>
                <c:pt idx="52">
                  <c:v>4.9387785263281081E-2</c:v>
                </c:pt>
                <c:pt idx="53">
                  <c:v>4.959135466604863E-2</c:v>
                </c:pt>
                <c:pt idx="54">
                  <c:v>5.1173022374385042E-2</c:v>
                </c:pt>
                <c:pt idx="55">
                  <c:v>5.1340204327285595E-2</c:v>
                </c:pt>
                <c:pt idx="56">
                  <c:v>5.1648177575484504E-2</c:v>
                </c:pt>
                <c:pt idx="57">
                  <c:v>5.1719856696810541E-2</c:v>
                </c:pt>
                <c:pt idx="58">
                  <c:v>5.3664196879337232E-2</c:v>
                </c:pt>
                <c:pt idx="59">
                  <c:v>7.6334756576032198E-2</c:v>
                </c:pt>
                <c:pt idx="60">
                  <c:v>7.6657489453802657E-2</c:v>
                </c:pt>
                <c:pt idx="61">
                  <c:v>7.6808340410132334E-2</c:v>
                </c:pt>
                <c:pt idx="62">
                  <c:v>7.7182172779390476E-2</c:v>
                </c:pt>
                <c:pt idx="63">
                  <c:v>7.730604032639915E-2</c:v>
                </c:pt>
                <c:pt idx="64">
                  <c:v>7.7564411113075771E-2</c:v>
                </c:pt>
                <c:pt idx="65">
                  <c:v>7.7873043166539174E-2</c:v>
                </c:pt>
                <c:pt idx="66">
                  <c:v>7.8575359007083859E-2</c:v>
                </c:pt>
                <c:pt idx="67">
                  <c:v>7.8662336184716436E-2</c:v>
                </c:pt>
                <c:pt idx="68">
                  <c:v>7.8860473793429017E-2</c:v>
                </c:pt>
                <c:pt idx="69">
                  <c:v>7.8934482978843687E-2</c:v>
                </c:pt>
                <c:pt idx="70">
                  <c:v>7.9454869011412466E-2</c:v>
                </c:pt>
                <c:pt idx="71">
                  <c:v>7.9667272685476423E-2</c:v>
                </c:pt>
                <c:pt idx="72">
                  <c:v>8.2371641179702387E-2</c:v>
                </c:pt>
                <c:pt idx="73">
                  <c:v>8.2764617287407444E-2</c:v>
                </c:pt>
                <c:pt idx="74">
                  <c:v>8.3171480762655375E-2</c:v>
                </c:pt>
                <c:pt idx="75">
                  <c:v>8.4057717173787322E-2</c:v>
                </c:pt>
                <c:pt idx="76">
                  <c:v>8.4228406885380469E-2</c:v>
                </c:pt>
                <c:pt idx="77">
                  <c:v>8.9375316009324635E-2</c:v>
                </c:pt>
                <c:pt idx="78">
                  <c:v>9.0756241862930562E-2</c:v>
                </c:pt>
                <c:pt idx="79">
                  <c:v>0.10006970508339894</c:v>
                </c:pt>
                <c:pt idx="80">
                  <c:v>0.10178144110386354</c:v>
                </c:pt>
                <c:pt idx="81">
                  <c:v>0.10354295654014523</c:v>
                </c:pt>
                <c:pt idx="82">
                  <c:v>0.1088390633219123</c:v>
                </c:pt>
                <c:pt idx="83">
                  <c:v>0.11121203986055075</c:v>
                </c:pt>
                <c:pt idx="84">
                  <c:v>0.11130444702548856</c:v>
                </c:pt>
                <c:pt idx="85">
                  <c:v>0.11138459150431171</c:v>
                </c:pt>
                <c:pt idx="86">
                  <c:v>0.11149024220611474</c:v>
                </c:pt>
                <c:pt idx="87">
                  <c:v>0.11316806397212811</c:v>
                </c:pt>
                <c:pt idx="88">
                  <c:v>0.1135839810090947</c:v>
                </c:pt>
                <c:pt idx="89">
                  <c:v>0.11364292674006359</c:v>
                </c:pt>
                <c:pt idx="90">
                  <c:v>0.1144912795288037</c:v>
                </c:pt>
                <c:pt idx="91">
                  <c:v>0.1158356219614412</c:v>
                </c:pt>
                <c:pt idx="92">
                  <c:v>0.11645261122804688</c:v>
                </c:pt>
                <c:pt idx="93">
                  <c:v>0.15067094810722262</c:v>
                </c:pt>
                <c:pt idx="94">
                  <c:v>0.15075685625553031</c:v>
                </c:pt>
                <c:pt idx="95">
                  <c:v>0.15083763220870022</c:v>
                </c:pt>
                <c:pt idx="96">
                  <c:v>0.15177890004279332</c:v>
                </c:pt>
                <c:pt idx="97">
                  <c:v>0.1540517121517819</c:v>
                </c:pt>
                <c:pt idx="98">
                  <c:v>0.15695565924482091</c:v>
                </c:pt>
                <c:pt idx="99">
                  <c:v>0.15735604046946389</c:v>
                </c:pt>
                <c:pt idx="100">
                  <c:v>0.15753445743534961</c:v>
                </c:pt>
                <c:pt idx="101">
                  <c:v>0.15779831218215218</c:v>
                </c:pt>
                <c:pt idx="102">
                  <c:v>0.1643339641849588</c:v>
                </c:pt>
                <c:pt idx="103">
                  <c:v>0.17058041842260596</c:v>
                </c:pt>
                <c:pt idx="104">
                  <c:v>0.17241010393536027</c:v>
                </c:pt>
                <c:pt idx="105">
                  <c:v>0.17845573578011042</c:v>
                </c:pt>
                <c:pt idx="106">
                  <c:v>0.17887058769216893</c:v>
                </c:pt>
                <c:pt idx="107">
                  <c:v>0.18311044206981653</c:v>
                </c:pt>
                <c:pt idx="108">
                  <c:v>0.19367521696902865</c:v>
                </c:pt>
                <c:pt idx="109">
                  <c:v>0.2039765533169596</c:v>
                </c:pt>
                <c:pt idx="110">
                  <c:v>0.20423370341451294</c:v>
                </c:pt>
                <c:pt idx="111">
                  <c:v>0.20793038131114785</c:v>
                </c:pt>
                <c:pt idx="112">
                  <c:v>0.20815004582246469</c:v>
                </c:pt>
                <c:pt idx="113">
                  <c:v>0.21426899734793081</c:v>
                </c:pt>
                <c:pt idx="114">
                  <c:v>0.23783966702769449</c:v>
                </c:pt>
                <c:pt idx="115">
                  <c:v>0.23793084511284074</c:v>
                </c:pt>
                <c:pt idx="116">
                  <c:v>0.23903124748336269</c:v>
                </c:pt>
                <c:pt idx="117">
                  <c:v>0.24786885501973149</c:v>
                </c:pt>
                <c:pt idx="118">
                  <c:v>0.24831230254371681</c:v>
                </c:pt>
                <c:pt idx="119">
                  <c:v>0.24864435561659604</c:v>
                </c:pt>
                <c:pt idx="120">
                  <c:v>0.25213645986383482</c:v>
                </c:pt>
                <c:pt idx="121">
                  <c:v>0.25709796489191505</c:v>
                </c:pt>
                <c:pt idx="122">
                  <c:v>0.25906128912989651</c:v>
                </c:pt>
                <c:pt idx="123">
                  <c:v>0.26316395465687403</c:v>
                </c:pt>
                <c:pt idx="124">
                  <c:v>0.27070364168418726</c:v>
                </c:pt>
                <c:pt idx="125">
                  <c:v>0.27149186103367379</c:v>
                </c:pt>
                <c:pt idx="126">
                  <c:v>0.27425667351374911</c:v>
                </c:pt>
                <c:pt idx="127">
                  <c:v>0.27470004916584206</c:v>
                </c:pt>
                <c:pt idx="128">
                  <c:v>0.28241535234477566</c:v>
                </c:pt>
                <c:pt idx="129">
                  <c:v>0.28258458799029984</c:v>
                </c:pt>
                <c:pt idx="130">
                  <c:v>0.28364919996518778</c:v>
                </c:pt>
                <c:pt idx="131">
                  <c:v>0.28404306796418571</c:v>
                </c:pt>
                <c:pt idx="132">
                  <c:v>0.28484472665321298</c:v>
                </c:pt>
                <c:pt idx="133">
                  <c:v>0.29122446282894726</c:v>
                </c:pt>
                <c:pt idx="134">
                  <c:v>0.29167001397615722</c:v>
                </c:pt>
                <c:pt idx="135">
                  <c:v>0.3102691479513624</c:v>
                </c:pt>
                <c:pt idx="136">
                  <c:v>0.3115000349520255</c:v>
                </c:pt>
                <c:pt idx="137">
                  <c:v>0.46801802018760058</c:v>
                </c:pt>
                <c:pt idx="138">
                  <c:v>0.47232848906694358</c:v>
                </c:pt>
                <c:pt idx="139">
                  <c:v>0.47243364190201226</c:v>
                </c:pt>
                <c:pt idx="140">
                  <c:v>0.47428170343768689</c:v>
                </c:pt>
                <c:pt idx="141">
                  <c:v>0.47653079475991661</c:v>
                </c:pt>
                <c:pt idx="142">
                  <c:v>0.48041801116771177</c:v>
                </c:pt>
                <c:pt idx="143">
                  <c:v>0.48131703125196496</c:v>
                </c:pt>
                <c:pt idx="144">
                  <c:v>0.59282981746892083</c:v>
                </c:pt>
                <c:pt idx="145">
                  <c:v>0.59300368416620064</c:v>
                </c:pt>
                <c:pt idx="146">
                  <c:v>0.59330172107169388</c:v>
                </c:pt>
                <c:pt idx="147">
                  <c:v>0.60024563321323443</c:v>
                </c:pt>
                <c:pt idx="148">
                  <c:v>0.60481873050033597</c:v>
                </c:pt>
                <c:pt idx="149">
                  <c:v>0.69653123436754616</c:v>
                </c:pt>
                <c:pt idx="150">
                  <c:v>0.69760480821925908</c:v>
                </c:pt>
                <c:pt idx="151">
                  <c:v>0.69777029392506784</c:v>
                </c:pt>
                <c:pt idx="152">
                  <c:v>0.69852424201860297</c:v>
                </c:pt>
                <c:pt idx="153">
                  <c:v>0.69885852393165082</c:v>
                </c:pt>
                <c:pt idx="154">
                  <c:v>0.69905022139621431</c:v>
                </c:pt>
                <c:pt idx="155">
                  <c:v>0.71393418239011852</c:v>
                </c:pt>
                <c:pt idx="156">
                  <c:v>0.71468104707535018</c:v>
                </c:pt>
                <c:pt idx="157">
                  <c:v>0.71783584419083279</c:v>
                </c:pt>
                <c:pt idx="158">
                  <c:v>0.71794445431809273</c:v>
                </c:pt>
                <c:pt idx="159">
                  <c:v>0.7180349035787662</c:v>
                </c:pt>
                <c:pt idx="160">
                  <c:v>0.71961764195475142</c:v>
                </c:pt>
                <c:pt idx="161">
                  <c:v>0.72243261084888266</c:v>
                </c:pt>
                <c:pt idx="162">
                  <c:v>0.72295543351315206</c:v>
                </c:pt>
                <c:pt idx="163">
                  <c:v>0.72436586657579904</c:v>
                </c:pt>
                <c:pt idx="164">
                  <c:v>0.72624029887951724</c:v>
                </c:pt>
                <c:pt idx="165">
                  <c:v>0.73409951198754364</c:v>
                </c:pt>
                <c:pt idx="166">
                  <c:v>0.73733809748985324</c:v>
                </c:pt>
                <c:pt idx="167">
                  <c:v>0.73842836918489207</c:v>
                </c:pt>
                <c:pt idx="168">
                  <c:v>0.74892738367588896</c:v>
                </c:pt>
                <c:pt idx="169">
                  <c:v>0.75298906287057621</c:v>
                </c:pt>
                <c:pt idx="170">
                  <c:v>0.75341909687010611</c:v>
                </c:pt>
                <c:pt idx="171">
                  <c:v>0.76277544684798892</c:v>
                </c:pt>
                <c:pt idx="172">
                  <c:v>0.7632739189660338</c:v>
                </c:pt>
                <c:pt idx="173">
                  <c:v>0.76471962886335587</c:v>
                </c:pt>
                <c:pt idx="174">
                  <c:v>0.77031669363623112</c:v>
                </c:pt>
                <c:pt idx="175">
                  <c:v>0.77689619986500547</c:v>
                </c:pt>
                <c:pt idx="176">
                  <c:v>0.77775482647586724</c:v>
                </c:pt>
                <c:pt idx="177">
                  <c:v>0.7781636837760143</c:v>
                </c:pt>
                <c:pt idx="178">
                  <c:v>0.7841283786678187</c:v>
                </c:pt>
                <c:pt idx="179">
                  <c:v>0.78455333704797603</c:v>
                </c:pt>
                <c:pt idx="180">
                  <c:v>0.79914856277403223</c:v>
                </c:pt>
                <c:pt idx="181">
                  <c:v>0.80017483487628382</c:v>
                </c:pt>
                <c:pt idx="182">
                  <c:v>0.80034116927981735</c:v>
                </c:pt>
                <c:pt idx="183">
                  <c:v>0.8138694920263766</c:v>
                </c:pt>
                <c:pt idx="184">
                  <c:v>0.81428548976993553</c:v>
                </c:pt>
                <c:pt idx="185">
                  <c:v>0.8160303267012381</c:v>
                </c:pt>
                <c:pt idx="186">
                  <c:v>0.81859356286849583</c:v>
                </c:pt>
                <c:pt idx="187">
                  <c:v>0.81879082993006091</c:v>
                </c:pt>
                <c:pt idx="188">
                  <c:v>0.82069883873320837</c:v>
                </c:pt>
                <c:pt idx="189">
                  <c:v>0.83264338632034696</c:v>
                </c:pt>
                <c:pt idx="190">
                  <c:v>0.83993606880830818</c:v>
                </c:pt>
                <c:pt idx="191">
                  <c:v>0.84208923320273976</c:v>
                </c:pt>
                <c:pt idx="192">
                  <c:v>0.84231192434141711</c:v>
                </c:pt>
                <c:pt idx="193">
                  <c:v>0.86293538099826417</c:v>
                </c:pt>
                <c:pt idx="194">
                  <c:v>0.86704123124320476</c:v>
                </c:pt>
                <c:pt idx="195">
                  <c:v>0.8694268094019606</c:v>
                </c:pt>
                <c:pt idx="196">
                  <c:v>0.8782247675855378</c:v>
                </c:pt>
                <c:pt idx="197">
                  <c:v>0.88533974887142908</c:v>
                </c:pt>
                <c:pt idx="198">
                  <c:v>0.88567712217922234</c:v>
                </c:pt>
                <c:pt idx="199">
                  <c:v>0.89554208234605803</c:v>
                </c:pt>
                <c:pt idx="200">
                  <c:v>0.89584070326043874</c:v>
                </c:pt>
                <c:pt idx="201">
                  <c:v>0.89609541700189732</c:v>
                </c:pt>
                <c:pt idx="202">
                  <c:v>0.89632369929608158</c:v>
                </c:pt>
                <c:pt idx="203">
                  <c:v>0.89739498284751162</c:v>
                </c:pt>
                <c:pt idx="204">
                  <c:v>0.89779073329600489</c:v>
                </c:pt>
                <c:pt idx="205">
                  <c:v>0.89796057533573959</c:v>
                </c:pt>
                <c:pt idx="206">
                  <c:v>0.89880268589598478</c:v>
                </c:pt>
                <c:pt idx="207">
                  <c:v>0.89982907497762654</c:v>
                </c:pt>
                <c:pt idx="208">
                  <c:v>0.90000882169601193</c:v>
                </c:pt>
                <c:pt idx="209">
                  <c:v>0.90266260282043387</c:v>
                </c:pt>
                <c:pt idx="210">
                  <c:v>0.90620662079083703</c:v>
                </c:pt>
                <c:pt idx="211">
                  <c:v>0.90810115445630057</c:v>
                </c:pt>
                <c:pt idx="212">
                  <c:v>0.90956508116820534</c:v>
                </c:pt>
                <c:pt idx="213">
                  <c:v>0.91047077313522939</c:v>
                </c:pt>
                <c:pt idx="214">
                  <c:v>0.91211792780480072</c:v>
                </c:pt>
                <c:pt idx="215">
                  <c:v>0.9184863269168122</c:v>
                </c:pt>
                <c:pt idx="216">
                  <c:v>0.91911675610479338</c:v>
                </c:pt>
                <c:pt idx="217">
                  <c:v>0.92333815846885137</c:v>
                </c:pt>
                <c:pt idx="218">
                  <c:v>0.92449402220752763</c:v>
                </c:pt>
                <c:pt idx="219">
                  <c:v>0.93110160995136959</c:v>
                </c:pt>
                <c:pt idx="220">
                  <c:v>0.93139151323699243</c:v>
                </c:pt>
                <c:pt idx="221">
                  <c:v>0.93490294257135576</c:v>
                </c:pt>
                <c:pt idx="222">
                  <c:v>0.93575431796054798</c:v>
                </c:pt>
                <c:pt idx="223">
                  <c:v>0.93603871261931748</c:v>
                </c:pt>
                <c:pt idx="224">
                  <c:v>0.93755905008512108</c:v>
                </c:pt>
                <c:pt idx="225">
                  <c:v>0.93991144146649186</c:v>
                </c:pt>
                <c:pt idx="226">
                  <c:v>0.940865510428746</c:v>
                </c:pt>
                <c:pt idx="227">
                  <c:v>0.94536567143355166</c:v>
                </c:pt>
                <c:pt idx="228">
                  <c:v>0.94685453461449831</c:v>
                </c:pt>
                <c:pt idx="229">
                  <c:v>0.94749553022619093</c:v>
                </c:pt>
                <c:pt idx="230">
                  <c:v>0.94928385969666085</c:v>
                </c:pt>
                <c:pt idx="231">
                  <c:v>0.95032809441299315</c:v>
                </c:pt>
                <c:pt idx="232">
                  <c:v>0.95181369653314429</c:v>
                </c:pt>
                <c:pt idx="233">
                  <c:v>0.95225158239145324</c:v>
                </c:pt>
                <c:pt idx="234">
                  <c:v>0.95238500871640541</c:v>
                </c:pt>
                <c:pt idx="235">
                  <c:v>0.95308330409473929</c:v>
                </c:pt>
                <c:pt idx="236">
                  <c:v>0.95362717107569417</c:v>
                </c:pt>
                <c:pt idx="237">
                  <c:v>0.95532651218046116</c:v>
                </c:pt>
                <c:pt idx="238">
                  <c:v>0.95562290959836527</c:v>
                </c:pt>
                <c:pt idx="239">
                  <c:v>0.96357867112547868</c:v>
                </c:pt>
                <c:pt idx="240">
                  <c:v>0.96481550141411132</c:v>
                </c:pt>
                <c:pt idx="241">
                  <c:v>0.96715714499247019</c:v>
                </c:pt>
                <c:pt idx="242">
                  <c:v>0.96797402683424683</c:v>
                </c:pt>
                <c:pt idx="243">
                  <c:v>0.96846767419552771</c:v>
                </c:pt>
                <c:pt idx="244">
                  <c:v>0.96932693996707842</c:v>
                </c:pt>
                <c:pt idx="245">
                  <c:v>0.97263874513578763</c:v>
                </c:pt>
                <c:pt idx="246">
                  <c:v>0.97369463265301615</c:v>
                </c:pt>
                <c:pt idx="247">
                  <c:v>0.980160695913327</c:v>
                </c:pt>
                <c:pt idx="248">
                  <c:v>0.98261377209889667</c:v>
                </c:pt>
                <c:pt idx="249">
                  <c:v>0.98636635120006833</c:v>
                </c:pt>
                <c:pt idx="25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Igualdad</c:v>
          </c:tx>
          <c:marker>
            <c:symbol val="none"/>
          </c:marker>
          <c:xVal>
            <c:numRef>
              <c:f>Año2010!$K$11:$K$261</c:f>
              <c:numCache>
                <c:formatCode>General</c:formatCode>
                <c:ptCount val="251"/>
                <c:pt idx="0">
                  <c:v>1.5975474891649096E-4</c:v>
                </c:pt>
                <c:pt idx="1">
                  <c:v>2.4835436541328047E-4</c:v>
                </c:pt>
                <c:pt idx="2">
                  <c:v>3.2455921690792845E-4</c:v>
                </c:pt>
                <c:pt idx="3">
                  <c:v>4.407027556316992E-4</c:v>
                </c:pt>
                <c:pt idx="4">
                  <c:v>6.280014267751714E-4</c:v>
                </c:pt>
                <c:pt idx="5">
                  <c:v>7.7627954143042019E-4</c:v>
                </c:pt>
                <c:pt idx="6">
                  <c:v>8.4927093533192037E-4</c:v>
                </c:pt>
                <c:pt idx="7">
                  <c:v>1.5364917948951012E-3</c:v>
                </c:pt>
                <c:pt idx="8">
                  <c:v>2.2191220007537855E-3</c:v>
                </c:pt>
                <c:pt idx="9">
                  <c:v>2.3393971278116033E-3</c:v>
                </c:pt>
                <c:pt idx="10">
                  <c:v>2.398157495229163E-3</c:v>
                </c:pt>
                <c:pt idx="11">
                  <c:v>2.6327398995289529E-3</c:v>
                </c:pt>
                <c:pt idx="12">
                  <c:v>3.3993790681799297E-3</c:v>
                </c:pt>
                <c:pt idx="13">
                  <c:v>4.0085588147666636E-3</c:v>
                </c:pt>
                <c:pt idx="14">
                  <c:v>4.2647172914775889E-3</c:v>
                </c:pt>
                <c:pt idx="15">
                  <c:v>4.3413812083426869E-3</c:v>
                </c:pt>
                <c:pt idx="16">
                  <c:v>4.6760398634005081E-3</c:v>
                </c:pt>
                <c:pt idx="17">
                  <c:v>4.8550753578758864E-3</c:v>
                </c:pt>
                <c:pt idx="18">
                  <c:v>5.0042716032720341E-3</c:v>
                </c:pt>
                <c:pt idx="19">
                  <c:v>5.4155941751949533E-3</c:v>
                </c:pt>
                <c:pt idx="20">
                  <c:v>5.6221735918973127E-3</c:v>
                </c:pt>
                <c:pt idx="21">
                  <c:v>5.8650191728651969E-3</c:v>
                </c:pt>
                <c:pt idx="22">
                  <c:v>6.5329592868694913E-3</c:v>
                </c:pt>
                <c:pt idx="23">
                  <c:v>6.7234714156061111E-3</c:v>
                </c:pt>
                <c:pt idx="24">
                  <c:v>6.8111529013620007E-3</c:v>
                </c:pt>
                <c:pt idx="25">
                  <c:v>6.8951618641542936E-3</c:v>
                </c:pt>
                <c:pt idx="26">
                  <c:v>7.5975318809423141E-3</c:v>
                </c:pt>
                <c:pt idx="27">
                  <c:v>7.996459687863092E-3</c:v>
                </c:pt>
                <c:pt idx="28">
                  <c:v>8.1888080780815106E-3</c:v>
                </c:pt>
                <c:pt idx="29">
                  <c:v>1.160333630348628E-2</c:v>
                </c:pt>
                <c:pt idx="30">
                  <c:v>1.1804866001113693E-2</c:v>
                </c:pt>
                <c:pt idx="31">
                  <c:v>1.2222615488222907E-2</c:v>
                </c:pt>
                <c:pt idx="32">
                  <c:v>1.4192924058192963E-2</c:v>
                </c:pt>
                <c:pt idx="33">
                  <c:v>1.4354974133961702E-2</c:v>
                </c:pt>
                <c:pt idx="34">
                  <c:v>1.4410061978415665E-2</c:v>
                </c:pt>
                <c:pt idx="35">
                  <c:v>3.6379094346655871E-2</c:v>
                </c:pt>
                <c:pt idx="36">
                  <c:v>3.8684061571683748E-2</c:v>
                </c:pt>
                <c:pt idx="37">
                  <c:v>3.9492934754416092E-2</c:v>
                </c:pt>
                <c:pt idx="38">
                  <c:v>3.9655902960925735E-2</c:v>
                </c:pt>
                <c:pt idx="39">
                  <c:v>3.984825135114415E-2</c:v>
                </c:pt>
                <c:pt idx="40">
                  <c:v>6.1470689364694846E-2</c:v>
                </c:pt>
                <c:pt idx="41">
                  <c:v>7.9383420119641612E-2</c:v>
                </c:pt>
                <c:pt idx="42">
                  <c:v>8.1338120467016384E-2</c:v>
                </c:pt>
                <c:pt idx="43">
                  <c:v>8.139458550758169E-2</c:v>
                </c:pt>
                <c:pt idx="44">
                  <c:v>8.2085019824738023E-2</c:v>
                </c:pt>
                <c:pt idx="45">
                  <c:v>8.2549593979633101E-2</c:v>
                </c:pt>
                <c:pt idx="46">
                  <c:v>8.2685477329286217E-2</c:v>
                </c:pt>
                <c:pt idx="47">
                  <c:v>8.2774995076523902E-2</c:v>
                </c:pt>
                <c:pt idx="48">
                  <c:v>8.5872768196318394E-2</c:v>
                </c:pt>
                <c:pt idx="49">
                  <c:v>9.1623480091941614E-2</c:v>
                </c:pt>
                <c:pt idx="50">
                  <c:v>9.1893869595136471E-2</c:v>
                </c:pt>
                <c:pt idx="51">
                  <c:v>9.261460222674249E-2</c:v>
                </c:pt>
                <c:pt idx="52">
                  <c:v>9.3413375971324944E-2</c:v>
                </c:pt>
                <c:pt idx="53">
                  <c:v>9.375767499916221E-2</c:v>
                </c:pt>
                <c:pt idx="54">
                  <c:v>9.6430353585920281E-2</c:v>
                </c:pt>
                <c:pt idx="55">
                  <c:v>9.6712219723376389E-2</c:v>
                </c:pt>
                <c:pt idx="56">
                  <c:v>9.7221323219205097E-2</c:v>
                </c:pt>
                <c:pt idx="57">
                  <c:v>9.7339762084781109E-2</c:v>
                </c:pt>
                <c:pt idx="58">
                  <c:v>0.10053347986699958</c:v>
                </c:pt>
                <c:pt idx="59">
                  <c:v>0.13738587061058907</c:v>
                </c:pt>
                <c:pt idx="60">
                  <c:v>0.13791012326364263</c:v>
                </c:pt>
                <c:pt idx="61">
                  <c:v>0.13815388697535141</c:v>
                </c:pt>
                <c:pt idx="62">
                  <c:v>0.13875663980675185</c:v>
                </c:pt>
                <c:pt idx="63">
                  <c:v>0.13895449698141565</c:v>
                </c:pt>
                <c:pt idx="64">
                  <c:v>0.13936627861870904</c:v>
                </c:pt>
                <c:pt idx="65">
                  <c:v>0.1398528879113857</c:v>
                </c:pt>
                <c:pt idx="66">
                  <c:v>0.1409551038658354</c:v>
                </c:pt>
                <c:pt idx="67">
                  <c:v>0.14109098721548849</c:v>
                </c:pt>
                <c:pt idx="68">
                  <c:v>0.1413976428829489</c:v>
                </c:pt>
                <c:pt idx="69">
                  <c:v>0.14151195016019086</c:v>
                </c:pt>
                <c:pt idx="70">
                  <c:v>0.14231531455847782</c:v>
                </c:pt>
                <c:pt idx="71">
                  <c:v>0.1426375784485335</c:v>
                </c:pt>
                <c:pt idx="72">
                  <c:v>0.14670306136923592</c:v>
                </c:pt>
                <c:pt idx="73">
                  <c:v>0.14728561532433657</c:v>
                </c:pt>
                <c:pt idx="74">
                  <c:v>0.14788331843666205</c:v>
                </c:pt>
                <c:pt idx="75">
                  <c:v>0.14918155530429378</c:v>
                </c:pt>
                <c:pt idx="76">
                  <c:v>0.14943036873507751</c:v>
                </c:pt>
                <c:pt idx="77">
                  <c:v>0.15686539147488063</c:v>
                </c:pt>
                <c:pt idx="78">
                  <c:v>0.15886003050948452</c:v>
                </c:pt>
                <c:pt idx="79">
                  <c:v>0.17227575689550617</c:v>
                </c:pt>
                <c:pt idx="80">
                  <c:v>0.17473083849667109</c:v>
                </c:pt>
                <c:pt idx="81">
                  <c:v>0.17725707523025572</c:v>
                </c:pt>
                <c:pt idx="82">
                  <c:v>0.18481512748933934</c:v>
                </c:pt>
                <c:pt idx="83">
                  <c:v>0.18819660300807176</c:v>
                </c:pt>
                <c:pt idx="84">
                  <c:v>0.18832789570402036</c:v>
                </c:pt>
                <c:pt idx="85">
                  <c:v>0.18844174391589188</c:v>
                </c:pt>
                <c:pt idx="86">
                  <c:v>0.18859139922665849</c:v>
                </c:pt>
                <c:pt idx="87">
                  <c:v>0.19095420868836302</c:v>
                </c:pt>
                <c:pt idx="88">
                  <c:v>0.19153768077420458</c:v>
                </c:pt>
                <c:pt idx="89">
                  <c:v>0.19161939441014461</c:v>
                </c:pt>
                <c:pt idx="90">
                  <c:v>0.1927909292355322</c:v>
                </c:pt>
                <c:pt idx="91">
                  <c:v>0.19462810884807186</c:v>
                </c:pt>
                <c:pt idx="92">
                  <c:v>0.1954626896915494</c:v>
                </c:pt>
                <c:pt idx="93">
                  <c:v>0.24105752134998271</c:v>
                </c:pt>
                <c:pt idx="94">
                  <c:v>0.24117182862722469</c:v>
                </c:pt>
                <c:pt idx="95">
                  <c:v>0.24127924992390992</c:v>
                </c:pt>
                <c:pt idx="96">
                  <c:v>0.24252515333931035</c:v>
                </c:pt>
                <c:pt idx="97">
                  <c:v>0.24549668348223119</c:v>
                </c:pt>
                <c:pt idx="98">
                  <c:v>0.24925000195102781</c:v>
                </c:pt>
                <c:pt idx="99">
                  <c:v>0.24975772825074519</c:v>
                </c:pt>
                <c:pt idx="100">
                  <c:v>0.24998358841300641</c:v>
                </c:pt>
                <c:pt idx="101">
                  <c:v>0.25031641080658246</c:v>
                </c:pt>
                <c:pt idx="102">
                  <c:v>0.25851348206133207</c:v>
                </c:pt>
                <c:pt idx="103">
                  <c:v>0.26632952905860841</c:v>
                </c:pt>
                <c:pt idx="104">
                  <c:v>0.26860190264233436</c:v>
                </c:pt>
                <c:pt idx="105">
                  <c:v>0.27608237285381199</c:v>
                </c:pt>
                <c:pt idx="106">
                  <c:v>0.27659468980723384</c:v>
                </c:pt>
                <c:pt idx="107">
                  <c:v>0.28180554082720827</c:v>
                </c:pt>
                <c:pt idx="108">
                  <c:v>0.29477918726148683</c:v>
                </c:pt>
                <c:pt idx="109">
                  <c:v>0.30734747897365838</c:v>
                </c:pt>
                <c:pt idx="110">
                  <c:v>0.30765964342556418</c:v>
                </c:pt>
                <c:pt idx="111">
                  <c:v>0.31213920331041217</c:v>
                </c:pt>
                <c:pt idx="112">
                  <c:v>0.3124036249637912</c:v>
                </c:pt>
                <c:pt idx="113">
                  <c:v>0.31973811238746586</c:v>
                </c:pt>
                <c:pt idx="114">
                  <c:v>0.34771263793192886</c:v>
                </c:pt>
                <c:pt idx="115">
                  <c:v>0.34782051829398453</c:v>
                </c:pt>
                <c:pt idx="116">
                  <c:v>0.34911829609624578</c:v>
                </c:pt>
                <c:pt idx="117">
                  <c:v>0.3595197992598948</c:v>
                </c:pt>
                <c:pt idx="118">
                  <c:v>0.36003670686702116</c:v>
                </c:pt>
                <c:pt idx="119">
                  <c:v>0.36042140364745801</c:v>
                </c:pt>
                <c:pt idx="120">
                  <c:v>0.36442353554703838</c:v>
                </c:pt>
                <c:pt idx="121">
                  <c:v>0.37009666539505559</c:v>
                </c:pt>
                <c:pt idx="122">
                  <c:v>0.37233093655303423</c:v>
                </c:pt>
                <c:pt idx="123">
                  <c:v>0.37693857567623773</c:v>
                </c:pt>
                <c:pt idx="124">
                  <c:v>0.38539455979992093</c:v>
                </c:pt>
                <c:pt idx="125">
                  <c:v>0.38627458811507298</c:v>
                </c:pt>
                <c:pt idx="126">
                  <c:v>0.38935032609708592</c:v>
                </c:pt>
                <c:pt idx="127">
                  <c:v>0.38983280380142854</c:v>
                </c:pt>
                <c:pt idx="128">
                  <c:v>0.39813959167971558</c:v>
                </c:pt>
                <c:pt idx="129">
                  <c:v>0.39832092250104323</c:v>
                </c:pt>
                <c:pt idx="130">
                  <c:v>0.39945481396605398</c:v>
                </c:pt>
                <c:pt idx="131">
                  <c:v>0.39987394064927451</c:v>
                </c:pt>
                <c:pt idx="132">
                  <c:v>0.40072321158460644</c:v>
                </c:pt>
                <c:pt idx="133">
                  <c:v>0.40745402804613973</c:v>
                </c:pt>
                <c:pt idx="134">
                  <c:v>0.40792365192010976</c:v>
                </c:pt>
                <c:pt idx="135">
                  <c:v>0.42741189502643989</c:v>
                </c:pt>
                <c:pt idx="136">
                  <c:v>0.42869085114851269</c:v>
                </c:pt>
                <c:pt idx="137">
                  <c:v>0.59082677214152624</c:v>
                </c:pt>
                <c:pt idx="138">
                  <c:v>0.5952907238037789</c:v>
                </c:pt>
                <c:pt idx="139">
                  <c:v>0.59539906323120506</c:v>
                </c:pt>
                <c:pt idx="140">
                  <c:v>0.59725827798152631</c:v>
                </c:pt>
                <c:pt idx="141">
                  <c:v>0.59949943512006165</c:v>
                </c:pt>
                <c:pt idx="142">
                  <c:v>0.60337165151980476</c:v>
                </c:pt>
                <c:pt idx="143">
                  <c:v>0.60426132020773626</c:v>
                </c:pt>
                <c:pt idx="144">
                  <c:v>0.71363226752126274</c:v>
                </c:pt>
                <c:pt idx="145">
                  <c:v>0.71380074451221776</c:v>
                </c:pt>
                <c:pt idx="146">
                  <c:v>0.71408352878041481</c:v>
                </c:pt>
                <c:pt idx="147">
                  <c:v>0.72065045890469759</c:v>
                </c:pt>
                <c:pt idx="148">
                  <c:v>0.72493675226858634</c:v>
                </c:pt>
                <c:pt idx="149">
                  <c:v>0.81009613287922588</c:v>
                </c:pt>
                <c:pt idx="150">
                  <c:v>0.81108817314476767</c:v>
                </c:pt>
                <c:pt idx="151">
                  <c:v>0.81123920565164553</c:v>
                </c:pt>
                <c:pt idx="152">
                  <c:v>0.81192596744583834</c:v>
                </c:pt>
                <c:pt idx="153">
                  <c:v>0.81222940965570556</c:v>
                </c:pt>
                <c:pt idx="154">
                  <c:v>0.81240339543110596</c:v>
                </c:pt>
                <c:pt idx="155">
                  <c:v>0.8258328937782411</c:v>
                </c:pt>
                <c:pt idx="156">
                  <c:v>0.82650588361132038</c:v>
                </c:pt>
                <c:pt idx="157">
                  <c:v>0.82932684031273374</c:v>
                </c:pt>
                <c:pt idx="158">
                  <c:v>0.82942370310589852</c:v>
                </c:pt>
                <c:pt idx="159">
                  <c:v>0.82950403954572727</c:v>
                </c:pt>
                <c:pt idx="160">
                  <c:v>0.8309000573372648</c:v>
                </c:pt>
                <c:pt idx="161">
                  <c:v>0.83337166529176587</c:v>
                </c:pt>
                <c:pt idx="162">
                  <c:v>0.83382797626999283</c:v>
                </c:pt>
                <c:pt idx="163">
                  <c:v>0.83505597613594573</c:v>
                </c:pt>
                <c:pt idx="164">
                  <c:v>0.83668290380881949</c:v>
                </c:pt>
                <c:pt idx="165">
                  <c:v>0.84340224363609151</c:v>
                </c:pt>
                <c:pt idx="166">
                  <c:v>0.84615112707434426</c:v>
                </c:pt>
                <c:pt idx="167">
                  <c:v>0.8470724712728368</c:v>
                </c:pt>
                <c:pt idx="168">
                  <c:v>0.85592554694195899</c:v>
                </c:pt>
                <c:pt idx="169">
                  <c:v>0.85925468900846014</c:v>
                </c:pt>
                <c:pt idx="170">
                  <c:v>0.85960357869000192</c:v>
                </c:pt>
                <c:pt idx="171">
                  <c:v>0.8671905520674239</c:v>
                </c:pt>
                <c:pt idx="172">
                  <c:v>0.86758810267823328</c:v>
                </c:pt>
                <c:pt idx="173">
                  <c:v>0.86873622516972793</c:v>
                </c:pt>
                <c:pt idx="174">
                  <c:v>0.87317401010586504</c:v>
                </c:pt>
                <c:pt idx="175">
                  <c:v>0.87837246636083732</c:v>
                </c:pt>
                <c:pt idx="176">
                  <c:v>0.87904775152076886</c:v>
                </c:pt>
                <c:pt idx="177">
                  <c:v>0.87936726101860174</c:v>
                </c:pt>
                <c:pt idx="178">
                  <c:v>0.88398086799162112</c:v>
                </c:pt>
                <c:pt idx="179">
                  <c:v>0.8843058862738995</c:v>
                </c:pt>
                <c:pt idx="180">
                  <c:v>0.89545842038360424</c:v>
                </c:pt>
                <c:pt idx="181">
                  <c:v>0.89623607712114595</c:v>
                </c:pt>
                <c:pt idx="182">
                  <c:v>0.89636094290190826</c:v>
                </c:pt>
                <c:pt idx="183">
                  <c:v>0.90646543077087638</c:v>
                </c:pt>
                <c:pt idx="184">
                  <c:v>0.9067688729807436</c:v>
                </c:pt>
                <c:pt idx="185">
                  <c:v>0.90803864779540744</c:v>
                </c:pt>
                <c:pt idx="186">
                  <c:v>0.90990015787258094</c:v>
                </c:pt>
                <c:pt idx="187">
                  <c:v>0.91004155000667941</c:v>
                </c:pt>
                <c:pt idx="188">
                  <c:v>0.91140635135302628</c:v>
                </c:pt>
                <c:pt idx="189">
                  <c:v>0.91965529699463677</c:v>
                </c:pt>
                <c:pt idx="190">
                  <c:v>0.92468527625865393</c:v>
                </c:pt>
                <c:pt idx="191">
                  <c:v>0.9261662211437246</c:v>
                </c:pt>
                <c:pt idx="192">
                  <c:v>0.92631725365060258</c:v>
                </c:pt>
                <c:pt idx="193">
                  <c:v>0.94020948989115105</c:v>
                </c:pt>
                <c:pt idx="194">
                  <c:v>0.94296984996366495</c:v>
                </c:pt>
                <c:pt idx="195">
                  <c:v>0.94454077166134376</c:v>
                </c:pt>
                <c:pt idx="196">
                  <c:v>0.95019507982917262</c:v>
                </c:pt>
                <c:pt idx="197">
                  <c:v>0.95476140306903567</c:v>
                </c:pt>
                <c:pt idx="198">
                  <c:v>0.95497716379314701</c:v>
                </c:pt>
                <c:pt idx="199">
                  <c:v>0.96125717806089872</c:v>
                </c:pt>
                <c:pt idx="200">
                  <c:v>0.96144723112426489</c:v>
                </c:pt>
                <c:pt idx="201">
                  <c:v>0.96160882213466314</c:v>
                </c:pt>
                <c:pt idx="202">
                  <c:v>0.96175342772635486</c:v>
                </c:pt>
                <c:pt idx="203">
                  <c:v>0.96241126840220925</c:v>
                </c:pt>
                <c:pt idx="204">
                  <c:v>0.96264952332947262</c:v>
                </c:pt>
                <c:pt idx="205">
                  <c:v>0.96274959958023065</c:v>
                </c:pt>
                <c:pt idx="206">
                  <c:v>0.9632449311149458</c:v>
                </c:pt>
                <c:pt idx="207">
                  <c:v>0.96384309329264173</c:v>
                </c:pt>
                <c:pt idx="208">
                  <c:v>0.963946383000993</c:v>
                </c:pt>
                <c:pt idx="209">
                  <c:v>0.96543650919347268</c:v>
                </c:pt>
                <c:pt idx="210">
                  <c:v>0.96738248729880882</c:v>
                </c:pt>
                <c:pt idx="211">
                  <c:v>0.96842043410139556</c:v>
                </c:pt>
                <c:pt idx="212">
                  <c:v>0.96920497681949414</c:v>
                </c:pt>
                <c:pt idx="213">
                  <c:v>0.96968745452383676</c:v>
                </c:pt>
                <c:pt idx="214">
                  <c:v>0.97055876059695023</c:v>
                </c:pt>
                <c:pt idx="215">
                  <c:v>0.97392416882771693</c:v>
                </c:pt>
                <c:pt idx="216">
                  <c:v>0.97424918710999531</c:v>
                </c:pt>
                <c:pt idx="217">
                  <c:v>0.9764109259394429</c:v>
                </c:pt>
                <c:pt idx="218">
                  <c:v>0.9770003658751002</c:v>
                </c:pt>
                <c:pt idx="219">
                  <c:v>0.9803561337330875</c:v>
                </c:pt>
                <c:pt idx="220">
                  <c:v>0.9805011983901496</c:v>
                </c:pt>
                <c:pt idx="221">
                  <c:v>0.9822511555823038</c:v>
                </c:pt>
                <c:pt idx="222">
                  <c:v>0.98267349572311746</c:v>
                </c:pt>
                <c:pt idx="223">
                  <c:v>0.98280937907277055</c:v>
                </c:pt>
                <c:pt idx="224">
                  <c:v>0.98353332516196978</c:v>
                </c:pt>
                <c:pt idx="225">
                  <c:v>0.98463737737790125</c:v>
                </c:pt>
                <c:pt idx="226">
                  <c:v>0.98508083452575568</c:v>
                </c:pt>
                <c:pt idx="227">
                  <c:v>0.98715351467333601</c:v>
                </c:pt>
                <c:pt idx="228">
                  <c:v>0.98782971796400831</c:v>
                </c:pt>
                <c:pt idx="229">
                  <c:v>0.98810882970924174</c:v>
                </c:pt>
                <c:pt idx="230">
                  <c:v>0.98888005953159719</c:v>
                </c:pt>
                <c:pt idx="231">
                  <c:v>0.98931938509111761</c:v>
                </c:pt>
                <c:pt idx="232">
                  <c:v>0.98992489231474068</c:v>
                </c:pt>
                <c:pt idx="233">
                  <c:v>0.99010071435162295</c:v>
                </c:pt>
                <c:pt idx="234">
                  <c:v>0.99015212967311328</c:v>
                </c:pt>
                <c:pt idx="235">
                  <c:v>0.99041609226112193</c:v>
                </c:pt>
                <c:pt idx="236">
                  <c:v>0.99059880027856084</c:v>
                </c:pt>
                <c:pt idx="237">
                  <c:v>0.99114141554643242</c:v>
                </c:pt>
                <c:pt idx="238">
                  <c:v>0.99123368768589282</c:v>
                </c:pt>
                <c:pt idx="239">
                  <c:v>0.99369978685594851</c:v>
                </c:pt>
                <c:pt idx="240">
                  <c:v>0.99407667952508771</c:v>
                </c:pt>
                <c:pt idx="241">
                  <c:v>0.99477078636520766</c:v>
                </c:pt>
                <c:pt idx="242">
                  <c:v>0.99499985998506202</c:v>
                </c:pt>
                <c:pt idx="243">
                  <c:v>0.99512380763508346</c:v>
                </c:pt>
                <c:pt idx="244">
                  <c:v>0.99532074667900639</c:v>
                </c:pt>
                <c:pt idx="245">
                  <c:v>0.99607545014802568</c:v>
                </c:pt>
                <c:pt idx="246">
                  <c:v>0.996282029564728</c:v>
                </c:pt>
                <c:pt idx="247">
                  <c:v>0.99743933336363166</c:v>
                </c:pt>
                <c:pt idx="248">
                  <c:v>0.99787452733481796</c:v>
                </c:pt>
                <c:pt idx="249">
                  <c:v>0.99851630072270658</c:v>
                </c:pt>
                <c:pt idx="250">
                  <c:v>1</c:v>
                </c:pt>
              </c:numCache>
            </c:numRef>
          </c:xVal>
          <c:yVal>
            <c:numRef>
              <c:f>Año2010!$K$11:$K$261</c:f>
              <c:numCache>
                <c:formatCode>General</c:formatCode>
                <c:ptCount val="251"/>
                <c:pt idx="0">
                  <c:v>1.5975474891649096E-4</c:v>
                </c:pt>
                <c:pt idx="1">
                  <c:v>2.4835436541328047E-4</c:v>
                </c:pt>
                <c:pt idx="2">
                  <c:v>3.2455921690792845E-4</c:v>
                </c:pt>
                <c:pt idx="3">
                  <c:v>4.407027556316992E-4</c:v>
                </c:pt>
                <c:pt idx="4">
                  <c:v>6.280014267751714E-4</c:v>
                </c:pt>
                <c:pt idx="5">
                  <c:v>7.7627954143042019E-4</c:v>
                </c:pt>
                <c:pt idx="6">
                  <c:v>8.4927093533192037E-4</c:v>
                </c:pt>
                <c:pt idx="7">
                  <c:v>1.5364917948951012E-3</c:v>
                </c:pt>
                <c:pt idx="8">
                  <c:v>2.2191220007537855E-3</c:v>
                </c:pt>
                <c:pt idx="9">
                  <c:v>2.3393971278116033E-3</c:v>
                </c:pt>
                <c:pt idx="10">
                  <c:v>2.398157495229163E-3</c:v>
                </c:pt>
                <c:pt idx="11">
                  <c:v>2.6327398995289529E-3</c:v>
                </c:pt>
                <c:pt idx="12">
                  <c:v>3.3993790681799297E-3</c:v>
                </c:pt>
                <c:pt idx="13">
                  <c:v>4.0085588147666636E-3</c:v>
                </c:pt>
                <c:pt idx="14">
                  <c:v>4.2647172914775889E-3</c:v>
                </c:pt>
                <c:pt idx="15">
                  <c:v>4.3413812083426869E-3</c:v>
                </c:pt>
                <c:pt idx="16">
                  <c:v>4.6760398634005081E-3</c:v>
                </c:pt>
                <c:pt idx="17">
                  <c:v>4.8550753578758864E-3</c:v>
                </c:pt>
                <c:pt idx="18">
                  <c:v>5.0042716032720341E-3</c:v>
                </c:pt>
                <c:pt idx="19">
                  <c:v>5.4155941751949533E-3</c:v>
                </c:pt>
                <c:pt idx="20">
                  <c:v>5.6221735918973127E-3</c:v>
                </c:pt>
                <c:pt idx="21">
                  <c:v>5.8650191728651969E-3</c:v>
                </c:pt>
                <c:pt idx="22">
                  <c:v>6.5329592868694913E-3</c:v>
                </c:pt>
                <c:pt idx="23">
                  <c:v>6.7234714156061111E-3</c:v>
                </c:pt>
                <c:pt idx="24">
                  <c:v>6.8111529013620007E-3</c:v>
                </c:pt>
                <c:pt idx="25">
                  <c:v>6.8951618641542936E-3</c:v>
                </c:pt>
                <c:pt idx="26">
                  <c:v>7.5975318809423141E-3</c:v>
                </c:pt>
                <c:pt idx="27">
                  <c:v>7.996459687863092E-3</c:v>
                </c:pt>
                <c:pt idx="28">
                  <c:v>8.1888080780815106E-3</c:v>
                </c:pt>
                <c:pt idx="29">
                  <c:v>1.160333630348628E-2</c:v>
                </c:pt>
                <c:pt idx="30">
                  <c:v>1.1804866001113693E-2</c:v>
                </c:pt>
                <c:pt idx="31">
                  <c:v>1.2222615488222907E-2</c:v>
                </c:pt>
                <c:pt idx="32">
                  <c:v>1.4192924058192963E-2</c:v>
                </c:pt>
                <c:pt idx="33">
                  <c:v>1.4354974133961702E-2</c:v>
                </c:pt>
                <c:pt idx="34">
                  <c:v>1.4410061978415665E-2</c:v>
                </c:pt>
                <c:pt idx="35">
                  <c:v>3.6379094346655871E-2</c:v>
                </c:pt>
                <c:pt idx="36">
                  <c:v>3.8684061571683748E-2</c:v>
                </c:pt>
                <c:pt idx="37">
                  <c:v>3.9492934754416092E-2</c:v>
                </c:pt>
                <c:pt idx="38">
                  <c:v>3.9655902960925735E-2</c:v>
                </c:pt>
                <c:pt idx="39">
                  <c:v>3.984825135114415E-2</c:v>
                </c:pt>
                <c:pt idx="40">
                  <c:v>6.1470689364694846E-2</c:v>
                </c:pt>
                <c:pt idx="41">
                  <c:v>7.9383420119641612E-2</c:v>
                </c:pt>
                <c:pt idx="42">
                  <c:v>8.1338120467016384E-2</c:v>
                </c:pt>
                <c:pt idx="43">
                  <c:v>8.139458550758169E-2</c:v>
                </c:pt>
                <c:pt idx="44">
                  <c:v>8.2085019824738023E-2</c:v>
                </c:pt>
                <c:pt idx="45">
                  <c:v>8.2549593979633101E-2</c:v>
                </c:pt>
                <c:pt idx="46">
                  <c:v>8.2685477329286217E-2</c:v>
                </c:pt>
                <c:pt idx="47">
                  <c:v>8.2774995076523902E-2</c:v>
                </c:pt>
                <c:pt idx="48">
                  <c:v>8.5872768196318394E-2</c:v>
                </c:pt>
                <c:pt idx="49">
                  <c:v>9.1623480091941614E-2</c:v>
                </c:pt>
                <c:pt idx="50">
                  <c:v>9.1893869595136471E-2</c:v>
                </c:pt>
                <c:pt idx="51">
                  <c:v>9.261460222674249E-2</c:v>
                </c:pt>
                <c:pt idx="52">
                  <c:v>9.3413375971324944E-2</c:v>
                </c:pt>
                <c:pt idx="53">
                  <c:v>9.375767499916221E-2</c:v>
                </c:pt>
                <c:pt idx="54">
                  <c:v>9.6430353585920281E-2</c:v>
                </c:pt>
                <c:pt idx="55">
                  <c:v>9.6712219723376389E-2</c:v>
                </c:pt>
                <c:pt idx="56">
                  <c:v>9.7221323219205097E-2</c:v>
                </c:pt>
                <c:pt idx="57">
                  <c:v>9.7339762084781109E-2</c:v>
                </c:pt>
                <c:pt idx="58">
                  <c:v>0.10053347986699958</c:v>
                </c:pt>
                <c:pt idx="59">
                  <c:v>0.13738587061058907</c:v>
                </c:pt>
                <c:pt idx="60">
                  <c:v>0.13791012326364263</c:v>
                </c:pt>
                <c:pt idx="61">
                  <c:v>0.13815388697535141</c:v>
                </c:pt>
                <c:pt idx="62">
                  <c:v>0.13875663980675185</c:v>
                </c:pt>
                <c:pt idx="63">
                  <c:v>0.13895449698141565</c:v>
                </c:pt>
                <c:pt idx="64">
                  <c:v>0.13936627861870904</c:v>
                </c:pt>
                <c:pt idx="65">
                  <c:v>0.1398528879113857</c:v>
                </c:pt>
                <c:pt idx="66">
                  <c:v>0.1409551038658354</c:v>
                </c:pt>
                <c:pt idx="67">
                  <c:v>0.14109098721548849</c:v>
                </c:pt>
                <c:pt idx="68">
                  <c:v>0.1413976428829489</c:v>
                </c:pt>
                <c:pt idx="69">
                  <c:v>0.14151195016019086</c:v>
                </c:pt>
                <c:pt idx="70">
                  <c:v>0.14231531455847782</c:v>
                </c:pt>
                <c:pt idx="71">
                  <c:v>0.1426375784485335</c:v>
                </c:pt>
                <c:pt idx="72">
                  <c:v>0.14670306136923592</c:v>
                </c:pt>
                <c:pt idx="73">
                  <c:v>0.14728561532433657</c:v>
                </c:pt>
                <c:pt idx="74">
                  <c:v>0.14788331843666205</c:v>
                </c:pt>
                <c:pt idx="75">
                  <c:v>0.14918155530429378</c:v>
                </c:pt>
                <c:pt idx="76">
                  <c:v>0.14943036873507751</c:v>
                </c:pt>
                <c:pt idx="77">
                  <c:v>0.15686539147488063</c:v>
                </c:pt>
                <c:pt idx="78">
                  <c:v>0.15886003050948452</c:v>
                </c:pt>
                <c:pt idx="79">
                  <c:v>0.17227575689550617</c:v>
                </c:pt>
                <c:pt idx="80">
                  <c:v>0.17473083849667109</c:v>
                </c:pt>
                <c:pt idx="81">
                  <c:v>0.17725707523025572</c:v>
                </c:pt>
                <c:pt idx="82">
                  <c:v>0.18481512748933934</c:v>
                </c:pt>
                <c:pt idx="83">
                  <c:v>0.18819660300807176</c:v>
                </c:pt>
                <c:pt idx="84">
                  <c:v>0.18832789570402036</c:v>
                </c:pt>
                <c:pt idx="85">
                  <c:v>0.18844174391589188</c:v>
                </c:pt>
                <c:pt idx="86">
                  <c:v>0.18859139922665849</c:v>
                </c:pt>
                <c:pt idx="87">
                  <c:v>0.19095420868836302</c:v>
                </c:pt>
                <c:pt idx="88">
                  <c:v>0.19153768077420458</c:v>
                </c:pt>
                <c:pt idx="89">
                  <c:v>0.19161939441014461</c:v>
                </c:pt>
                <c:pt idx="90">
                  <c:v>0.1927909292355322</c:v>
                </c:pt>
                <c:pt idx="91">
                  <c:v>0.19462810884807186</c:v>
                </c:pt>
                <c:pt idx="92">
                  <c:v>0.1954626896915494</c:v>
                </c:pt>
                <c:pt idx="93">
                  <c:v>0.24105752134998271</c:v>
                </c:pt>
                <c:pt idx="94">
                  <c:v>0.24117182862722469</c:v>
                </c:pt>
                <c:pt idx="95">
                  <c:v>0.24127924992390992</c:v>
                </c:pt>
                <c:pt idx="96">
                  <c:v>0.24252515333931035</c:v>
                </c:pt>
                <c:pt idx="97">
                  <c:v>0.24549668348223119</c:v>
                </c:pt>
                <c:pt idx="98">
                  <c:v>0.24925000195102781</c:v>
                </c:pt>
                <c:pt idx="99">
                  <c:v>0.24975772825074519</c:v>
                </c:pt>
                <c:pt idx="100">
                  <c:v>0.24998358841300641</c:v>
                </c:pt>
                <c:pt idx="101">
                  <c:v>0.25031641080658246</c:v>
                </c:pt>
                <c:pt idx="102">
                  <c:v>0.25851348206133207</c:v>
                </c:pt>
                <c:pt idx="103">
                  <c:v>0.26632952905860841</c:v>
                </c:pt>
                <c:pt idx="104">
                  <c:v>0.26860190264233436</c:v>
                </c:pt>
                <c:pt idx="105">
                  <c:v>0.27608237285381199</c:v>
                </c:pt>
                <c:pt idx="106">
                  <c:v>0.27659468980723384</c:v>
                </c:pt>
                <c:pt idx="107">
                  <c:v>0.28180554082720827</c:v>
                </c:pt>
                <c:pt idx="108">
                  <c:v>0.29477918726148683</c:v>
                </c:pt>
                <c:pt idx="109">
                  <c:v>0.30734747897365838</c:v>
                </c:pt>
                <c:pt idx="110">
                  <c:v>0.30765964342556418</c:v>
                </c:pt>
                <c:pt idx="111">
                  <c:v>0.31213920331041217</c:v>
                </c:pt>
                <c:pt idx="112">
                  <c:v>0.3124036249637912</c:v>
                </c:pt>
                <c:pt idx="113">
                  <c:v>0.31973811238746586</c:v>
                </c:pt>
                <c:pt idx="114">
                  <c:v>0.34771263793192886</c:v>
                </c:pt>
                <c:pt idx="115">
                  <c:v>0.34782051829398453</c:v>
                </c:pt>
                <c:pt idx="116">
                  <c:v>0.34911829609624578</c:v>
                </c:pt>
                <c:pt idx="117">
                  <c:v>0.3595197992598948</c:v>
                </c:pt>
                <c:pt idx="118">
                  <c:v>0.36003670686702116</c:v>
                </c:pt>
                <c:pt idx="119">
                  <c:v>0.36042140364745801</c:v>
                </c:pt>
                <c:pt idx="120">
                  <c:v>0.36442353554703838</c:v>
                </c:pt>
                <c:pt idx="121">
                  <c:v>0.37009666539505559</c:v>
                </c:pt>
                <c:pt idx="122">
                  <c:v>0.37233093655303423</c:v>
                </c:pt>
                <c:pt idx="123">
                  <c:v>0.37693857567623773</c:v>
                </c:pt>
                <c:pt idx="124">
                  <c:v>0.38539455979992093</c:v>
                </c:pt>
                <c:pt idx="125">
                  <c:v>0.38627458811507298</c:v>
                </c:pt>
                <c:pt idx="126">
                  <c:v>0.38935032609708592</c:v>
                </c:pt>
                <c:pt idx="127">
                  <c:v>0.38983280380142854</c:v>
                </c:pt>
                <c:pt idx="128">
                  <c:v>0.39813959167971558</c:v>
                </c:pt>
                <c:pt idx="129">
                  <c:v>0.39832092250104323</c:v>
                </c:pt>
                <c:pt idx="130">
                  <c:v>0.39945481396605398</c:v>
                </c:pt>
                <c:pt idx="131">
                  <c:v>0.39987394064927451</c:v>
                </c:pt>
                <c:pt idx="132">
                  <c:v>0.40072321158460644</c:v>
                </c:pt>
                <c:pt idx="133">
                  <c:v>0.40745402804613973</c:v>
                </c:pt>
                <c:pt idx="134">
                  <c:v>0.40792365192010976</c:v>
                </c:pt>
                <c:pt idx="135">
                  <c:v>0.42741189502643989</c:v>
                </c:pt>
                <c:pt idx="136">
                  <c:v>0.42869085114851269</c:v>
                </c:pt>
                <c:pt idx="137">
                  <c:v>0.59082677214152624</c:v>
                </c:pt>
                <c:pt idx="138">
                  <c:v>0.5952907238037789</c:v>
                </c:pt>
                <c:pt idx="139">
                  <c:v>0.59539906323120506</c:v>
                </c:pt>
                <c:pt idx="140">
                  <c:v>0.59725827798152631</c:v>
                </c:pt>
                <c:pt idx="141">
                  <c:v>0.59949943512006165</c:v>
                </c:pt>
                <c:pt idx="142">
                  <c:v>0.60337165151980476</c:v>
                </c:pt>
                <c:pt idx="143">
                  <c:v>0.60426132020773626</c:v>
                </c:pt>
                <c:pt idx="144">
                  <c:v>0.71363226752126274</c:v>
                </c:pt>
                <c:pt idx="145">
                  <c:v>0.71380074451221776</c:v>
                </c:pt>
                <c:pt idx="146">
                  <c:v>0.71408352878041481</c:v>
                </c:pt>
                <c:pt idx="147">
                  <c:v>0.72065045890469759</c:v>
                </c:pt>
                <c:pt idx="148">
                  <c:v>0.72493675226858634</c:v>
                </c:pt>
                <c:pt idx="149">
                  <c:v>0.81009613287922588</c:v>
                </c:pt>
                <c:pt idx="150">
                  <c:v>0.81108817314476767</c:v>
                </c:pt>
                <c:pt idx="151">
                  <c:v>0.81123920565164553</c:v>
                </c:pt>
                <c:pt idx="152">
                  <c:v>0.81192596744583834</c:v>
                </c:pt>
                <c:pt idx="153">
                  <c:v>0.81222940965570556</c:v>
                </c:pt>
                <c:pt idx="154">
                  <c:v>0.81240339543110596</c:v>
                </c:pt>
                <c:pt idx="155">
                  <c:v>0.8258328937782411</c:v>
                </c:pt>
                <c:pt idx="156">
                  <c:v>0.82650588361132038</c:v>
                </c:pt>
                <c:pt idx="157">
                  <c:v>0.82932684031273374</c:v>
                </c:pt>
                <c:pt idx="158">
                  <c:v>0.82942370310589852</c:v>
                </c:pt>
                <c:pt idx="159">
                  <c:v>0.82950403954572727</c:v>
                </c:pt>
                <c:pt idx="160">
                  <c:v>0.8309000573372648</c:v>
                </c:pt>
                <c:pt idx="161">
                  <c:v>0.83337166529176587</c:v>
                </c:pt>
                <c:pt idx="162">
                  <c:v>0.83382797626999283</c:v>
                </c:pt>
                <c:pt idx="163">
                  <c:v>0.83505597613594573</c:v>
                </c:pt>
                <c:pt idx="164">
                  <c:v>0.83668290380881949</c:v>
                </c:pt>
                <c:pt idx="165">
                  <c:v>0.84340224363609151</c:v>
                </c:pt>
                <c:pt idx="166">
                  <c:v>0.84615112707434426</c:v>
                </c:pt>
                <c:pt idx="167">
                  <c:v>0.8470724712728368</c:v>
                </c:pt>
                <c:pt idx="168">
                  <c:v>0.85592554694195899</c:v>
                </c:pt>
                <c:pt idx="169">
                  <c:v>0.85925468900846014</c:v>
                </c:pt>
                <c:pt idx="170">
                  <c:v>0.85960357869000192</c:v>
                </c:pt>
                <c:pt idx="171">
                  <c:v>0.8671905520674239</c:v>
                </c:pt>
                <c:pt idx="172">
                  <c:v>0.86758810267823328</c:v>
                </c:pt>
                <c:pt idx="173">
                  <c:v>0.86873622516972793</c:v>
                </c:pt>
                <c:pt idx="174">
                  <c:v>0.87317401010586504</c:v>
                </c:pt>
                <c:pt idx="175">
                  <c:v>0.87837246636083732</c:v>
                </c:pt>
                <c:pt idx="176">
                  <c:v>0.87904775152076886</c:v>
                </c:pt>
                <c:pt idx="177">
                  <c:v>0.87936726101860174</c:v>
                </c:pt>
                <c:pt idx="178">
                  <c:v>0.88398086799162112</c:v>
                </c:pt>
                <c:pt idx="179">
                  <c:v>0.8843058862738995</c:v>
                </c:pt>
                <c:pt idx="180">
                  <c:v>0.89545842038360424</c:v>
                </c:pt>
                <c:pt idx="181">
                  <c:v>0.89623607712114595</c:v>
                </c:pt>
                <c:pt idx="182">
                  <c:v>0.89636094290190826</c:v>
                </c:pt>
                <c:pt idx="183">
                  <c:v>0.90646543077087638</c:v>
                </c:pt>
                <c:pt idx="184">
                  <c:v>0.9067688729807436</c:v>
                </c:pt>
                <c:pt idx="185">
                  <c:v>0.90803864779540744</c:v>
                </c:pt>
                <c:pt idx="186">
                  <c:v>0.90990015787258094</c:v>
                </c:pt>
                <c:pt idx="187">
                  <c:v>0.91004155000667941</c:v>
                </c:pt>
                <c:pt idx="188">
                  <c:v>0.91140635135302628</c:v>
                </c:pt>
                <c:pt idx="189">
                  <c:v>0.91965529699463677</c:v>
                </c:pt>
                <c:pt idx="190">
                  <c:v>0.92468527625865393</c:v>
                </c:pt>
                <c:pt idx="191">
                  <c:v>0.9261662211437246</c:v>
                </c:pt>
                <c:pt idx="192">
                  <c:v>0.92631725365060258</c:v>
                </c:pt>
                <c:pt idx="193">
                  <c:v>0.94020948989115105</c:v>
                </c:pt>
                <c:pt idx="194">
                  <c:v>0.94296984996366495</c:v>
                </c:pt>
                <c:pt idx="195">
                  <c:v>0.94454077166134376</c:v>
                </c:pt>
                <c:pt idx="196">
                  <c:v>0.95019507982917262</c:v>
                </c:pt>
                <c:pt idx="197">
                  <c:v>0.95476140306903567</c:v>
                </c:pt>
                <c:pt idx="198">
                  <c:v>0.95497716379314701</c:v>
                </c:pt>
                <c:pt idx="199">
                  <c:v>0.96125717806089872</c:v>
                </c:pt>
                <c:pt idx="200">
                  <c:v>0.96144723112426489</c:v>
                </c:pt>
                <c:pt idx="201">
                  <c:v>0.96160882213466314</c:v>
                </c:pt>
                <c:pt idx="202">
                  <c:v>0.96175342772635486</c:v>
                </c:pt>
                <c:pt idx="203">
                  <c:v>0.96241126840220925</c:v>
                </c:pt>
                <c:pt idx="204">
                  <c:v>0.96264952332947262</c:v>
                </c:pt>
                <c:pt idx="205">
                  <c:v>0.96274959958023065</c:v>
                </c:pt>
                <c:pt idx="206">
                  <c:v>0.9632449311149458</c:v>
                </c:pt>
                <c:pt idx="207">
                  <c:v>0.96384309329264173</c:v>
                </c:pt>
                <c:pt idx="208">
                  <c:v>0.963946383000993</c:v>
                </c:pt>
                <c:pt idx="209">
                  <c:v>0.96543650919347268</c:v>
                </c:pt>
                <c:pt idx="210">
                  <c:v>0.96738248729880882</c:v>
                </c:pt>
                <c:pt idx="211">
                  <c:v>0.96842043410139556</c:v>
                </c:pt>
                <c:pt idx="212">
                  <c:v>0.96920497681949414</c:v>
                </c:pt>
                <c:pt idx="213">
                  <c:v>0.96968745452383676</c:v>
                </c:pt>
                <c:pt idx="214">
                  <c:v>0.97055876059695023</c:v>
                </c:pt>
                <c:pt idx="215">
                  <c:v>0.97392416882771693</c:v>
                </c:pt>
                <c:pt idx="216">
                  <c:v>0.97424918710999531</c:v>
                </c:pt>
                <c:pt idx="217">
                  <c:v>0.9764109259394429</c:v>
                </c:pt>
                <c:pt idx="218">
                  <c:v>0.9770003658751002</c:v>
                </c:pt>
                <c:pt idx="219">
                  <c:v>0.9803561337330875</c:v>
                </c:pt>
                <c:pt idx="220">
                  <c:v>0.9805011983901496</c:v>
                </c:pt>
                <c:pt idx="221">
                  <c:v>0.9822511555823038</c:v>
                </c:pt>
                <c:pt idx="222">
                  <c:v>0.98267349572311746</c:v>
                </c:pt>
                <c:pt idx="223">
                  <c:v>0.98280937907277055</c:v>
                </c:pt>
                <c:pt idx="224">
                  <c:v>0.98353332516196978</c:v>
                </c:pt>
                <c:pt idx="225">
                  <c:v>0.98463737737790125</c:v>
                </c:pt>
                <c:pt idx="226">
                  <c:v>0.98508083452575568</c:v>
                </c:pt>
                <c:pt idx="227">
                  <c:v>0.98715351467333601</c:v>
                </c:pt>
                <c:pt idx="228">
                  <c:v>0.98782971796400831</c:v>
                </c:pt>
                <c:pt idx="229">
                  <c:v>0.98810882970924174</c:v>
                </c:pt>
                <c:pt idx="230">
                  <c:v>0.98888005953159719</c:v>
                </c:pt>
                <c:pt idx="231">
                  <c:v>0.98931938509111761</c:v>
                </c:pt>
                <c:pt idx="232">
                  <c:v>0.98992489231474068</c:v>
                </c:pt>
                <c:pt idx="233">
                  <c:v>0.99010071435162295</c:v>
                </c:pt>
                <c:pt idx="234">
                  <c:v>0.99015212967311328</c:v>
                </c:pt>
                <c:pt idx="235">
                  <c:v>0.99041609226112193</c:v>
                </c:pt>
                <c:pt idx="236">
                  <c:v>0.99059880027856084</c:v>
                </c:pt>
                <c:pt idx="237">
                  <c:v>0.99114141554643242</c:v>
                </c:pt>
                <c:pt idx="238">
                  <c:v>0.99123368768589282</c:v>
                </c:pt>
                <c:pt idx="239">
                  <c:v>0.99369978685594851</c:v>
                </c:pt>
                <c:pt idx="240">
                  <c:v>0.99407667952508771</c:v>
                </c:pt>
                <c:pt idx="241">
                  <c:v>0.99477078636520766</c:v>
                </c:pt>
                <c:pt idx="242">
                  <c:v>0.99499985998506202</c:v>
                </c:pt>
                <c:pt idx="243">
                  <c:v>0.99512380763508346</c:v>
                </c:pt>
                <c:pt idx="244">
                  <c:v>0.99532074667900639</c:v>
                </c:pt>
                <c:pt idx="245">
                  <c:v>0.99607545014802568</c:v>
                </c:pt>
                <c:pt idx="246">
                  <c:v>0.996282029564728</c:v>
                </c:pt>
                <c:pt idx="247">
                  <c:v>0.99743933336363166</c:v>
                </c:pt>
                <c:pt idx="248">
                  <c:v>0.99787452733481796</c:v>
                </c:pt>
                <c:pt idx="249">
                  <c:v>0.99851630072270658</c:v>
                </c:pt>
                <c:pt idx="250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703936"/>
        <c:axId val="71747072"/>
      </c:scatterChart>
      <c:valAx>
        <c:axId val="71703936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Población</a:t>
                </a:r>
                <a:r>
                  <a:rPr lang="en-GB" baseline="0"/>
                  <a:t> %</a:t>
                </a:r>
                <a:endParaRPr lang="en-GB"/>
              </a:p>
            </c:rich>
          </c:tx>
          <c:layout/>
          <c:overlay val="0"/>
        </c:title>
        <c:numFmt formatCode="0%" sourceLinked="0"/>
        <c:majorTickMark val="none"/>
        <c:minorTickMark val="none"/>
        <c:tickLblPos val="nextTo"/>
        <c:crossAx val="71747072"/>
        <c:crosses val="autoZero"/>
        <c:crossBetween val="midCat"/>
        <c:majorUnit val="0.1"/>
        <c:minorUnit val="4.0000000000000008E-2"/>
      </c:valAx>
      <c:valAx>
        <c:axId val="71747072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PIB</a:t>
                </a:r>
                <a:r>
                  <a:rPr lang="en-GB" baseline="0"/>
                  <a:t> per capita %</a:t>
                </a:r>
                <a:endParaRPr lang="en-GB"/>
              </a:p>
            </c:rich>
          </c:tx>
          <c:layout/>
          <c:overlay val="0"/>
        </c:title>
        <c:numFmt formatCode="0%" sourceLinked="0"/>
        <c:majorTickMark val="none"/>
        <c:minorTickMark val="none"/>
        <c:tickLblPos val="nextTo"/>
        <c:crossAx val="7170393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Comparación (1996-2010)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Curva de Lorez(2010)</c:v>
          </c:tx>
          <c:marker>
            <c:symbol val="none"/>
          </c:marker>
          <c:xVal>
            <c:numRef>
              <c:f>[1]Año2010!$I$11:$I$261</c:f>
              <c:numCache>
                <c:formatCode>General</c:formatCode>
                <c:ptCount val="251"/>
                <c:pt idx="0">
                  <c:v>1.5975474891649096E-4</c:v>
                </c:pt>
                <c:pt idx="1">
                  <c:v>2.4835436541328047E-4</c:v>
                </c:pt>
                <c:pt idx="2">
                  <c:v>3.2455921690792845E-4</c:v>
                </c:pt>
                <c:pt idx="3">
                  <c:v>4.407027556316992E-4</c:v>
                </c:pt>
                <c:pt idx="4">
                  <c:v>6.280014267751714E-4</c:v>
                </c:pt>
                <c:pt idx="5">
                  <c:v>7.7627954143042019E-4</c:v>
                </c:pt>
                <c:pt idx="6">
                  <c:v>8.4927093533192037E-4</c:v>
                </c:pt>
                <c:pt idx="7">
                  <c:v>1.5364917948951012E-3</c:v>
                </c:pt>
                <c:pt idx="8">
                  <c:v>2.2191220007537855E-3</c:v>
                </c:pt>
                <c:pt idx="9">
                  <c:v>2.3393971278116033E-3</c:v>
                </c:pt>
                <c:pt idx="10">
                  <c:v>2.398157495229163E-3</c:v>
                </c:pt>
                <c:pt idx="11">
                  <c:v>2.6327398995289529E-3</c:v>
                </c:pt>
                <c:pt idx="12">
                  <c:v>3.3993790681799297E-3</c:v>
                </c:pt>
                <c:pt idx="13">
                  <c:v>4.0085588147666636E-3</c:v>
                </c:pt>
                <c:pt idx="14">
                  <c:v>4.2647172914775889E-3</c:v>
                </c:pt>
                <c:pt idx="15">
                  <c:v>4.3413812083426869E-3</c:v>
                </c:pt>
                <c:pt idx="16">
                  <c:v>4.6760398634005081E-3</c:v>
                </c:pt>
                <c:pt idx="17">
                  <c:v>4.8550753578758864E-3</c:v>
                </c:pt>
                <c:pt idx="18">
                  <c:v>5.0042716032720341E-3</c:v>
                </c:pt>
                <c:pt idx="19">
                  <c:v>5.4155941751949533E-3</c:v>
                </c:pt>
                <c:pt idx="20">
                  <c:v>5.6221735918973127E-3</c:v>
                </c:pt>
                <c:pt idx="21">
                  <c:v>5.8650191728651969E-3</c:v>
                </c:pt>
                <c:pt idx="22">
                  <c:v>6.5329592868694913E-3</c:v>
                </c:pt>
                <c:pt idx="23">
                  <c:v>6.7234714156061111E-3</c:v>
                </c:pt>
                <c:pt idx="24">
                  <c:v>6.8111529013620007E-3</c:v>
                </c:pt>
                <c:pt idx="25">
                  <c:v>6.8951618641542936E-3</c:v>
                </c:pt>
                <c:pt idx="26">
                  <c:v>7.5975318809423141E-3</c:v>
                </c:pt>
                <c:pt idx="27">
                  <c:v>7.996459687863092E-3</c:v>
                </c:pt>
                <c:pt idx="28">
                  <c:v>8.1888080780815106E-3</c:v>
                </c:pt>
                <c:pt idx="29">
                  <c:v>1.160333630348628E-2</c:v>
                </c:pt>
                <c:pt idx="30">
                  <c:v>1.1804866001113693E-2</c:v>
                </c:pt>
                <c:pt idx="31">
                  <c:v>1.2222615488222907E-2</c:v>
                </c:pt>
                <c:pt idx="32">
                  <c:v>1.4192924058192963E-2</c:v>
                </c:pt>
                <c:pt idx="33">
                  <c:v>1.4354974133961702E-2</c:v>
                </c:pt>
                <c:pt idx="34">
                  <c:v>1.4410061978415665E-2</c:v>
                </c:pt>
                <c:pt idx="35">
                  <c:v>3.6379094346655871E-2</c:v>
                </c:pt>
                <c:pt idx="36">
                  <c:v>3.8684061571683748E-2</c:v>
                </c:pt>
                <c:pt idx="37">
                  <c:v>3.9492934754416092E-2</c:v>
                </c:pt>
                <c:pt idx="38">
                  <c:v>3.9655902960925735E-2</c:v>
                </c:pt>
                <c:pt idx="39">
                  <c:v>3.984825135114415E-2</c:v>
                </c:pt>
                <c:pt idx="40">
                  <c:v>6.1470689364694846E-2</c:v>
                </c:pt>
                <c:pt idx="41">
                  <c:v>7.9383420119641612E-2</c:v>
                </c:pt>
                <c:pt idx="42">
                  <c:v>8.1338120467016384E-2</c:v>
                </c:pt>
                <c:pt idx="43">
                  <c:v>8.139458550758169E-2</c:v>
                </c:pt>
                <c:pt idx="44">
                  <c:v>8.2085019824738023E-2</c:v>
                </c:pt>
                <c:pt idx="45">
                  <c:v>8.2549593979633101E-2</c:v>
                </c:pt>
                <c:pt idx="46">
                  <c:v>8.2685477329286217E-2</c:v>
                </c:pt>
                <c:pt idx="47">
                  <c:v>8.2774995076523902E-2</c:v>
                </c:pt>
                <c:pt idx="48">
                  <c:v>8.5872768196318394E-2</c:v>
                </c:pt>
                <c:pt idx="49">
                  <c:v>9.1623480091941614E-2</c:v>
                </c:pt>
                <c:pt idx="50">
                  <c:v>9.1893869595136471E-2</c:v>
                </c:pt>
                <c:pt idx="51">
                  <c:v>9.261460222674249E-2</c:v>
                </c:pt>
                <c:pt idx="52">
                  <c:v>9.3413375971324944E-2</c:v>
                </c:pt>
                <c:pt idx="53">
                  <c:v>9.375767499916221E-2</c:v>
                </c:pt>
                <c:pt idx="54">
                  <c:v>9.6430353585920281E-2</c:v>
                </c:pt>
                <c:pt idx="55">
                  <c:v>9.6712219723376389E-2</c:v>
                </c:pt>
                <c:pt idx="56">
                  <c:v>9.7221323219205097E-2</c:v>
                </c:pt>
                <c:pt idx="57">
                  <c:v>9.7339762084781109E-2</c:v>
                </c:pt>
                <c:pt idx="58">
                  <c:v>0.10053347986699958</c:v>
                </c:pt>
                <c:pt idx="59">
                  <c:v>0.13738587061058907</c:v>
                </c:pt>
                <c:pt idx="60">
                  <c:v>0.13791012326364263</c:v>
                </c:pt>
                <c:pt idx="61">
                  <c:v>0.13815388697535141</c:v>
                </c:pt>
                <c:pt idx="62">
                  <c:v>0.13875663980675185</c:v>
                </c:pt>
                <c:pt idx="63">
                  <c:v>0.13895449698141565</c:v>
                </c:pt>
                <c:pt idx="64">
                  <c:v>0.13936627861870904</c:v>
                </c:pt>
                <c:pt idx="65">
                  <c:v>0.1398528879113857</c:v>
                </c:pt>
                <c:pt idx="66">
                  <c:v>0.1409551038658354</c:v>
                </c:pt>
                <c:pt idx="67">
                  <c:v>0.14109098721548849</c:v>
                </c:pt>
                <c:pt idx="68">
                  <c:v>0.1413976428829489</c:v>
                </c:pt>
                <c:pt idx="69">
                  <c:v>0.14151195016019086</c:v>
                </c:pt>
                <c:pt idx="70">
                  <c:v>0.14231531455847782</c:v>
                </c:pt>
                <c:pt idx="71">
                  <c:v>0.1426375784485335</c:v>
                </c:pt>
                <c:pt idx="72">
                  <c:v>0.14670306136923592</c:v>
                </c:pt>
                <c:pt idx="73">
                  <c:v>0.14728561532433657</c:v>
                </c:pt>
                <c:pt idx="74">
                  <c:v>0.14788331843666205</c:v>
                </c:pt>
                <c:pt idx="75">
                  <c:v>0.14918155530429378</c:v>
                </c:pt>
                <c:pt idx="76">
                  <c:v>0.14943036873507751</c:v>
                </c:pt>
                <c:pt idx="77">
                  <c:v>0.15686539147488063</c:v>
                </c:pt>
                <c:pt idx="78">
                  <c:v>0.15886003050948452</c:v>
                </c:pt>
                <c:pt idx="79">
                  <c:v>0.17227575689550617</c:v>
                </c:pt>
                <c:pt idx="80">
                  <c:v>0.17473083849667109</c:v>
                </c:pt>
                <c:pt idx="81">
                  <c:v>0.17725707523025572</c:v>
                </c:pt>
                <c:pt idx="82">
                  <c:v>0.18481512748933934</c:v>
                </c:pt>
                <c:pt idx="83">
                  <c:v>0.18819660300807176</c:v>
                </c:pt>
                <c:pt idx="84">
                  <c:v>0.18832789570402036</c:v>
                </c:pt>
                <c:pt idx="85">
                  <c:v>0.18844174391589188</c:v>
                </c:pt>
                <c:pt idx="86">
                  <c:v>0.18859139922665849</c:v>
                </c:pt>
                <c:pt idx="87">
                  <c:v>0.19095420868836302</c:v>
                </c:pt>
                <c:pt idx="88">
                  <c:v>0.19153768077420458</c:v>
                </c:pt>
                <c:pt idx="89">
                  <c:v>0.19161939441014461</c:v>
                </c:pt>
                <c:pt idx="90">
                  <c:v>0.1927909292355322</c:v>
                </c:pt>
                <c:pt idx="91">
                  <c:v>0.19462810884807186</c:v>
                </c:pt>
                <c:pt idx="92">
                  <c:v>0.1954626896915494</c:v>
                </c:pt>
                <c:pt idx="93">
                  <c:v>0.24105752134998271</c:v>
                </c:pt>
                <c:pt idx="94">
                  <c:v>0.24117182862722469</c:v>
                </c:pt>
                <c:pt idx="95">
                  <c:v>0.24127924992390992</c:v>
                </c:pt>
                <c:pt idx="96">
                  <c:v>0.24252515333931035</c:v>
                </c:pt>
                <c:pt idx="97">
                  <c:v>0.24549668348223119</c:v>
                </c:pt>
                <c:pt idx="98">
                  <c:v>0.24925000195102781</c:v>
                </c:pt>
                <c:pt idx="99">
                  <c:v>0.24975772825074519</c:v>
                </c:pt>
                <c:pt idx="100">
                  <c:v>0.24998358841300641</c:v>
                </c:pt>
                <c:pt idx="101">
                  <c:v>0.25031641080658246</c:v>
                </c:pt>
                <c:pt idx="102">
                  <c:v>0.25851348206133207</c:v>
                </c:pt>
                <c:pt idx="103">
                  <c:v>0.26632952905860841</c:v>
                </c:pt>
                <c:pt idx="104">
                  <c:v>0.26860190264233436</c:v>
                </c:pt>
                <c:pt idx="105">
                  <c:v>0.27608237285381199</c:v>
                </c:pt>
                <c:pt idx="106">
                  <c:v>0.27659468980723384</c:v>
                </c:pt>
                <c:pt idx="107">
                  <c:v>0.28180554082720827</c:v>
                </c:pt>
                <c:pt idx="108">
                  <c:v>0.29477918726148683</c:v>
                </c:pt>
                <c:pt idx="109">
                  <c:v>0.30734747897365838</c:v>
                </c:pt>
                <c:pt idx="110">
                  <c:v>0.30765964342556418</c:v>
                </c:pt>
                <c:pt idx="111">
                  <c:v>0.31213920331041217</c:v>
                </c:pt>
                <c:pt idx="112">
                  <c:v>0.3124036249637912</c:v>
                </c:pt>
                <c:pt idx="113">
                  <c:v>0.31973811238746586</c:v>
                </c:pt>
                <c:pt idx="114">
                  <c:v>0.34771263793192886</c:v>
                </c:pt>
                <c:pt idx="115">
                  <c:v>0.34782051829398453</c:v>
                </c:pt>
                <c:pt idx="116">
                  <c:v>0.34911829609624578</c:v>
                </c:pt>
                <c:pt idx="117">
                  <c:v>0.3595197992598948</c:v>
                </c:pt>
                <c:pt idx="118">
                  <c:v>0.36003670686702116</c:v>
                </c:pt>
                <c:pt idx="119">
                  <c:v>0.36042140364745801</c:v>
                </c:pt>
                <c:pt idx="120">
                  <c:v>0.36442353554703838</c:v>
                </c:pt>
                <c:pt idx="121">
                  <c:v>0.37009666539505559</c:v>
                </c:pt>
                <c:pt idx="122">
                  <c:v>0.37233093655303423</c:v>
                </c:pt>
                <c:pt idx="123">
                  <c:v>0.37693857567623773</c:v>
                </c:pt>
                <c:pt idx="124">
                  <c:v>0.38539455979992093</c:v>
                </c:pt>
                <c:pt idx="125">
                  <c:v>0.38627458811507298</c:v>
                </c:pt>
                <c:pt idx="126">
                  <c:v>0.38935032609708592</c:v>
                </c:pt>
                <c:pt idx="127">
                  <c:v>0.38983280380142854</c:v>
                </c:pt>
                <c:pt idx="128">
                  <c:v>0.39813959167971558</c:v>
                </c:pt>
                <c:pt idx="129">
                  <c:v>0.39832092250104323</c:v>
                </c:pt>
                <c:pt idx="130">
                  <c:v>0.39945481396605398</c:v>
                </c:pt>
                <c:pt idx="131">
                  <c:v>0.39987394064927451</c:v>
                </c:pt>
                <c:pt idx="132">
                  <c:v>0.40072321158460644</c:v>
                </c:pt>
                <c:pt idx="133">
                  <c:v>0.40745402804613973</c:v>
                </c:pt>
                <c:pt idx="134">
                  <c:v>0.40792365192010976</c:v>
                </c:pt>
                <c:pt idx="135">
                  <c:v>0.42741189502643989</c:v>
                </c:pt>
                <c:pt idx="136">
                  <c:v>0.42869085114851269</c:v>
                </c:pt>
                <c:pt idx="137">
                  <c:v>0.59082677214152624</c:v>
                </c:pt>
                <c:pt idx="138">
                  <c:v>0.5952907238037789</c:v>
                </c:pt>
                <c:pt idx="139">
                  <c:v>0.59539906323120506</c:v>
                </c:pt>
                <c:pt idx="140">
                  <c:v>0.59725827798152631</c:v>
                </c:pt>
                <c:pt idx="141">
                  <c:v>0.59949943512006165</c:v>
                </c:pt>
                <c:pt idx="142">
                  <c:v>0.60337165151980476</c:v>
                </c:pt>
                <c:pt idx="143">
                  <c:v>0.60426132020773626</c:v>
                </c:pt>
                <c:pt idx="144">
                  <c:v>0.71363226752126274</c:v>
                </c:pt>
                <c:pt idx="145">
                  <c:v>0.71380074451221776</c:v>
                </c:pt>
                <c:pt idx="146">
                  <c:v>0.71408352878041481</c:v>
                </c:pt>
                <c:pt idx="147">
                  <c:v>0.72065045890469759</c:v>
                </c:pt>
                <c:pt idx="148">
                  <c:v>0.72493675226858634</c:v>
                </c:pt>
                <c:pt idx="149">
                  <c:v>0.81009613287922588</c:v>
                </c:pt>
                <c:pt idx="150">
                  <c:v>0.81108817314476767</c:v>
                </c:pt>
                <c:pt idx="151">
                  <c:v>0.81123920565164553</c:v>
                </c:pt>
                <c:pt idx="152">
                  <c:v>0.81192596744583834</c:v>
                </c:pt>
                <c:pt idx="153">
                  <c:v>0.81222940965570556</c:v>
                </c:pt>
                <c:pt idx="154">
                  <c:v>0.81240339543110596</c:v>
                </c:pt>
                <c:pt idx="155">
                  <c:v>0.8258328937782411</c:v>
                </c:pt>
                <c:pt idx="156">
                  <c:v>0.82650588361132038</c:v>
                </c:pt>
                <c:pt idx="157">
                  <c:v>0.82932684031273374</c:v>
                </c:pt>
                <c:pt idx="158">
                  <c:v>0.82942370310589852</c:v>
                </c:pt>
                <c:pt idx="159">
                  <c:v>0.82950403954572727</c:v>
                </c:pt>
                <c:pt idx="160">
                  <c:v>0.8309000573372648</c:v>
                </c:pt>
                <c:pt idx="161">
                  <c:v>0.83337166529176587</c:v>
                </c:pt>
                <c:pt idx="162">
                  <c:v>0.83382797626999283</c:v>
                </c:pt>
                <c:pt idx="163">
                  <c:v>0.83505597613594573</c:v>
                </c:pt>
                <c:pt idx="164">
                  <c:v>0.83668290380881949</c:v>
                </c:pt>
                <c:pt idx="165">
                  <c:v>0.84340224363609151</c:v>
                </c:pt>
                <c:pt idx="166">
                  <c:v>0.84615112707434426</c:v>
                </c:pt>
                <c:pt idx="167">
                  <c:v>0.8470724712728368</c:v>
                </c:pt>
                <c:pt idx="168">
                  <c:v>0.85592554694195899</c:v>
                </c:pt>
                <c:pt idx="169">
                  <c:v>0.85925468900846014</c:v>
                </c:pt>
                <c:pt idx="170">
                  <c:v>0.85960357869000192</c:v>
                </c:pt>
                <c:pt idx="171">
                  <c:v>0.8671905520674239</c:v>
                </c:pt>
                <c:pt idx="172">
                  <c:v>0.86758810267823328</c:v>
                </c:pt>
                <c:pt idx="173">
                  <c:v>0.86873622516972793</c:v>
                </c:pt>
                <c:pt idx="174">
                  <c:v>0.87317401010586504</c:v>
                </c:pt>
                <c:pt idx="175">
                  <c:v>0.87837246636083732</c:v>
                </c:pt>
                <c:pt idx="176">
                  <c:v>0.87904775152076886</c:v>
                </c:pt>
                <c:pt idx="177">
                  <c:v>0.87936726101860174</c:v>
                </c:pt>
                <c:pt idx="178">
                  <c:v>0.88398086799162112</c:v>
                </c:pt>
                <c:pt idx="179">
                  <c:v>0.8843058862738995</c:v>
                </c:pt>
                <c:pt idx="180">
                  <c:v>0.89545842038360424</c:v>
                </c:pt>
                <c:pt idx="181">
                  <c:v>0.89623607712114595</c:v>
                </c:pt>
                <c:pt idx="182">
                  <c:v>0.89636094290190826</c:v>
                </c:pt>
                <c:pt idx="183">
                  <c:v>0.90646543077087638</c:v>
                </c:pt>
                <c:pt idx="184">
                  <c:v>0.9067688729807436</c:v>
                </c:pt>
                <c:pt idx="185">
                  <c:v>0.90803864779540744</c:v>
                </c:pt>
                <c:pt idx="186">
                  <c:v>0.90990015787258094</c:v>
                </c:pt>
                <c:pt idx="187">
                  <c:v>0.91004155000667941</c:v>
                </c:pt>
                <c:pt idx="188">
                  <c:v>0.91140635135302628</c:v>
                </c:pt>
                <c:pt idx="189">
                  <c:v>0.91965529699463677</c:v>
                </c:pt>
                <c:pt idx="190">
                  <c:v>0.92468527625865393</c:v>
                </c:pt>
                <c:pt idx="191">
                  <c:v>0.9261662211437246</c:v>
                </c:pt>
                <c:pt idx="192">
                  <c:v>0.92631725365060258</c:v>
                </c:pt>
                <c:pt idx="193">
                  <c:v>0.94020948989115105</c:v>
                </c:pt>
                <c:pt idx="194">
                  <c:v>0.94296984996366495</c:v>
                </c:pt>
                <c:pt idx="195">
                  <c:v>0.94454077166134376</c:v>
                </c:pt>
                <c:pt idx="196">
                  <c:v>0.95019507982917262</c:v>
                </c:pt>
                <c:pt idx="197">
                  <c:v>0.95476140306903567</c:v>
                </c:pt>
                <c:pt idx="198">
                  <c:v>0.95497716379314701</c:v>
                </c:pt>
                <c:pt idx="199">
                  <c:v>0.96125717806089872</c:v>
                </c:pt>
                <c:pt idx="200">
                  <c:v>0.96144723112426489</c:v>
                </c:pt>
                <c:pt idx="201">
                  <c:v>0.96160882213466314</c:v>
                </c:pt>
                <c:pt idx="202">
                  <c:v>0.96175342772635486</c:v>
                </c:pt>
                <c:pt idx="203">
                  <c:v>0.96241126840220925</c:v>
                </c:pt>
                <c:pt idx="204">
                  <c:v>0.96264952332947262</c:v>
                </c:pt>
                <c:pt idx="205">
                  <c:v>0.96274959958023065</c:v>
                </c:pt>
                <c:pt idx="206">
                  <c:v>0.9632449311149458</c:v>
                </c:pt>
                <c:pt idx="207">
                  <c:v>0.96384309329264173</c:v>
                </c:pt>
                <c:pt idx="208">
                  <c:v>0.963946383000993</c:v>
                </c:pt>
                <c:pt idx="209">
                  <c:v>0.96543650919347268</c:v>
                </c:pt>
                <c:pt idx="210">
                  <c:v>0.96738248729880882</c:v>
                </c:pt>
                <c:pt idx="211">
                  <c:v>0.96842043410139556</c:v>
                </c:pt>
                <c:pt idx="212">
                  <c:v>0.96920497681949414</c:v>
                </c:pt>
                <c:pt idx="213">
                  <c:v>0.96968745452383676</c:v>
                </c:pt>
                <c:pt idx="214">
                  <c:v>0.97055876059695023</c:v>
                </c:pt>
                <c:pt idx="215">
                  <c:v>0.97392416882771693</c:v>
                </c:pt>
                <c:pt idx="216">
                  <c:v>0.97424918710999531</c:v>
                </c:pt>
                <c:pt idx="217">
                  <c:v>0.9764109259394429</c:v>
                </c:pt>
                <c:pt idx="218">
                  <c:v>0.9770003658751002</c:v>
                </c:pt>
                <c:pt idx="219">
                  <c:v>0.9803561337330875</c:v>
                </c:pt>
                <c:pt idx="220">
                  <c:v>0.9805011983901496</c:v>
                </c:pt>
                <c:pt idx="221">
                  <c:v>0.9822511555823038</c:v>
                </c:pt>
                <c:pt idx="222">
                  <c:v>0.98267349572311746</c:v>
                </c:pt>
                <c:pt idx="223">
                  <c:v>0.98280937907277055</c:v>
                </c:pt>
                <c:pt idx="224">
                  <c:v>0.98353332516196978</c:v>
                </c:pt>
                <c:pt idx="225">
                  <c:v>0.98463737737790125</c:v>
                </c:pt>
                <c:pt idx="226">
                  <c:v>0.98508083452575568</c:v>
                </c:pt>
                <c:pt idx="227">
                  <c:v>0.98715351467333601</c:v>
                </c:pt>
                <c:pt idx="228">
                  <c:v>0.98782971796400831</c:v>
                </c:pt>
                <c:pt idx="229">
                  <c:v>0.98810882970924174</c:v>
                </c:pt>
                <c:pt idx="230">
                  <c:v>0.98888005953159719</c:v>
                </c:pt>
                <c:pt idx="231">
                  <c:v>0.98931938509111761</c:v>
                </c:pt>
                <c:pt idx="232">
                  <c:v>0.98992489231474068</c:v>
                </c:pt>
                <c:pt idx="233">
                  <c:v>0.99010071435162295</c:v>
                </c:pt>
                <c:pt idx="234">
                  <c:v>0.99015212967311328</c:v>
                </c:pt>
                <c:pt idx="235">
                  <c:v>0.99041609226112193</c:v>
                </c:pt>
                <c:pt idx="236">
                  <c:v>0.99059880027856084</c:v>
                </c:pt>
                <c:pt idx="237">
                  <c:v>0.99114141554643242</c:v>
                </c:pt>
                <c:pt idx="238">
                  <c:v>0.99123368768589282</c:v>
                </c:pt>
                <c:pt idx="239">
                  <c:v>0.99369978685594851</c:v>
                </c:pt>
                <c:pt idx="240">
                  <c:v>0.99407667952508771</c:v>
                </c:pt>
                <c:pt idx="241">
                  <c:v>0.99477078636520766</c:v>
                </c:pt>
                <c:pt idx="242">
                  <c:v>0.99499985998506202</c:v>
                </c:pt>
                <c:pt idx="243">
                  <c:v>0.99512380763508346</c:v>
                </c:pt>
                <c:pt idx="244">
                  <c:v>0.99532074667900639</c:v>
                </c:pt>
                <c:pt idx="245">
                  <c:v>0.99607545014802568</c:v>
                </c:pt>
                <c:pt idx="246">
                  <c:v>0.996282029564728</c:v>
                </c:pt>
                <c:pt idx="247">
                  <c:v>0.99743933336363166</c:v>
                </c:pt>
                <c:pt idx="248">
                  <c:v>0.99787452733481796</c:v>
                </c:pt>
                <c:pt idx="249">
                  <c:v>0.99851630072270658</c:v>
                </c:pt>
                <c:pt idx="250">
                  <c:v>1</c:v>
                </c:pt>
              </c:numCache>
            </c:numRef>
          </c:xVal>
          <c:yVal>
            <c:numRef>
              <c:f>[1]Año2010!$J$11:$J$261</c:f>
              <c:numCache>
                <c:formatCode>General</c:formatCode>
                <c:ptCount val="251"/>
                <c:pt idx="0">
                  <c:v>5.0672899499532183E-5</c:v>
                </c:pt>
                <c:pt idx="1">
                  <c:v>7.9612268532187259E-5</c:v>
                </c:pt>
                <c:pt idx="2">
                  <c:v>1.0580701627872195E-4</c:v>
                </c:pt>
                <c:pt idx="3">
                  <c:v>1.4671428030053511E-4</c:v>
                </c:pt>
                <c:pt idx="4">
                  <c:v>2.1273953046754222E-4</c:v>
                </c:pt>
                <c:pt idx="5">
                  <c:v>2.6760595736737019E-4</c:v>
                </c:pt>
                <c:pt idx="6">
                  <c:v>2.9474110304393081E-4</c:v>
                </c:pt>
                <c:pt idx="7">
                  <c:v>5.7871214024429382E-4</c:v>
                </c:pt>
                <c:pt idx="8">
                  <c:v>8.6918767556976853E-4</c:v>
                </c:pt>
                <c:pt idx="9">
                  <c:v>9.2037966345745622E-4</c:v>
                </c:pt>
                <c:pt idx="10">
                  <c:v>9.4599508761676143E-4</c:v>
                </c:pt>
                <c:pt idx="11">
                  <c:v>1.0489921333898288E-3</c:v>
                </c:pt>
                <c:pt idx="12">
                  <c:v>1.3862873528467253E-3</c:v>
                </c:pt>
                <c:pt idx="13">
                  <c:v>1.6578411502721593E-3</c:v>
                </c:pt>
                <c:pt idx="14">
                  <c:v>1.7735495991766904E-3</c:v>
                </c:pt>
                <c:pt idx="15">
                  <c:v>1.8083760785111073E-3</c:v>
                </c:pt>
                <c:pt idx="16">
                  <c:v>1.9605593137278655E-3</c:v>
                </c:pt>
                <c:pt idx="17">
                  <c:v>2.0422309860502513E-3</c:v>
                </c:pt>
                <c:pt idx="18">
                  <c:v>2.1104200946409301E-3</c:v>
                </c:pt>
                <c:pt idx="19">
                  <c:v>2.2993039598878467E-3</c:v>
                </c:pt>
                <c:pt idx="20">
                  <c:v>2.3948496328672891E-3</c:v>
                </c:pt>
                <c:pt idx="21">
                  <c:v>2.5075090690882445E-3</c:v>
                </c:pt>
                <c:pt idx="22">
                  <c:v>2.8187347271198134E-3</c:v>
                </c:pt>
                <c:pt idx="23">
                  <c:v>2.9079038749771587E-3</c:v>
                </c:pt>
                <c:pt idx="24">
                  <c:v>2.9490981672251641E-3</c:v>
                </c:pt>
                <c:pt idx="25">
                  <c:v>2.988667915847917E-3</c:v>
                </c:pt>
                <c:pt idx="26">
                  <c:v>3.3265951914862499E-3</c:v>
                </c:pt>
                <c:pt idx="27">
                  <c:v>3.5186088831891654E-3</c:v>
                </c:pt>
                <c:pt idx="28">
                  <c:v>3.6120184573829438E-3</c:v>
                </c:pt>
                <c:pt idx="29">
                  <c:v>5.2891107558431143E-3</c:v>
                </c:pt>
                <c:pt idx="30">
                  <c:v>5.3887468336845292E-3</c:v>
                </c:pt>
                <c:pt idx="31">
                  <c:v>5.5961177604038027E-3</c:v>
                </c:pt>
                <c:pt idx="32">
                  <c:v>6.5876512403551107E-3</c:v>
                </c:pt>
                <c:pt idx="33">
                  <c:v>6.670200855249866E-3</c:v>
                </c:pt>
                <c:pt idx="34">
                  <c:v>6.6983732896393044E-3</c:v>
                </c:pt>
                <c:pt idx="35">
                  <c:v>1.796724635739514E-2</c:v>
                </c:pt>
                <c:pt idx="36">
                  <c:v>1.9150640690270219E-2</c:v>
                </c:pt>
                <c:pt idx="37">
                  <c:v>1.9573640584328526E-2</c:v>
                </c:pt>
                <c:pt idx="38">
                  <c:v>1.9661615133753804E-2</c:v>
                </c:pt>
                <c:pt idx="39">
                  <c:v>1.9765526869551651E-2</c:v>
                </c:pt>
                <c:pt idx="40">
                  <c:v>3.1533808441685511E-2</c:v>
                </c:pt>
                <c:pt idx="41">
                  <c:v>4.1290204997411373E-2</c:v>
                </c:pt>
                <c:pt idx="42">
                  <c:v>4.2357269650387504E-2</c:v>
                </c:pt>
                <c:pt idx="43">
                  <c:v>4.238831219861304E-2</c:v>
                </c:pt>
                <c:pt idx="44">
                  <c:v>4.2782604523506199E-2</c:v>
                </c:pt>
                <c:pt idx="45">
                  <c:v>4.3048455254120689E-2</c:v>
                </c:pt>
                <c:pt idx="46">
                  <c:v>4.3126390721088009E-2</c:v>
                </c:pt>
                <c:pt idx="47">
                  <c:v>4.3178315560356804E-2</c:v>
                </c:pt>
                <c:pt idx="48">
                  <c:v>4.4980657324396371E-2</c:v>
                </c:pt>
                <c:pt idx="49">
                  <c:v>4.8334967475112442E-2</c:v>
                </c:pt>
                <c:pt idx="50">
                  <c:v>4.8493655897469047E-2</c:v>
                </c:pt>
                <c:pt idx="51">
                  <c:v>4.8917342540167122E-2</c:v>
                </c:pt>
                <c:pt idx="52">
                  <c:v>4.9387785263281081E-2</c:v>
                </c:pt>
                <c:pt idx="53">
                  <c:v>4.959135466604863E-2</c:v>
                </c:pt>
                <c:pt idx="54">
                  <c:v>5.1173022374385042E-2</c:v>
                </c:pt>
                <c:pt idx="55">
                  <c:v>5.1340204327285595E-2</c:v>
                </c:pt>
                <c:pt idx="56">
                  <c:v>5.1648177575484504E-2</c:v>
                </c:pt>
                <c:pt idx="57">
                  <c:v>5.1719856696810541E-2</c:v>
                </c:pt>
                <c:pt idx="58">
                  <c:v>5.3664196879337232E-2</c:v>
                </c:pt>
                <c:pt idx="59">
                  <c:v>7.6334756576032198E-2</c:v>
                </c:pt>
                <c:pt idx="60">
                  <c:v>7.6657489453802657E-2</c:v>
                </c:pt>
                <c:pt idx="61">
                  <c:v>7.6808340410132334E-2</c:v>
                </c:pt>
                <c:pt idx="62">
                  <c:v>7.7182172779390476E-2</c:v>
                </c:pt>
                <c:pt idx="63">
                  <c:v>7.730604032639915E-2</c:v>
                </c:pt>
                <c:pt idx="64">
                  <c:v>7.7564411113075771E-2</c:v>
                </c:pt>
                <c:pt idx="65">
                  <c:v>7.7873043166539174E-2</c:v>
                </c:pt>
                <c:pt idx="66">
                  <c:v>7.8575359007083859E-2</c:v>
                </c:pt>
                <c:pt idx="67">
                  <c:v>7.8662336184716436E-2</c:v>
                </c:pt>
                <c:pt idx="68">
                  <c:v>7.8860473793429017E-2</c:v>
                </c:pt>
                <c:pt idx="69">
                  <c:v>7.8934482978843687E-2</c:v>
                </c:pt>
                <c:pt idx="70">
                  <c:v>7.9454869011412466E-2</c:v>
                </c:pt>
                <c:pt idx="71">
                  <c:v>7.9667272685476423E-2</c:v>
                </c:pt>
                <c:pt idx="72">
                  <c:v>8.2371641179702387E-2</c:v>
                </c:pt>
                <c:pt idx="73">
                  <c:v>8.2764617287407444E-2</c:v>
                </c:pt>
                <c:pt idx="74">
                  <c:v>8.3171480762655375E-2</c:v>
                </c:pt>
                <c:pt idx="75">
                  <c:v>8.4057717173787322E-2</c:v>
                </c:pt>
                <c:pt idx="76">
                  <c:v>8.4228406885380469E-2</c:v>
                </c:pt>
                <c:pt idx="77">
                  <c:v>8.9375316009324635E-2</c:v>
                </c:pt>
                <c:pt idx="78">
                  <c:v>9.0756241862930562E-2</c:v>
                </c:pt>
                <c:pt idx="79">
                  <c:v>0.10006970508339894</c:v>
                </c:pt>
                <c:pt idx="80">
                  <c:v>0.10178144110386354</c:v>
                </c:pt>
                <c:pt idx="81">
                  <c:v>0.10354295654014523</c:v>
                </c:pt>
                <c:pt idx="82">
                  <c:v>0.1088390633219123</c:v>
                </c:pt>
                <c:pt idx="83">
                  <c:v>0.11121203986055075</c:v>
                </c:pt>
                <c:pt idx="84">
                  <c:v>0.11130444702548856</c:v>
                </c:pt>
                <c:pt idx="85">
                  <c:v>0.11138459150431171</c:v>
                </c:pt>
                <c:pt idx="86">
                  <c:v>0.11149024220611474</c:v>
                </c:pt>
                <c:pt idx="87">
                  <c:v>0.11316806397212811</c:v>
                </c:pt>
                <c:pt idx="88">
                  <c:v>0.1135839810090947</c:v>
                </c:pt>
                <c:pt idx="89">
                  <c:v>0.11364292674006359</c:v>
                </c:pt>
                <c:pt idx="90">
                  <c:v>0.1144912795288037</c:v>
                </c:pt>
                <c:pt idx="91">
                  <c:v>0.1158356219614412</c:v>
                </c:pt>
                <c:pt idx="92">
                  <c:v>0.11645261122804688</c:v>
                </c:pt>
                <c:pt idx="93">
                  <c:v>0.15067094810722262</c:v>
                </c:pt>
                <c:pt idx="94">
                  <c:v>0.15075685625553031</c:v>
                </c:pt>
                <c:pt idx="95">
                  <c:v>0.15083763220870022</c:v>
                </c:pt>
                <c:pt idx="96">
                  <c:v>0.15177890004279332</c:v>
                </c:pt>
                <c:pt idx="97">
                  <c:v>0.1540517121517819</c:v>
                </c:pt>
                <c:pt idx="98">
                  <c:v>0.15695565924482091</c:v>
                </c:pt>
                <c:pt idx="99">
                  <c:v>0.15735604046946389</c:v>
                </c:pt>
                <c:pt idx="100">
                  <c:v>0.15753445743534961</c:v>
                </c:pt>
                <c:pt idx="101">
                  <c:v>0.15779831218215218</c:v>
                </c:pt>
                <c:pt idx="102">
                  <c:v>0.1643339641849588</c:v>
                </c:pt>
                <c:pt idx="103">
                  <c:v>0.17058041842260596</c:v>
                </c:pt>
                <c:pt idx="104">
                  <c:v>0.17241010393536027</c:v>
                </c:pt>
                <c:pt idx="105">
                  <c:v>0.17845573578011042</c:v>
                </c:pt>
                <c:pt idx="106">
                  <c:v>0.17887058769216893</c:v>
                </c:pt>
                <c:pt idx="107">
                  <c:v>0.18311044206981653</c:v>
                </c:pt>
                <c:pt idx="108">
                  <c:v>0.19367521696902865</c:v>
                </c:pt>
                <c:pt idx="109">
                  <c:v>0.2039765533169596</c:v>
                </c:pt>
                <c:pt idx="110">
                  <c:v>0.20423370341451294</c:v>
                </c:pt>
                <c:pt idx="111">
                  <c:v>0.20793038131114785</c:v>
                </c:pt>
                <c:pt idx="112">
                  <c:v>0.20815004582246469</c:v>
                </c:pt>
                <c:pt idx="113">
                  <c:v>0.21426899734793081</c:v>
                </c:pt>
                <c:pt idx="114">
                  <c:v>0.23783966702769449</c:v>
                </c:pt>
                <c:pt idx="115">
                  <c:v>0.23793084511284074</c:v>
                </c:pt>
                <c:pt idx="116">
                  <c:v>0.23903124748336269</c:v>
                </c:pt>
                <c:pt idx="117">
                  <c:v>0.24786885501973149</c:v>
                </c:pt>
                <c:pt idx="118">
                  <c:v>0.24831230254371681</c:v>
                </c:pt>
                <c:pt idx="119">
                  <c:v>0.24864435561659604</c:v>
                </c:pt>
                <c:pt idx="120">
                  <c:v>0.25213645986383482</c:v>
                </c:pt>
                <c:pt idx="121">
                  <c:v>0.25709796489191505</c:v>
                </c:pt>
                <c:pt idx="122">
                  <c:v>0.25906128912989651</c:v>
                </c:pt>
                <c:pt idx="123">
                  <c:v>0.26316395465687403</c:v>
                </c:pt>
                <c:pt idx="124">
                  <c:v>0.27070364168418726</c:v>
                </c:pt>
                <c:pt idx="125">
                  <c:v>0.27149186103367379</c:v>
                </c:pt>
                <c:pt idx="126">
                  <c:v>0.27425667351374911</c:v>
                </c:pt>
                <c:pt idx="127">
                  <c:v>0.27470004916584206</c:v>
                </c:pt>
                <c:pt idx="128">
                  <c:v>0.28241535234477566</c:v>
                </c:pt>
                <c:pt idx="129">
                  <c:v>0.28258458799029984</c:v>
                </c:pt>
                <c:pt idx="130">
                  <c:v>0.28364919996518778</c:v>
                </c:pt>
                <c:pt idx="131">
                  <c:v>0.28404306796418571</c:v>
                </c:pt>
                <c:pt idx="132">
                  <c:v>0.28484472665321298</c:v>
                </c:pt>
                <c:pt idx="133">
                  <c:v>0.29122446282894726</c:v>
                </c:pt>
                <c:pt idx="134">
                  <c:v>0.29167001397615722</c:v>
                </c:pt>
                <c:pt idx="135">
                  <c:v>0.3102691479513624</c:v>
                </c:pt>
                <c:pt idx="136">
                  <c:v>0.3115000349520255</c:v>
                </c:pt>
                <c:pt idx="137">
                  <c:v>0.46801802018760058</c:v>
                </c:pt>
                <c:pt idx="138">
                  <c:v>0.47232848906694358</c:v>
                </c:pt>
                <c:pt idx="139">
                  <c:v>0.47243364190201226</c:v>
                </c:pt>
                <c:pt idx="140">
                  <c:v>0.47428170343768689</c:v>
                </c:pt>
                <c:pt idx="141">
                  <c:v>0.47653079475991661</c:v>
                </c:pt>
                <c:pt idx="142">
                  <c:v>0.48041801116771177</c:v>
                </c:pt>
                <c:pt idx="143">
                  <c:v>0.48131703125196496</c:v>
                </c:pt>
                <c:pt idx="144">
                  <c:v>0.59282981746892083</c:v>
                </c:pt>
                <c:pt idx="145">
                  <c:v>0.59300368416620064</c:v>
                </c:pt>
                <c:pt idx="146">
                  <c:v>0.59330172107169388</c:v>
                </c:pt>
                <c:pt idx="147">
                  <c:v>0.60024563321323443</c:v>
                </c:pt>
                <c:pt idx="148">
                  <c:v>0.60481873050033597</c:v>
                </c:pt>
                <c:pt idx="149">
                  <c:v>0.69653123436754616</c:v>
                </c:pt>
                <c:pt idx="150">
                  <c:v>0.69760480821925908</c:v>
                </c:pt>
                <c:pt idx="151">
                  <c:v>0.69777029392506784</c:v>
                </c:pt>
                <c:pt idx="152">
                  <c:v>0.69852424201860297</c:v>
                </c:pt>
                <c:pt idx="153">
                  <c:v>0.69885852393165082</c:v>
                </c:pt>
                <c:pt idx="154">
                  <c:v>0.69905022139621431</c:v>
                </c:pt>
                <c:pt idx="155">
                  <c:v>0.71393418239011852</c:v>
                </c:pt>
                <c:pt idx="156">
                  <c:v>0.71468104707535018</c:v>
                </c:pt>
                <c:pt idx="157">
                  <c:v>0.71783584419083279</c:v>
                </c:pt>
                <c:pt idx="158">
                  <c:v>0.71794445431809273</c:v>
                </c:pt>
                <c:pt idx="159">
                  <c:v>0.7180349035787662</c:v>
                </c:pt>
                <c:pt idx="160">
                  <c:v>0.71961764195475142</c:v>
                </c:pt>
                <c:pt idx="161">
                  <c:v>0.72243261084888266</c:v>
                </c:pt>
                <c:pt idx="162">
                  <c:v>0.72295543351315206</c:v>
                </c:pt>
                <c:pt idx="163">
                  <c:v>0.72436586657579904</c:v>
                </c:pt>
                <c:pt idx="164">
                  <c:v>0.72624029887951724</c:v>
                </c:pt>
                <c:pt idx="165">
                  <c:v>0.73409951198754364</c:v>
                </c:pt>
                <c:pt idx="166">
                  <c:v>0.73733809748985324</c:v>
                </c:pt>
                <c:pt idx="167">
                  <c:v>0.73842836918489207</c:v>
                </c:pt>
                <c:pt idx="168">
                  <c:v>0.74892738367588896</c:v>
                </c:pt>
                <c:pt idx="169">
                  <c:v>0.75298906287057621</c:v>
                </c:pt>
                <c:pt idx="170">
                  <c:v>0.75341909687010611</c:v>
                </c:pt>
                <c:pt idx="171">
                  <c:v>0.76277544684798892</c:v>
                </c:pt>
                <c:pt idx="172">
                  <c:v>0.7632739189660338</c:v>
                </c:pt>
                <c:pt idx="173">
                  <c:v>0.76471962886335587</c:v>
                </c:pt>
                <c:pt idx="174">
                  <c:v>0.77031669363623112</c:v>
                </c:pt>
                <c:pt idx="175">
                  <c:v>0.77689619986500547</c:v>
                </c:pt>
                <c:pt idx="176">
                  <c:v>0.77775482647586724</c:v>
                </c:pt>
                <c:pt idx="177">
                  <c:v>0.7781636837760143</c:v>
                </c:pt>
                <c:pt idx="178">
                  <c:v>0.7841283786678187</c:v>
                </c:pt>
                <c:pt idx="179">
                  <c:v>0.78455333704797603</c:v>
                </c:pt>
                <c:pt idx="180">
                  <c:v>0.79914856277403223</c:v>
                </c:pt>
                <c:pt idx="181">
                  <c:v>0.80017483487628382</c:v>
                </c:pt>
                <c:pt idx="182">
                  <c:v>0.80034116927981735</c:v>
                </c:pt>
                <c:pt idx="183">
                  <c:v>0.8138694920263766</c:v>
                </c:pt>
                <c:pt idx="184">
                  <c:v>0.81428548976993553</c:v>
                </c:pt>
                <c:pt idx="185">
                  <c:v>0.8160303267012381</c:v>
                </c:pt>
                <c:pt idx="186">
                  <c:v>0.81859356286849583</c:v>
                </c:pt>
                <c:pt idx="187">
                  <c:v>0.81879082993006091</c:v>
                </c:pt>
                <c:pt idx="188">
                  <c:v>0.82069883873320837</c:v>
                </c:pt>
                <c:pt idx="189">
                  <c:v>0.83264338632034696</c:v>
                </c:pt>
                <c:pt idx="190">
                  <c:v>0.83993606880830818</c:v>
                </c:pt>
                <c:pt idx="191">
                  <c:v>0.84208923320273976</c:v>
                </c:pt>
                <c:pt idx="192">
                  <c:v>0.84231192434141711</c:v>
                </c:pt>
                <c:pt idx="193">
                  <c:v>0.86293538099826417</c:v>
                </c:pt>
                <c:pt idx="194">
                  <c:v>0.86704123124320476</c:v>
                </c:pt>
                <c:pt idx="195">
                  <c:v>0.8694268094019606</c:v>
                </c:pt>
                <c:pt idx="196">
                  <c:v>0.8782247675855378</c:v>
                </c:pt>
                <c:pt idx="197">
                  <c:v>0.88533974887142908</c:v>
                </c:pt>
                <c:pt idx="198">
                  <c:v>0.88567712217922234</c:v>
                </c:pt>
                <c:pt idx="199">
                  <c:v>0.89554208234605803</c:v>
                </c:pt>
                <c:pt idx="200">
                  <c:v>0.89584070326043874</c:v>
                </c:pt>
                <c:pt idx="201">
                  <c:v>0.89609541700189732</c:v>
                </c:pt>
                <c:pt idx="202">
                  <c:v>0.89632369929608158</c:v>
                </c:pt>
                <c:pt idx="203">
                  <c:v>0.89739498284751162</c:v>
                </c:pt>
                <c:pt idx="204">
                  <c:v>0.89779073329600489</c:v>
                </c:pt>
                <c:pt idx="205">
                  <c:v>0.89796057533573959</c:v>
                </c:pt>
                <c:pt idx="206">
                  <c:v>0.89880268589598478</c:v>
                </c:pt>
                <c:pt idx="207">
                  <c:v>0.89982907497762654</c:v>
                </c:pt>
                <c:pt idx="208">
                  <c:v>0.90000882169601193</c:v>
                </c:pt>
                <c:pt idx="209">
                  <c:v>0.90266260282043387</c:v>
                </c:pt>
                <c:pt idx="210">
                  <c:v>0.90620662079083703</c:v>
                </c:pt>
                <c:pt idx="211">
                  <c:v>0.90810115445630057</c:v>
                </c:pt>
                <c:pt idx="212">
                  <c:v>0.90956508116820534</c:v>
                </c:pt>
                <c:pt idx="213">
                  <c:v>0.91047077313522939</c:v>
                </c:pt>
                <c:pt idx="214">
                  <c:v>0.91211792780480072</c:v>
                </c:pt>
                <c:pt idx="215">
                  <c:v>0.9184863269168122</c:v>
                </c:pt>
                <c:pt idx="216">
                  <c:v>0.91911675610479338</c:v>
                </c:pt>
                <c:pt idx="217">
                  <c:v>0.92333815846885137</c:v>
                </c:pt>
                <c:pt idx="218">
                  <c:v>0.92449402220752763</c:v>
                </c:pt>
                <c:pt idx="219">
                  <c:v>0.93110160995136959</c:v>
                </c:pt>
                <c:pt idx="220">
                  <c:v>0.93139151323699243</c:v>
                </c:pt>
                <c:pt idx="221">
                  <c:v>0.93490294257135576</c:v>
                </c:pt>
                <c:pt idx="222">
                  <c:v>0.93575431796054798</c:v>
                </c:pt>
                <c:pt idx="223">
                  <c:v>0.93603871261931748</c:v>
                </c:pt>
                <c:pt idx="224">
                  <c:v>0.93755905008512108</c:v>
                </c:pt>
                <c:pt idx="225">
                  <c:v>0.93991144146649186</c:v>
                </c:pt>
                <c:pt idx="226">
                  <c:v>0.940865510428746</c:v>
                </c:pt>
                <c:pt idx="227">
                  <c:v>0.94536567143355166</c:v>
                </c:pt>
                <c:pt idx="228">
                  <c:v>0.94685453461449831</c:v>
                </c:pt>
                <c:pt idx="229">
                  <c:v>0.94749553022619093</c:v>
                </c:pt>
                <c:pt idx="230">
                  <c:v>0.94928385969666085</c:v>
                </c:pt>
                <c:pt idx="231">
                  <c:v>0.95032809441299315</c:v>
                </c:pt>
                <c:pt idx="232">
                  <c:v>0.95181369653314429</c:v>
                </c:pt>
                <c:pt idx="233">
                  <c:v>0.95225158239145324</c:v>
                </c:pt>
                <c:pt idx="234">
                  <c:v>0.95238500871640541</c:v>
                </c:pt>
                <c:pt idx="235">
                  <c:v>0.95308330409473929</c:v>
                </c:pt>
                <c:pt idx="236">
                  <c:v>0.95362717107569417</c:v>
                </c:pt>
                <c:pt idx="237">
                  <c:v>0.95532651218046116</c:v>
                </c:pt>
                <c:pt idx="238">
                  <c:v>0.95562290959836527</c:v>
                </c:pt>
                <c:pt idx="239">
                  <c:v>0.96357867112547868</c:v>
                </c:pt>
                <c:pt idx="240">
                  <c:v>0.96481550141411132</c:v>
                </c:pt>
                <c:pt idx="241">
                  <c:v>0.96715714499247019</c:v>
                </c:pt>
                <c:pt idx="242">
                  <c:v>0.96797402683424683</c:v>
                </c:pt>
                <c:pt idx="243">
                  <c:v>0.96846767419552771</c:v>
                </c:pt>
                <c:pt idx="244">
                  <c:v>0.96932693996707842</c:v>
                </c:pt>
                <c:pt idx="245">
                  <c:v>0.97263874513578763</c:v>
                </c:pt>
                <c:pt idx="246">
                  <c:v>0.97369463265301615</c:v>
                </c:pt>
                <c:pt idx="247">
                  <c:v>0.980160695913327</c:v>
                </c:pt>
                <c:pt idx="248">
                  <c:v>0.98261377209889667</c:v>
                </c:pt>
                <c:pt idx="249">
                  <c:v>0.98636635120006833</c:v>
                </c:pt>
                <c:pt idx="25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Igualdad</c:v>
          </c:tx>
          <c:marker>
            <c:symbol val="none"/>
          </c:marker>
          <c:xVal>
            <c:numRef>
              <c:f>[1]Año2010!$K$11:$K$261</c:f>
              <c:numCache>
                <c:formatCode>General</c:formatCode>
                <c:ptCount val="251"/>
                <c:pt idx="0">
                  <c:v>1.5975474891649096E-4</c:v>
                </c:pt>
                <c:pt idx="1">
                  <c:v>2.4835436541328047E-4</c:v>
                </c:pt>
                <c:pt idx="2">
                  <c:v>3.2455921690792845E-4</c:v>
                </c:pt>
                <c:pt idx="3">
                  <c:v>4.407027556316992E-4</c:v>
                </c:pt>
                <c:pt idx="4">
                  <c:v>6.280014267751714E-4</c:v>
                </c:pt>
                <c:pt idx="5">
                  <c:v>7.7627954143042019E-4</c:v>
                </c:pt>
                <c:pt idx="6">
                  <c:v>8.4927093533192037E-4</c:v>
                </c:pt>
                <c:pt idx="7">
                  <c:v>1.5364917948951012E-3</c:v>
                </c:pt>
                <c:pt idx="8">
                  <c:v>2.2191220007537855E-3</c:v>
                </c:pt>
                <c:pt idx="9">
                  <c:v>2.3393971278116033E-3</c:v>
                </c:pt>
                <c:pt idx="10">
                  <c:v>2.398157495229163E-3</c:v>
                </c:pt>
                <c:pt idx="11">
                  <c:v>2.6327398995289529E-3</c:v>
                </c:pt>
                <c:pt idx="12">
                  <c:v>3.3993790681799297E-3</c:v>
                </c:pt>
                <c:pt idx="13">
                  <c:v>4.0085588147666636E-3</c:v>
                </c:pt>
                <c:pt idx="14">
                  <c:v>4.2647172914775889E-3</c:v>
                </c:pt>
                <c:pt idx="15">
                  <c:v>4.3413812083426869E-3</c:v>
                </c:pt>
                <c:pt idx="16">
                  <c:v>4.6760398634005081E-3</c:v>
                </c:pt>
                <c:pt idx="17">
                  <c:v>4.8550753578758864E-3</c:v>
                </c:pt>
                <c:pt idx="18">
                  <c:v>5.0042716032720341E-3</c:v>
                </c:pt>
                <c:pt idx="19">
                  <c:v>5.4155941751949533E-3</c:v>
                </c:pt>
                <c:pt idx="20">
                  <c:v>5.6221735918973127E-3</c:v>
                </c:pt>
                <c:pt idx="21">
                  <c:v>5.8650191728651969E-3</c:v>
                </c:pt>
                <c:pt idx="22">
                  <c:v>6.5329592868694913E-3</c:v>
                </c:pt>
                <c:pt idx="23">
                  <c:v>6.7234714156061111E-3</c:v>
                </c:pt>
                <c:pt idx="24">
                  <c:v>6.8111529013620007E-3</c:v>
                </c:pt>
                <c:pt idx="25">
                  <c:v>6.8951618641542936E-3</c:v>
                </c:pt>
                <c:pt idx="26">
                  <c:v>7.5975318809423141E-3</c:v>
                </c:pt>
                <c:pt idx="27">
                  <c:v>7.996459687863092E-3</c:v>
                </c:pt>
                <c:pt idx="28">
                  <c:v>8.1888080780815106E-3</c:v>
                </c:pt>
                <c:pt idx="29">
                  <c:v>1.160333630348628E-2</c:v>
                </c:pt>
                <c:pt idx="30">
                  <c:v>1.1804866001113693E-2</c:v>
                </c:pt>
                <c:pt idx="31">
                  <c:v>1.2222615488222907E-2</c:v>
                </c:pt>
                <c:pt idx="32">
                  <c:v>1.4192924058192963E-2</c:v>
                </c:pt>
                <c:pt idx="33">
                  <c:v>1.4354974133961702E-2</c:v>
                </c:pt>
                <c:pt idx="34">
                  <c:v>1.4410061978415665E-2</c:v>
                </c:pt>
                <c:pt idx="35">
                  <c:v>3.6379094346655871E-2</c:v>
                </c:pt>
                <c:pt idx="36">
                  <c:v>3.8684061571683748E-2</c:v>
                </c:pt>
                <c:pt idx="37">
                  <c:v>3.9492934754416092E-2</c:v>
                </c:pt>
                <c:pt idx="38">
                  <c:v>3.9655902960925735E-2</c:v>
                </c:pt>
                <c:pt idx="39">
                  <c:v>3.984825135114415E-2</c:v>
                </c:pt>
                <c:pt idx="40">
                  <c:v>6.1470689364694846E-2</c:v>
                </c:pt>
                <c:pt idx="41">
                  <c:v>7.9383420119641612E-2</c:v>
                </c:pt>
                <c:pt idx="42">
                  <c:v>8.1338120467016384E-2</c:v>
                </c:pt>
                <c:pt idx="43">
                  <c:v>8.139458550758169E-2</c:v>
                </c:pt>
                <c:pt idx="44">
                  <c:v>8.2085019824738023E-2</c:v>
                </c:pt>
                <c:pt idx="45">
                  <c:v>8.2549593979633101E-2</c:v>
                </c:pt>
                <c:pt idx="46">
                  <c:v>8.2685477329286217E-2</c:v>
                </c:pt>
                <c:pt idx="47">
                  <c:v>8.2774995076523902E-2</c:v>
                </c:pt>
                <c:pt idx="48">
                  <c:v>8.5872768196318394E-2</c:v>
                </c:pt>
                <c:pt idx="49">
                  <c:v>9.1623480091941614E-2</c:v>
                </c:pt>
                <c:pt idx="50">
                  <c:v>9.1893869595136471E-2</c:v>
                </c:pt>
                <c:pt idx="51">
                  <c:v>9.261460222674249E-2</c:v>
                </c:pt>
                <c:pt idx="52">
                  <c:v>9.3413375971324944E-2</c:v>
                </c:pt>
                <c:pt idx="53">
                  <c:v>9.375767499916221E-2</c:v>
                </c:pt>
                <c:pt idx="54">
                  <c:v>9.6430353585920281E-2</c:v>
                </c:pt>
                <c:pt idx="55">
                  <c:v>9.6712219723376389E-2</c:v>
                </c:pt>
                <c:pt idx="56">
                  <c:v>9.7221323219205097E-2</c:v>
                </c:pt>
                <c:pt idx="57">
                  <c:v>9.7339762084781109E-2</c:v>
                </c:pt>
                <c:pt idx="58">
                  <c:v>0.10053347986699958</c:v>
                </c:pt>
                <c:pt idx="59">
                  <c:v>0.13738587061058907</c:v>
                </c:pt>
                <c:pt idx="60">
                  <c:v>0.13791012326364263</c:v>
                </c:pt>
                <c:pt idx="61">
                  <c:v>0.13815388697535141</c:v>
                </c:pt>
                <c:pt idx="62">
                  <c:v>0.13875663980675185</c:v>
                </c:pt>
                <c:pt idx="63">
                  <c:v>0.13895449698141565</c:v>
                </c:pt>
                <c:pt idx="64">
                  <c:v>0.13936627861870904</c:v>
                </c:pt>
                <c:pt idx="65">
                  <c:v>0.1398528879113857</c:v>
                </c:pt>
                <c:pt idx="66">
                  <c:v>0.1409551038658354</c:v>
                </c:pt>
                <c:pt idx="67">
                  <c:v>0.14109098721548849</c:v>
                </c:pt>
                <c:pt idx="68">
                  <c:v>0.1413976428829489</c:v>
                </c:pt>
                <c:pt idx="69">
                  <c:v>0.14151195016019086</c:v>
                </c:pt>
                <c:pt idx="70">
                  <c:v>0.14231531455847782</c:v>
                </c:pt>
                <c:pt idx="71">
                  <c:v>0.1426375784485335</c:v>
                </c:pt>
                <c:pt idx="72">
                  <c:v>0.14670306136923592</c:v>
                </c:pt>
                <c:pt idx="73">
                  <c:v>0.14728561532433657</c:v>
                </c:pt>
                <c:pt idx="74">
                  <c:v>0.14788331843666205</c:v>
                </c:pt>
                <c:pt idx="75">
                  <c:v>0.14918155530429378</c:v>
                </c:pt>
                <c:pt idx="76">
                  <c:v>0.14943036873507751</c:v>
                </c:pt>
                <c:pt idx="77">
                  <c:v>0.15686539147488063</c:v>
                </c:pt>
                <c:pt idx="78">
                  <c:v>0.15886003050948452</c:v>
                </c:pt>
                <c:pt idx="79">
                  <c:v>0.17227575689550617</c:v>
                </c:pt>
                <c:pt idx="80">
                  <c:v>0.17473083849667109</c:v>
                </c:pt>
                <c:pt idx="81">
                  <c:v>0.17725707523025572</c:v>
                </c:pt>
                <c:pt idx="82">
                  <c:v>0.18481512748933934</c:v>
                </c:pt>
                <c:pt idx="83">
                  <c:v>0.18819660300807176</c:v>
                </c:pt>
                <c:pt idx="84">
                  <c:v>0.18832789570402036</c:v>
                </c:pt>
                <c:pt idx="85">
                  <c:v>0.18844174391589188</c:v>
                </c:pt>
                <c:pt idx="86">
                  <c:v>0.18859139922665849</c:v>
                </c:pt>
                <c:pt idx="87">
                  <c:v>0.19095420868836302</c:v>
                </c:pt>
                <c:pt idx="88">
                  <c:v>0.19153768077420458</c:v>
                </c:pt>
                <c:pt idx="89">
                  <c:v>0.19161939441014461</c:v>
                </c:pt>
                <c:pt idx="90">
                  <c:v>0.1927909292355322</c:v>
                </c:pt>
                <c:pt idx="91">
                  <c:v>0.19462810884807186</c:v>
                </c:pt>
                <c:pt idx="92">
                  <c:v>0.1954626896915494</c:v>
                </c:pt>
                <c:pt idx="93">
                  <c:v>0.24105752134998271</c:v>
                </c:pt>
                <c:pt idx="94">
                  <c:v>0.24117182862722469</c:v>
                </c:pt>
                <c:pt idx="95">
                  <c:v>0.24127924992390992</c:v>
                </c:pt>
                <c:pt idx="96">
                  <c:v>0.24252515333931035</c:v>
                </c:pt>
                <c:pt idx="97">
                  <c:v>0.24549668348223119</c:v>
                </c:pt>
                <c:pt idx="98">
                  <c:v>0.24925000195102781</c:v>
                </c:pt>
                <c:pt idx="99">
                  <c:v>0.24975772825074519</c:v>
                </c:pt>
                <c:pt idx="100">
                  <c:v>0.24998358841300641</c:v>
                </c:pt>
                <c:pt idx="101">
                  <c:v>0.25031641080658246</c:v>
                </c:pt>
                <c:pt idx="102">
                  <c:v>0.25851348206133207</c:v>
                </c:pt>
                <c:pt idx="103">
                  <c:v>0.26632952905860841</c:v>
                </c:pt>
                <c:pt idx="104">
                  <c:v>0.26860190264233436</c:v>
                </c:pt>
                <c:pt idx="105">
                  <c:v>0.27608237285381199</c:v>
                </c:pt>
                <c:pt idx="106">
                  <c:v>0.27659468980723384</c:v>
                </c:pt>
                <c:pt idx="107">
                  <c:v>0.28180554082720827</c:v>
                </c:pt>
                <c:pt idx="108">
                  <c:v>0.29477918726148683</c:v>
                </c:pt>
                <c:pt idx="109">
                  <c:v>0.30734747897365838</c:v>
                </c:pt>
                <c:pt idx="110">
                  <c:v>0.30765964342556418</c:v>
                </c:pt>
                <c:pt idx="111">
                  <c:v>0.31213920331041217</c:v>
                </c:pt>
                <c:pt idx="112">
                  <c:v>0.3124036249637912</c:v>
                </c:pt>
                <c:pt idx="113">
                  <c:v>0.31973811238746586</c:v>
                </c:pt>
                <c:pt idx="114">
                  <c:v>0.34771263793192886</c:v>
                </c:pt>
                <c:pt idx="115">
                  <c:v>0.34782051829398453</c:v>
                </c:pt>
                <c:pt idx="116">
                  <c:v>0.34911829609624578</c:v>
                </c:pt>
                <c:pt idx="117">
                  <c:v>0.3595197992598948</c:v>
                </c:pt>
                <c:pt idx="118">
                  <c:v>0.36003670686702116</c:v>
                </c:pt>
                <c:pt idx="119">
                  <c:v>0.36042140364745801</c:v>
                </c:pt>
                <c:pt idx="120">
                  <c:v>0.36442353554703838</c:v>
                </c:pt>
                <c:pt idx="121">
                  <c:v>0.37009666539505559</c:v>
                </c:pt>
                <c:pt idx="122">
                  <c:v>0.37233093655303423</c:v>
                </c:pt>
                <c:pt idx="123">
                  <c:v>0.37693857567623773</c:v>
                </c:pt>
                <c:pt idx="124">
                  <c:v>0.38539455979992093</c:v>
                </c:pt>
                <c:pt idx="125">
                  <c:v>0.38627458811507298</c:v>
                </c:pt>
                <c:pt idx="126">
                  <c:v>0.38935032609708592</c:v>
                </c:pt>
                <c:pt idx="127">
                  <c:v>0.38983280380142854</c:v>
                </c:pt>
                <c:pt idx="128">
                  <c:v>0.39813959167971558</c:v>
                </c:pt>
                <c:pt idx="129">
                  <c:v>0.39832092250104323</c:v>
                </c:pt>
                <c:pt idx="130">
                  <c:v>0.39945481396605398</c:v>
                </c:pt>
                <c:pt idx="131">
                  <c:v>0.39987394064927451</c:v>
                </c:pt>
                <c:pt idx="132">
                  <c:v>0.40072321158460644</c:v>
                </c:pt>
                <c:pt idx="133">
                  <c:v>0.40745402804613973</c:v>
                </c:pt>
                <c:pt idx="134">
                  <c:v>0.40792365192010976</c:v>
                </c:pt>
                <c:pt idx="135">
                  <c:v>0.42741189502643989</c:v>
                </c:pt>
                <c:pt idx="136">
                  <c:v>0.42869085114851269</c:v>
                </c:pt>
                <c:pt idx="137">
                  <c:v>0.59082677214152624</c:v>
                </c:pt>
                <c:pt idx="138">
                  <c:v>0.5952907238037789</c:v>
                </c:pt>
                <c:pt idx="139">
                  <c:v>0.59539906323120506</c:v>
                </c:pt>
                <c:pt idx="140">
                  <c:v>0.59725827798152631</c:v>
                </c:pt>
                <c:pt idx="141">
                  <c:v>0.59949943512006165</c:v>
                </c:pt>
                <c:pt idx="142">
                  <c:v>0.60337165151980476</c:v>
                </c:pt>
                <c:pt idx="143">
                  <c:v>0.60426132020773626</c:v>
                </c:pt>
                <c:pt idx="144">
                  <c:v>0.71363226752126274</c:v>
                </c:pt>
                <c:pt idx="145">
                  <c:v>0.71380074451221776</c:v>
                </c:pt>
                <c:pt idx="146">
                  <c:v>0.71408352878041481</c:v>
                </c:pt>
                <c:pt idx="147">
                  <c:v>0.72065045890469759</c:v>
                </c:pt>
                <c:pt idx="148">
                  <c:v>0.72493675226858634</c:v>
                </c:pt>
                <c:pt idx="149">
                  <c:v>0.81009613287922588</c:v>
                </c:pt>
                <c:pt idx="150">
                  <c:v>0.81108817314476767</c:v>
                </c:pt>
                <c:pt idx="151">
                  <c:v>0.81123920565164553</c:v>
                </c:pt>
                <c:pt idx="152">
                  <c:v>0.81192596744583834</c:v>
                </c:pt>
                <c:pt idx="153">
                  <c:v>0.81222940965570556</c:v>
                </c:pt>
                <c:pt idx="154">
                  <c:v>0.81240339543110596</c:v>
                </c:pt>
                <c:pt idx="155">
                  <c:v>0.8258328937782411</c:v>
                </c:pt>
                <c:pt idx="156">
                  <c:v>0.82650588361132038</c:v>
                </c:pt>
                <c:pt idx="157">
                  <c:v>0.82932684031273374</c:v>
                </c:pt>
                <c:pt idx="158">
                  <c:v>0.82942370310589852</c:v>
                </c:pt>
                <c:pt idx="159">
                  <c:v>0.82950403954572727</c:v>
                </c:pt>
                <c:pt idx="160">
                  <c:v>0.8309000573372648</c:v>
                </c:pt>
                <c:pt idx="161">
                  <c:v>0.83337166529176587</c:v>
                </c:pt>
                <c:pt idx="162">
                  <c:v>0.83382797626999283</c:v>
                </c:pt>
                <c:pt idx="163">
                  <c:v>0.83505597613594573</c:v>
                </c:pt>
                <c:pt idx="164">
                  <c:v>0.83668290380881949</c:v>
                </c:pt>
                <c:pt idx="165">
                  <c:v>0.84340224363609151</c:v>
                </c:pt>
                <c:pt idx="166">
                  <c:v>0.84615112707434426</c:v>
                </c:pt>
                <c:pt idx="167">
                  <c:v>0.8470724712728368</c:v>
                </c:pt>
                <c:pt idx="168">
                  <c:v>0.85592554694195899</c:v>
                </c:pt>
                <c:pt idx="169">
                  <c:v>0.85925468900846014</c:v>
                </c:pt>
                <c:pt idx="170">
                  <c:v>0.85960357869000192</c:v>
                </c:pt>
                <c:pt idx="171">
                  <c:v>0.8671905520674239</c:v>
                </c:pt>
                <c:pt idx="172">
                  <c:v>0.86758810267823328</c:v>
                </c:pt>
                <c:pt idx="173">
                  <c:v>0.86873622516972793</c:v>
                </c:pt>
                <c:pt idx="174">
                  <c:v>0.87317401010586504</c:v>
                </c:pt>
                <c:pt idx="175">
                  <c:v>0.87837246636083732</c:v>
                </c:pt>
                <c:pt idx="176">
                  <c:v>0.87904775152076886</c:v>
                </c:pt>
                <c:pt idx="177">
                  <c:v>0.87936726101860174</c:v>
                </c:pt>
                <c:pt idx="178">
                  <c:v>0.88398086799162112</c:v>
                </c:pt>
                <c:pt idx="179">
                  <c:v>0.8843058862738995</c:v>
                </c:pt>
                <c:pt idx="180">
                  <c:v>0.89545842038360424</c:v>
                </c:pt>
                <c:pt idx="181">
                  <c:v>0.89623607712114595</c:v>
                </c:pt>
                <c:pt idx="182">
                  <c:v>0.89636094290190826</c:v>
                </c:pt>
                <c:pt idx="183">
                  <c:v>0.90646543077087638</c:v>
                </c:pt>
                <c:pt idx="184">
                  <c:v>0.9067688729807436</c:v>
                </c:pt>
                <c:pt idx="185">
                  <c:v>0.90803864779540744</c:v>
                </c:pt>
                <c:pt idx="186">
                  <c:v>0.90990015787258094</c:v>
                </c:pt>
                <c:pt idx="187">
                  <c:v>0.91004155000667941</c:v>
                </c:pt>
                <c:pt idx="188">
                  <c:v>0.91140635135302628</c:v>
                </c:pt>
                <c:pt idx="189">
                  <c:v>0.91965529699463677</c:v>
                </c:pt>
                <c:pt idx="190">
                  <c:v>0.92468527625865393</c:v>
                </c:pt>
                <c:pt idx="191">
                  <c:v>0.9261662211437246</c:v>
                </c:pt>
                <c:pt idx="192">
                  <c:v>0.92631725365060258</c:v>
                </c:pt>
                <c:pt idx="193">
                  <c:v>0.94020948989115105</c:v>
                </c:pt>
                <c:pt idx="194">
                  <c:v>0.94296984996366495</c:v>
                </c:pt>
                <c:pt idx="195">
                  <c:v>0.94454077166134376</c:v>
                </c:pt>
                <c:pt idx="196">
                  <c:v>0.95019507982917262</c:v>
                </c:pt>
                <c:pt idx="197">
                  <c:v>0.95476140306903567</c:v>
                </c:pt>
                <c:pt idx="198">
                  <c:v>0.95497716379314701</c:v>
                </c:pt>
                <c:pt idx="199">
                  <c:v>0.96125717806089872</c:v>
                </c:pt>
                <c:pt idx="200">
                  <c:v>0.96144723112426489</c:v>
                </c:pt>
                <c:pt idx="201">
                  <c:v>0.96160882213466314</c:v>
                </c:pt>
                <c:pt idx="202">
                  <c:v>0.96175342772635486</c:v>
                </c:pt>
                <c:pt idx="203">
                  <c:v>0.96241126840220925</c:v>
                </c:pt>
                <c:pt idx="204">
                  <c:v>0.96264952332947262</c:v>
                </c:pt>
                <c:pt idx="205">
                  <c:v>0.96274959958023065</c:v>
                </c:pt>
                <c:pt idx="206">
                  <c:v>0.9632449311149458</c:v>
                </c:pt>
                <c:pt idx="207">
                  <c:v>0.96384309329264173</c:v>
                </c:pt>
                <c:pt idx="208">
                  <c:v>0.963946383000993</c:v>
                </c:pt>
                <c:pt idx="209">
                  <c:v>0.96543650919347268</c:v>
                </c:pt>
                <c:pt idx="210">
                  <c:v>0.96738248729880882</c:v>
                </c:pt>
                <c:pt idx="211">
                  <c:v>0.96842043410139556</c:v>
                </c:pt>
                <c:pt idx="212">
                  <c:v>0.96920497681949414</c:v>
                </c:pt>
                <c:pt idx="213">
                  <c:v>0.96968745452383676</c:v>
                </c:pt>
                <c:pt idx="214">
                  <c:v>0.97055876059695023</c:v>
                </c:pt>
                <c:pt idx="215">
                  <c:v>0.97392416882771693</c:v>
                </c:pt>
                <c:pt idx="216">
                  <c:v>0.97424918710999531</c:v>
                </c:pt>
                <c:pt idx="217">
                  <c:v>0.9764109259394429</c:v>
                </c:pt>
                <c:pt idx="218">
                  <c:v>0.9770003658751002</c:v>
                </c:pt>
                <c:pt idx="219">
                  <c:v>0.9803561337330875</c:v>
                </c:pt>
                <c:pt idx="220">
                  <c:v>0.9805011983901496</c:v>
                </c:pt>
                <c:pt idx="221">
                  <c:v>0.9822511555823038</c:v>
                </c:pt>
                <c:pt idx="222">
                  <c:v>0.98267349572311746</c:v>
                </c:pt>
                <c:pt idx="223">
                  <c:v>0.98280937907277055</c:v>
                </c:pt>
                <c:pt idx="224">
                  <c:v>0.98353332516196978</c:v>
                </c:pt>
                <c:pt idx="225">
                  <c:v>0.98463737737790125</c:v>
                </c:pt>
                <c:pt idx="226">
                  <c:v>0.98508083452575568</c:v>
                </c:pt>
                <c:pt idx="227">
                  <c:v>0.98715351467333601</c:v>
                </c:pt>
                <c:pt idx="228">
                  <c:v>0.98782971796400831</c:v>
                </c:pt>
                <c:pt idx="229">
                  <c:v>0.98810882970924174</c:v>
                </c:pt>
                <c:pt idx="230">
                  <c:v>0.98888005953159719</c:v>
                </c:pt>
                <c:pt idx="231">
                  <c:v>0.98931938509111761</c:v>
                </c:pt>
                <c:pt idx="232">
                  <c:v>0.98992489231474068</c:v>
                </c:pt>
                <c:pt idx="233">
                  <c:v>0.99010071435162295</c:v>
                </c:pt>
                <c:pt idx="234">
                  <c:v>0.99015212967311328</c:v>
                </c:pt>
                <c:pt idx="235">
                  <c:v>0.99041609226112193</c:v>
                </c:pt>
                <c:pt idx="236">
                  <c:v>0.99059880027856084</c:v>
                </c:pt>
                <c:pt idx="237">
                  <c:v>0.99114141554643242</c:v>
                </c:pt>
                <c:pt idx="238">
                  <c:v>0.99123368768589282</c:v>
                </c:pt>
                <c:pt idx="239">
                  <c:v>0.99369978685594851</c:v>
                </c:pt>
                <c:pt idx="240">
                  <c:v>0.99407667952508771</c:v>
                </c:pt>
                <c:pt idx="241">
                  <c:v>0.99477078636520766</c:v>
                </c:pt>
                <c:pt idx="242">
                  <c:v>0.99499985998506202</c:v>
                </c:pt>
                <c:pt idx="243">
                  <c:v>0.99512380763508346</c:v>
                </c:pt>
                <c:pt idx="244">
                  <c:v>0.99532074667900639</c:v>
                </c:pt>
                <c:pt idx="245">
                  <c:v>0.99607545014802568</c:v>
                </c:pt>
                <c:pt idx="246">
                  <c:v>0.996282029564728</c:v>
                </c:pt>
                <c:pt idx="247">
                  <c:v>0.99743933336363166</c:v>
                </c:pt>
                <c:pt idx="248">
                  <c:v>0.99787452733481796</c:v>
                </c:pt>
                <c:pt idx="249">
                  <c:v>0.99851630072270658</c:v>
                </c:pt>
                <c:pt idx="250">
                  <c:v>1</c:v>
                </c:pt>
              </c:numCache>
            </c:numRef>
          </c:xVal>
          <c:yVal>
            <c:numRef>
              <c:f>[1]Año2010!$K$11:$K$261</c:f>
              <c:numCache>
                <c:formatCode>General</c:formatCode>
                <c:ptCount val="251"/>
                <c:pt idx="0">
                  <c:v>1.5975474891649096E-4</c:v>
                </c:pt>
                <c:pt idx="1">
                  <c:v>2.4835436541328047E-4</c:v>
                </c:pt>
                <c:pt idx="2">
                  <c:v>3.2455921690792845E-4</c:v>
                </c:pt>
                <c:pt idx="3">
                  <c:v>4.407027556316992E-4</c:v>
                </c:pt>
                <c:pt idx="4">
                  <c:v>6.280014267751714E-4</c:v>
                </c:pt>
                <c:pt idx="5">
                  <c:v>7.7627954143042019E-4</c:v>
                </c:pt>
                <c:pt idx="6">
                  <c:v>8.4927093533192037E-4</c:v>
                </c:pt>
                <c:pt idx="7">
                  <c:v>1.5364917948951012E-3</c:v>
                </c:pt>
                <c:pt idx="8">
                  <c:v>2.2191220007537855E-3</c:v>
                </c:pt>
                <c:pt idx="9">
                  <c:v>2.3393971278116033E-3</c:v>
                </c:pt>
                <c:pt idx="10">
                  <c:v>2.398157495229163E-3</c:v>
                </c:pt>
                <c:pt idx="11">
                  <c:v>2.6327398995289529E-3</c:v>
                </c:pt>
                <c:pt idx="12">
                  <c:v>3.3993790681799297E-3</c:v>
                </c:pt>
                <c:pt idx="13">
                  <c:v>4.0085588147666636E-3</c:v>
                </c:pt>
                <c:pt idx="14">
                  <c:v>4.2647172914775889E-3</c:v>
                </c:pt>
                <c:pt idx="15">
                  <c:v>4.3413812083426869E-3</c:v>
                </c:pt>
                <c:pt idx="16">
                  <c:v>4.6760398634005081E-3</c:v>
                </c:pt>
                <c:pt idx="17">
                  <c:v>4.8550753578758864E-3</c:v>
                </c:pt>
                <c:pt idx="18">
                  <c:v>5.0042716032720341E-3</c:v>
                </c:pt>
                <c:pt idx="19">
                  <c:v>5.4155941751949533E-3</c:v>
                </c:pt>
                <c:pt idx="20">
                  <c:v>5.6221735918973127E-3</c:v>
                </c:pt>
                <c:pt idx="21">
                  <c:v>5.8650191728651969E-3</c:v>
                </c:pt>
                <c:pt idx="22">
                  <c:v>6.5329592868694913E-3</c:v>
                </c:pt>
                <c:pt idx="23">
                  <c:v>6.7234714156061111E-3</c:v>
                </c:pt>
                <c:pt idx="24">
                  <c:v>6.8111529013620007E-3</c:v>
                </c:pt>
                <c:pt idx="25">
                  <c:v>6.8951618641542936E-3</c:v>
                </c:pt>
                <c:pt idx="26">
                  <c:v>7.5975318809423141E-3</c:v>
                </c:pt>
                <c:pt idx="27">
                  <c:v>7.996459687863092E-3</c:v>
                </c:pt>
                <c:pt idx="28">
                  <c:v>8.1888080780815106E-3</c:v>
                </c:pt>
                <c:pt idx="29">
                  <c:v>1.160333630348628E-2</c:v>
                </c:pt>
                <c:pt idx="30">
                  <c:v>1.1804866001113693E-2</c:v>
                </c:pt>
                <c:pt idx="31">
                  <c:v>1.2222615488222907E-2</c:v>
                </c:pt>
                <c:pt idx="32">
                  <c:v>1.4192924058192963E-2</c:v>
                </c:pt>
                <c:pt idx="33">
                  <c:v>1.4354974133961702E-2</c:v>
                </c:pt>
                <c:pt idx="34">
                  <c:v>1.4410061978415665E-2</c:v>
                </c:pt>
                <c:pt idx="35">
                  <c:v>3.6379094346655871E-2</c:v>
                </c:pt>
                <c:pt idx="36">
                  <c:v>3.8684061571683748E-2</c:v>
                </c:pt>
                <c:pt idx="37">
                  <c:v>3.9492934754416092E-2</c:v>
                </c:pt>
                <c:pt idx="38">
                  <c:v>3.9655902960925735E-2</c:v>
                </c:pt>
                <c:pt idx="39">
                  <c:v>3.984825135114415E-2</c:v>
                </c:pt>
                <c:pt idx="40">
                  <c:v>6.1470689364694846E-2</c:v>
                </c:pt>
                <c:pt idx="41">
                  <c:v>7.9383420119641612E-2</c:v>
                </c:pt>
                <c:pt idx="42">
                  <c:v>8.1338120467016384E-2</c:v>
                </c:pt>
                <c:pt idx="43">
                  <c:v>8.139458550758169E-2</c:v>
                </c:pt>
                <c:pt idx="44">
                  <c:v>8.2085019824738023E-2</c:v>
                </c:pt>
                <c:pt idx="45">
                  <c:v>8.2549593979633101E-2</c:v>
                </c:pt>
                <c:pt idx="46">
                  <c:v>8.2685477329286217E-2</c:v>
                </c:pt>
                <c:pt idx="47">
                  <c:v>8.2774995076523902E-2</c:v>
                </c:pt>
                <c:pt idx="48">
                  <c:v>8.5872768196318394E-2</c:v>
                </c:pt>
                <c:pt idx="49">
                  <c:v>9.1623480091941614E-2</c:v>
                </c:pt>
                <c:pt idx="50">
                  <c:v>9.1893869595136471E-2</c:v>
                </c:pt>
                <c:pt idx="51">
                  <c:v>9.261460222674249E-2</c:v>
                </c:pt>
                <c:pt idx="52">
                  <c:v>9.3413375971324944E-2</c:v>
                </c:pt>
                <c:pt idx="53">
                  <c:v>9.375767499916221E-2</c:v>
                </c:pt>
                <c:pt idx="54">
                  <c:v>9.6430353585920281E-2</c:v>
                </c:pt>
                <c:pt idx="55">
                  <c:v>9.6712219723376389E-2</c:v>
                </c:pt>
                <c:pt idx="56">
                  <c:v>9.7221323219205097E-2</c:v>
                </c:pt>
                <c:pt idx="57">
                  <c:v>9.7339762084781109E-2</c:v>
                </c:pt>
                <c:pt idx="58">
                  <c:v>0.10053347986699958</c:v>
                </c:pt>
                <c:pt idx="59">
                  <c:v>0.13738587061058907</c:v>
                </c:pt>
                <c:pt idx="60">
                  <c:v>0.13791012326364263</c:v>
                </c:pt>
                <c:pt idx="61">
                  <c:v>0.13815388697535141</c:v>
                </c:pt>
                <c:pt idx="62">
                  <c:v>0.13875663980675185</c:v>
                </c:pt>
                <c:pt idx="63">
                  <c:v>0.13895449698141565</c:v>
                </c:pt>
                <c:pt idx="64">
                  <c:v>0.13936627861870904</c:v>
                </c:pt>
                <c:pt idx="65">
                  <c:v>0.1398528879113857</c:v>
                </c:pt>
                <c:pt idx="66">
                  <c:v>0.1409551038658354</c:v>
                </c:pt>
                <c:pt idx="67">
                  <c:v>0.14109098721548849</c:v>
                </c:pt>
                <c:pt idx="68">
                  <c:v>0.1413976428829489</c:v>
                </c:pt>
                <c:pt idx="69">
                  <c:v>0.14151195016019086</c:v>
                </c:pt>
                <c:pt idx="70">
                  <c:v>0.14231531455847782</c:v>
                </c:pt>
                <c:pt idx="71">
                  <c:v>0.1426375784485335</c:v>
                </c:pt>
                <c:pt idx="72">
                  <c:v>0.14670306136923592</c:v>
                </c:pt>
                <c:pt idx="73">
                  <c:v>0.14728561532433657</c:v>
                </c:pt>
                <c:pt idx="74">
                  <c:v>0.14788331843666205</c:v>
                </c:pt>
                <c:pt idx="75">
                  <c:v>0.14918155530429378</c:v>
                </c:pt>
                <c:pt idx="76">
                  <c:v>0.14943036873507751</c:v>
                </c:pt>
                <c:pt idx="77">
                  <c:v>0.15686539147488063</c:v>
                </c:pt>
                <c:pt idx="78">
                  <c:v>0.15886003050948452</c:v>
                </c:pt>
                <c:pt idx="79">
                  <c:v>0.17227575689550617</c:v>
                </c:pt>
                <c:pt idx="80">
                  <c:v>0.17473083849667109</c:v>
                </c:pt>
                <c:pt idx="81">
                  <c:v>0.17725707523025572</c:v>
                </c:pt>
                <c:pt idx="82">
                  <c:v>0.18481512748933934</c:v>
                </c:pt>
                <c:pt idx="83">
                  <c:v>0.18819660300807176</c:v>
                </c:pt>
                <c:pt idx="84">
                  <c:v>0.18832789570402036</c:v>
                </c:pt>
                <c:pt idx="85">
                  <c:v>0.18844174391589188</c:v>
                </c:pt>
                <c:pt idx="86">
                  <c:v>0.18859139922665849</c:v>
                </c:pt>
                <c:pt idx="87">
                  <c:v>0.19095420868836302</c:v>
                </c:pt>
                <c:pt idx="88">
                  <c:v>0.19153768077420458</c:v>
                </c:pt>
                <c:pt idx="89">
                  <c:v>0.19161939441014461</c:v>
                </c:pt>
                <c:pt idx="90">
                  <c:v>0.1927909292355322</c:v>
                </c:pt>
                <c:pt idx="91">
                  <c:v>0.19462810884807186</c:v>
                </c:pt>
                <c:pt idx="92">
                  <c:v>0.1954626896915494</c:v>
                </c:pt>
                <c:pt idx="93">
                  <c:v>0.24105752134998271</c:v>
                </c:pt>
                <c:pt idx="94">
                  <c:v>0.24117182862722469</c:v>
                </c:pt>
                <c:pt idx="95">
                  <c:v>0.24127924992390992</c:v>
                </c:pt>
                <c:pt idx="96">
                  <c:v>0.24252515333931035</c:v>
                </c:pt>
                <c:pt idx="97">
                  <c:v>0.24549668348223119</c:v>
                </c:pt>
                <c:pt idx="98">
                  <c:v>0.24925000195102781</c:v>
                </c:pt>
                <c:pt idx="99">
                  <c:v>0.24975772825074519</c:v>
                </c:pt>
                <c:pt idx="100">
                  <c:v>0.24998358841300641</c:v>
                </c:pt>
                <c:pt idx="101">
                  <c:v>0.25031641080658246</c:v>
                </c:pt>
                <c:pt idx="102">
                  <c:v>0.25851348206133207</c:v>
                </c:pt>
                <c:pt idx="103">
                  <c:v>0.26632952905860841</c:v>
                </c:pt>
                <c:pt idx="104">
                  <c:v>0.26860190264233436</c:v>
                </c:pt>
                <c:pt idx="105">
                  <c:v>0.27608237285381199</c:v>
                </c:pt>
                <c:pt idx="106">
                  <c:v>0.27659468980723384</c:v>
                </c:pt>
                <c:pt idx="107">
                  <c:v>0.28180554082720827</c:v>
                </c:pt>
                <c:pt idx="108">
                  <c:v>0.29477918726148683</c:v>
                </c:pt>
                <c:pt idx="109">
                  <c:v>0.30734747897365838</c:v>
                </c:pt>
                <c:pt idx="110">
                  <c:v>0.30765964342556418</c:v>
                </c:pt>
                <c:pt idx="111">
                  <c:v>0.31213920331041217</c:v>
                </c:pt>
                <c:pt idx="112">
                  <c:v>0.3124036249637912</c:v>
                </c:pt>
                <c:pt idx="113">
                  <c:v>0.31973811238746586</c:v>
                </c:pt>
                <c:pt idx="114">
                  <c:v>0.34771263793192886</c:v>
                </c:pt>
                <c:pt idx="115">
                  <c:v>0.34782051829398453</c:v>
                </c:pt>
                <c:pt idx="116">
                  <c:v>0.34911829609624578</c:v>
                </c:pt>
                <c:pt idx="117">
                  <c:v>0.3595197992598948</c:v>
                </c:pt>
                <c:pt idx="118">
                  <c:v>0.36003670686702116</c:v>
                </c:pt>
                <c:pt idx="119">
                  <c:v>0.36042140364745801</c:v>
                </c:pt>
                <c:pt idx="120">
                  <c:v>0.36442353554703838</c:v>
                </c:pt>
                <c:pt idx="121">
                  <c:v>0.37009666539505559</c:v>
                </c:pt>
                <c:pt idx="122">
                  <c:v>0.37233093655303423</c:v>
                </c:pt>
                <c:pt idx="123">
                  <c:v>0.37693857567623773</c:v>
                </c:pt>
                <c:pt idx="124">
                  <c:v>0.38539455979992093</c:v>
                </c:pt>
                <c:pt idx="125">
                  <c:v>0.38627458811507298</c:v>
                </c:pt>
                <c:pt idx="126">
                  <c:v>0.38935032609708592</c:v>
                </c:pt>
                <c:pt idx="127">
                  <c:v>0.38983280380142854</c:v>
                </c:pt>
                <c:pt idx="128">
                  <c:v>0.39813959167971558</c:v>
                </c:pt>
                <c:pt idx="129">
                  <c:v>0.39832092250104323</c:v>
                </c:pt>
                <c:pt idx="130">
                  <c:v>0.39945481396605398</c:v>
                </c:pt>
                <c:pt idx="131">
                  <c:v>0.39987394064927451</c:v>
                </c:pt>
                <c:pt idx="132">
                  <c:v>0.40072321158460644</c:v>
                </c:pt>
                <c:pt idx="133">
                  <c:v>0.40745402804613973</c:v>
                </c:pt>
                <c:pt idx="134">
                  <c:v>0.40792365192010976</c:v>
                </c:pt>
                <c:pt idx="135">
                  <c:v>0.42741189502643989</c:v>
                </c:pt>
                <c:pt idx="136">
                  <c:v>0.42869085114851269</c:v>
                </c:pt>
                <c:pt idx="137">
                  <c:v>0.59082677214152624</c:v>
                </c:pt>
                <c:pt idx="138">
                  <c:v>0.5952907238037789</c:v>
                </c:pt>
                <c:pt idx="139">
                  <c:v>0.59539906323120506</c:v>
                </c:pt>
                <c:pt idx="140">
                  <c:v>0.59725827798152631</c:v>
                </c:pt>
                <c:pt idx="141">
                  <c:v>0.59949943512006165</c:v>
                </c:pt>
                <c:pt idx="142">
                  <c:v>0.60337165151980476</c:v>
                </c:pt>
                <c:pt idx="143">
                  <c:v>0.60426132020773626</c:v>
                </c:pt>
                <c:pt idx="144">
                  <c:v>0.71363226752126274</c:v>
                </c:pt>
                <c:pt idx="145">
                  <c:v>0.71380074451221776</c:v>
                </c:pt>
                <c:pt idx="146">
                  <c:v>0.71408352878041481</c:v>
                </c:pt>
                <c:pt idx="147">
                  <c:v>0.72065045890469759</c:v>
                </c:pt>
                <c:pt idx="148">
                  <c:v>0.72493675226858634</c:v>
                </c:pt>
                <c:pt idx="149">
                  <c:v>0.81009613287922588</c:v>
                </c:pt>
                <c:pt idx="150">
                  <c:v>0.81108817314476767</c:v>
                </c:pt>
                <c:pt idx="151">
                  <c:v>0.81123920565164553</c:v>
                </c:pt>
                <c:pt idx="152">
                  <c:v>0.81192596744583834</c:v>
                </c:pt>
                <c:pt idx="153">
                  <c:v>0.81222940965570556</c:v>
                </c:pt>
                <c:pt idx="154">
                  <c:v>0.81240339543110596</c:v>
                </c:pt>
                <c:pt idx="155">
                  <c:v>0.8258328937782411</c:v>
                </c:pt>
                <c:pt idx="156">
                  <c:v>0.82650588361132038</c:v>
                </c:pt>
                <c:pt idx="157">
                  <c:v>0.82932684031273374</c:v>
                </c:pt>
                <c:pt idx="158">
                  <c:v>0.82942370310589852</c:v>
                </c:pt>
                <c:pt idx="159">
                  <c:v>0.82950403954572727</c:v>
                </c:pt>
                <c:pt idx="160">
                  <c:v>0.8309000573372648</c:v>
                </c:pt>
                <c:pt idx="161">
                  <c:v>0.83337166529176587</c:v>
                </c:pt>
                <c:pt idx="162">
                  <c:v>0.83382797626999283</c:v>
                </c:pt>
                <c:pt idx="163">
                  <c:v>0.83505597613594573</c:v>
                </c:pt>
                <c:pt idx="164">
                  <c:v>0.83668290380881949</c:v>
                </c:pt>
                <c:pt idx="165">
                  <c:v>0.84340224363609151</c:v>
                </c:pt>
                <c:pt idx="166">
                  <c:v>0.84615112707434426</c:v>
                </c:pt>
                <c:pt idx="167">
                  <c:v>0.8470724712728368</c:v>
                </c:pt>
                <c:pt idx="168">
                  <c:v>0.85592554694195899</c:v>
                </c:pt>
                <c:pt idx="169">
                  <c:v>0.85925468900846014</c:v>
                </c:pt>
                <c:pt idx="170">
                  <c:v>0.85960357869000192</c:v>
                </c:pt>
                <c:pt idx="171">
                  <c:v>0.8671905520674239</c:v>
                </c:pt>
                <c:pt idx="172">
                  <c:v>0.86758810267823328</c:v>
                </c:pt>
                <c:pt idx="173">
                  <c:v>0.86873622516972793</c:v>
                </c:pt>
                <c:pt idx="174">
                  <c:v>0.87317401010586504</c:v>
                </c:pt>
                <c:pt idx="175">
                  <c:v>0.87837246636083732</c:v>
                </c:pt>
                <c:pt idx="176">
                  <c:v>0.87904775152076886</c:v>
                </c:pt>
                <c:pt idx="177">
                  <c:v>0.87936726101860174</c:v>
                </c:pt>
                <c:pt idx="178">
                  <c:v>0.88398086799162112</c:v>
                </c:pt>
                <c:pt idx="179">
                  <c:v>0.8843058862738995</c:v>
                </c:pt>
                <c:pt idx="180">
                  <c:v>0.89545842038360424</c:v>
                </c:pt>
                <c:pt idx="181">
                  <c:v>0.89623607712114595</c:v>
                </c:pt>
                <c:pt idx="182">
                  <c:v>0.89636094290190826</c:v>
                </c:pt>
                <c:pt idx="183">
                  <c:v>0.90646543077087638</c:v>
                </c:pt>
                <c:pt idx="184">
                  <c:v>0.9067688729807436</c:v>
                </c:pt>
                <c:pt idx="185">
                  <c:v>0.90803864779540744</c:v>
                </c:pt>
                <c:pt idx="186">
                  <c:v>0.90990015787258094</c:v>
                </c:pt>
                <c:pt idx="187">
                  <c:v>0.91004155000667941</c:v>
                </c:pt>
                <c:pt idx="188">
                  <c:v>0.91140635135302628</c:v>
                </c:pt>
                <c:pt idx="189">
                  <c:v>0.91965529699463677</c:v>
                </c:pt>
                <c:pt idx="190">
                  <c:v>0.92468527625865393</c:v>
                </c:pt>
                <c:pt idx="191">
                  <c:v>0.9261662211437246</c:v>
                </c:pt>
                <c:pt idx="192">
                  <c:v>0.92631725365060258</c:v>
                </c:pt>
                <c:pt idx="193">
                  <c:v>0.94020948989115105</c:v>
                </c:pt>
                <c:pt idx="194">
                  <c:v>0.94296984996366495</c:v>
                </c:pt>
                <c:pt idx="195">
                  <c:v>0.94454077166134376</c:v>
                </c:pt>
                <c:pt idx="196">
                  <c:v>0.95019507982917262</c:v>
                </c:pt>
                <c:pt idx="197">
                  <c:v>0.95476140306903567</c:v>
                </c:pt>
                <c:pt idx="198">
                  <c:v>0.95497716379314701</c:v>
                </c:pt>
                <c:pt idx="199">
                  <c:v>0.96125717806089872</c:v>
                </c:pt>
                <c:pt idx="200">
                  <c:v>0.96144723112426489</c:v>
                </c:pt>
                <c:pt idx="201">
                  <c:v>0.96160882213466314</c:v>
                </c:pt>
                <c:pt idx="202">
                  <c:v>0.96175342772635486</c:v>
                </c:pt>
                <c:pt idx="203">
                  <c:v>0.96241126840220925</c:v>
                </c:pt>
                <c:pt idx="204">
                  <c:v>0.96264952332947262</c:v>
                </c:pt>
                <c:pt idx="205">
                  <c:v>0.96274959958023065</c:v>
                </c:pt>
                <c:pt idx="206">
                  <c:v>0.9632449311149458</c:v>
                </c:pt>
                <c:pt idx="207">
                  <c:v>0.96384309329264173</c:v>
                </c:pt>
                <c:pt idx="208">
                  <c:v>0.963946383000993</c:v>
                </c:pt>
                <c:pt idx="209">
                  <c:v>0.96543650919347268</c:v>
                </c:pt>
                <c:pt idx="210">
                  <c:v>0.96738248729880882</c:v>
                </c:pt>
                <c:pt idx="211">
                  <c:v>0.96842043410139556</c:v>
                </c:pt>
                <c:pt idx="212">
                  <c:v>0.96920497681949414</c:v>
                </c:pt>
                <c:pt idx="213">
                  <c:v>0.96968745452383676</c:v>
                </c:pt>
                <c:pt idx="214">
                  <c:v>0.97055876059695023</c:v>
                </c:pt>
                <c:pt idx="215">
                  <c:v>0.97392416882771693</c:v>
                </c:pt>
                <c:pt idx="216">
                  <c:v>0.97424918710999531</c:v>
                </c:pt>
                <c:pt idx="217">
                  <c:v>0.9764109259394429</c:v>
                </c:pt>
                <c:pt idx="218">
                  <c:v>0.9770003658751002</c:v>
                </c:pt>
                <c:pt idx="219">
                  <c:v>0.9803561337330875</c:v>
                </c:pt>
                <c:pt idx="220">
                  <c:v>0.9805011983901496</c:v>
                </c:pt>
                <c:pt idx="221">
                  <c:v>0.9822511555823038</c:v>
                </c:pt>
                <c:pt idx="222">
                  <c:v>0.98267349572311746</c:v>
                </c:pt>
                <c:pt idx="223">
                  <c:v>0.98280937907277055</c:v>
                </c:pt>
                <c:pt idx="224">
                  <c:v>0.98353332516196978</c:v>
                </c:pt>
                <c:pt idx="225">
                  <c:v>0.98463737737790125</c:v>
                </c:pt>
                <c:pt idx="226">
                  <c:v>0.98508083452575568</c:v>
                </c:pt>
                <c:pt idx="227">
                  <c:v>0.98715351467333601</c:v>
                </c:pt>
                <c:pt idx="228">
                  <c:v>0.98782971796400831</c:v>
                </c:pt>
                <c:pt idx="229">
                  <c:v>0.98810882970924174</c:v>
                </c:pt>
                <c:pt idx="230">
                  <c:v>0.98888005953159719</c:v>
                </c:pt>
                <c:pt idx="231">
                  <c:v>0.98931938509111761</c:v>
                </c:pt>
                <c:pt idx="232">
                  <c:v>0.98992489231474068</c:v>
                </c:pt>
                <c:pt idx="233">
                  <c:v>0.99010071435162295</c:v>
                </c:pt>
                <c:pt idx="234">
                  <c:v>0.99015212967311328</c:v>
                </c:pt>
                <c:pt idx="235">
                  <c:v>0.99041609226112193</c:v>
                </c:pt>
                <c:pt idx="236">
                  <c:v>0.99059880027856084</c:v>
                </c:pt>
                <c:pt idx="237">
                  <c:v>0.99114141554643242</c:v>
                </c:pt>
                <c:pt idx="238">
                  <c:v>0.99123368768589282</c:v>
                </c:pt>
                <c:pt idx="239">
                  <c:v>0.99369978685594851</c:v>
                </c:pt>
                <c:pt idx="240">
                  <c:v>0.99407667952508771</c:v>
                </c:pt>
                <c:pt idx="241">
                  <c:v>0.99477078636520766</c:v>
                </c:pt>
                <c:pt idx="242">
                  <c:v>0.99499985998506202</c:v>
                </c:pt>
                <c:pt idx="243">
                  <c:v>0.99512380763508346</c:v>
                </c:pt>
                <c:pt idx="244">
                  <c:v>0.99532074667900639</c:v>
                </c:pt>
                <c:pt idx="245">
                  <c:v>0.99607545014802568</c:v>
                </c:pt>
                <c:pt idx="246">
                  <c:v>0.996282029564728</c:v>
                </c:pt>
                <c:pt idx="247">
                  <c:v>0.99743933336363166</c:v>
                </c:pt>
                <c:pt idx="248">
                  <c:v>0.99787452733481796</c:v>
                </c:pt>
                <c:pt idx="249">
                  <c:v>0.99851630072270658</c:v>
                </c:pt>
                <c:pt idx="250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v>Curva Lorenz 1996</c:v>
          </c:tx>
          <c:marker>
            <c:symbol val="none"/>
          </c:marker>
          <c:xVal>
            <c:numRef>
              <c:f>'[1]Año 1996'!$G$3:$G$253</c:f>
              <c:numCache>
                <c:formatCode>General</c:formatCode>
                <c:ptCount val="251"/>
                <c:pt idx="0">
                  <c:v>1.4346621037103412E-4</c:v>
                </c:pt>
                <c:pt idx="1">
                  <c:v>2.1877405501762346E-4</c:v>
                </c:pt>
                <c:pt idx="2">
                  <c:v>2.8740905267021121E-4</c:v>
                </c:pt>
                <c:pt idx="3">
                  <c:v>5.1285595468183629E-4</c:v>
                </c:pt>
                <c:pt idx="4">
                  <c:v>2.5561770306307507E-3</c:v>
                </c:pt>
                <c:pt idx="5">
                  <c:v>2.6724752210976355E-3</c:v>
                </c:pt>
                <c:pt idx="6">
                  <c:v>2.8230909103908143E-3</c:v>
                </c:pt>
                <c:pt idx="7">
                  <c:v>3.6047672725452859E-3</c:v>
                </c:pt>
                <c:pt idx="8">
                  <c:v>3.8292609107006253E-3</c:v>
                </c:pt>
                <c:pt idx="9">
                  <c:v>4.1328754489276974E-3</c:v>
                </c:pt>
                <c:pt idx="10">
                  <c:v>4.8902435827468775E-3</c:v>
                </c:pt>
                <c:pt idx="11">
                  <c:v>5.0065417732137619E-3</c:v>
                </c:pt>
                <c:pt idx="12">
                  <c:v>5.1342791299560783E-3</c:v>
                </c:pt>
                <c:pt idx="13">
                  <c:v>5.2110168703870963E-3</c:v>
                </c:pt>
                <c:pt idx="14">
                  <c:v>5.5961354683266165E-3</c:v>
                </c:pt>
                <c:pt idx="15">
                  <c:v>5.9912633367571397E-3</c:v>
                </c:pt>
                <c:pt idx="16">
                  <c:v>6.1323463874874582E-3</c:v>
                </c:pt>
                <c:pt idx="17">
                  <c:v>3.1904311374106015E-2</c:v>
                </c:pt>
                <c:pt idx="18">
                  <c:v>3.227513101420125E-2</c:v>
                </c:pt>
                <c:pt idx="19">
                  <c:v>3.3124012478223878E-2</c:v>
                </c:pt>
                <c:pt idx="20">
                  <c:v>3.3646401071468574E-2</c:v>
                </c:pt>
                <c:pt idx="21">
                  <c:v>3.3900922521096923E-2</c:v>
                </c:pt>
                <c:pt idx="22">
                  <c:v>3.408061275800682E-2</c:v>
                </c:pt>
                <c:pt idx="23">
                  <c:v>5.7900769998879914E-2</c:v>
                </c:pt>
                <c:pt idx="24">
                  <c:v>5.9889755035020531E-2</c:v>
                </c:pt>
                <c:pt idx="25">
                  <c:v>6.001320270440956E-2</c:v>
                </c:pt>
                <c:pt idx="26">
                  <c:v>6.3554577930511835E-2</c:v>
                </c:pt>
                <c:pt idx="27">
                  <c:v>6.4095555168954099E-2</c:v>
                </c:pt>
                <c:pt idx="28">
                  <c:v>6.4284778044426866E-2</c:v>
                </c:pt>
                <c:pt idx="29">
                  <c:v>6.44749541837559E-2</c:v>
                </c:pt>
                <c:pt idx="30">
                  <c:v>6.8983892223988402E-2</c:v>
                </c:pt>
                <c:pt idx="31">
                  <c:v>6.926701158930533E-2</c:v>
                </c:pt>
                <c:pt idx="32">
                  <c:v>7.2711153902066436E-2</c:v>
                </c:pt>
                <c:pt idx="33">
                  <c:v>7.3210187530832124E-2</c:v>
                </c:pt>
                <c:pt idx="34">
                  <c:v>7.4291188743860384E-2</c:v>
                </c:pt>
                <c:pt idx="35">
                  <c:v>7.454142050613545E-2</c:v>
                </c:pt>
                <c:pt idx="36">
                  <c:v>7.4817867024458362E-2</c:v>
                </c:pt>
                <c:pt idx="37">
                  <c:v>7.5288302737535479E-2</c:v>
                </c:pt>
                <c:pt idx="38">
                  <c:v>7.5333106138780914E-2</c:v>
                </c:pt>
                <c:pt idx="39">
                  <c:v>7.5397928081008356E-2</c:v>
                </c:pt>
                <c:pt idx="40">
                  <c:v>7.5844532197678324E-2</c:v>
                </c:pt>
                <c:pt idx="41">
                  <c:v>7.6487032036815047E-2</c:v>
                </c:pt>
                <c:pt idx="42">
                  <c:v>7.6582358422443639E-2</c:v>
                </c:pt>
                <c:pt idx="43">
                  <c:v>7.6757758972000253E-2</c:v>
                </c:pt>
                <c:pt idx="44">
                  <c:v>8.0857270185957952E-2</c:v>
                </c:pt>
                <c:pt idx="45">
                  <c:v>8.3193719897714791E-2</c:v>
                </c:pt>
                <c:pt idx="46">
                  <c:v>0.12237095786335439</c:v>
                </c:pt>
                <c:pt idx="47">
                  <c:v>0.14127561002928904</c:v>
                </c:pt>
                <c:pt idx="48">
                  <c:v>0.14355105085424358</c:v>
                </c:pt>
                <c:pt idx="49">
                  <c:v>0.14405056111493741</c:v>
                </c:pt>
                <c:pt idx="50">
                  <c:v>0.14608387292039532</c:v>
                </c:pt>
                <c:pt idx="51">
                  <c:v>0.14624211472053877</c:v>
                </c:pt>
                <c:pt idx="52">
                  <c:v>0.14662532679076573</c:v>
                </c:pt>
                <c:pt idx="53">
                  <c:v>0.1502086456265446</c:v>
                </c:pt>
                <c:pt idx="54">
                  <c:v>0.19809776197478141</c:v>
                </c:pt>
                <c:pt idx="55">
                  <c:v>0.19878792500673242</c:v>
                </c:pt>
                <c:pt idx="56">
                  <c:v>0.19886609264294788</c:v>
                </c:pt>
                <c:pt idx="57">
                  <c:v>0.19893091458517531</c:v>
                </c:pt>
                <c:pt idx="58">
                  <c:v>0.1995329007104199</c:v>
                </c:pt>
                <c:pt idx="59">
                  <c:v>0.19960725529121021</c:v>
                </c:pt>
                <c:pt idx="60">
                  <c:v>0.21604915028443011</c:v>
                </c:pt>
                <c:pt idx="61">
                  <c:v>0.21622359757013043</c:v>
                </c:pt>
                <c:pt idx="62">
                  <c:v>0.21694712483705145</c:v>
                </c:pt>
                <c:pt idx="63">
                  <c:v>0.21713110476131464</c:v>
                </c:pt>
                <c:pt idx="64">
                  <c:v>0.22564422762987624</c:v>
                </c:pt>
                <c:pt idx="65">
                  <c:v>0.22595785143859431</c:v>
                </c:pt>
                <c:pt idx="66">
                  <c:v>0.23284661269604467</c:v>
                </c:pt>
                <c:pt idx="67">
                  <c:v>0.23339378614955281</c:v>
                </c:pt>
                <c:pt idx="68">
                  <c:v>0.23343906618272639</c:v>
                </c:pt>
                <c:pt idx="69">
                  <c:v>0.23360016777443871</c:v>
                </c:pt>
                <c:pt idx="70">
                  <c:v>0.23657530426990714</c:v>
                </c:pt>
                <c:pt idx="71">
                  <c:v>0.24484296169547509</c:v>
                </c:pt>
                <c:pt idx="72">
                  <c:v>0.24500644644682815</c:v>
                </c:pt>
                <c:pt idx="73">
                  <c:v>0.24512608106079201</c:v>
                </c:pt>
                <c:pt idx="74">
                  <c:v>0.24534151869231263</c:v>
                </c:pt>
                <c:pt idx="75">
                  <c:v>0.24545257393156997</c:v>
                </c:pt>
                <c:pt idx="76">
                  <c:v>0.24624473619614357</c:v>
                </c:pt>
                <c:pt idx="77">
                  <c:v>0.24813362852737417</c:v>
                </c:pt>
                <c:pt idx="78">
                  <c:v>0.25037999480471196</c:v>
                </c:pt>
                <c:pt idx="79">
                  <c:v>0.25037999480471196</c:v>
                </c:pt>
                <c:pt idx="80">
                  <c:v>0.25102106474806429</c:v>
                </c:pt>
                <c:pt idx="81">
                  <c:v>0.25536794793272816</c:v>
                </c:pt>
                <c:pt idx="82">
                  <c:v>0.25544802209665618</c:v>
                </c:pt>
                <c:pt idx="83">
                  <c:v>0.25574544041981739</c:v>
                </c:pt>
                <c:pt idx="84">
                  <c:v>0.25586459840185316</c:v>
                </c:pt>
                <c:pt idx="85">
                  <c:v>0.25592894371215247</c:v>
                </c:pt>
                <c:pt idx="86">
                  <c:v>0.2560638305478169</c:v>
                </c:pt>
                <c:pt idx="87">
                  <c:v>0.25625829637449926</c:v>
                </c:pt>
                <c:pt idx="88">
                  <c:v>0.25639413647401998</c:v>
                </c:pt>
                <c:pt idx="89">
                  <c:v>0.26131488450016799</c:v>
                </c:pt>
                <c:pt idx="90">
                  <c:v>0.26155796678352095</c:v>
                </c:pt>
                <c:pt idx="91">
                  <c:v>0.26366944622519428</c:v>
                </c:pt>
                <c:pt idx="92">
                  <c:v>0.27506523899516455</c:v>
                </c:pt>
                <c:pt idx="93">
                  <c:v>0.27727919430138864</c:v>
                </c:pt>
                <c:pt idx="94">
                  <c:v>0.284637914639988</c:v>
                </c:pt>
                <c:pt idx="95">
                  <c:v>0.29288364699686137</c:v>
                </c:pt>
                <c:pt idx="96">
                  <c:v>0.29570197158797079</c:v>
                </c:pt>
                <c:pt idx="97">
                  <c:v>0.2961304636913713</c:v>
                </c:pt>
                <c:pt idx="98">
                  <c:v>0.29761612541139293</c:v>
                </c:pt>
                <c:pt idx="99">
                  <c:v>0.29911608608925888</c:v>
                </c:pt>
                <c:pt idx="100">
                  <c:v>0.30167559954338663</c:v>
                </c:pt>
                <c:pt idx="101">
                  <c:v>0.30187626158513481</c:v>
                </c:pt>
                <c:pt idx="102">
                  <c:v>0.3035554358679825</c:v>
                </c:pt>
                <c:pt idx="103">
                  <c:v>0.3039224424526526</c:v>
                </c:pt>
                <c:pt idx="104">
                  <c:v>0.30422939341437666</c:v>
                </c:pt>
                <c:pt idx="105">
                  <c:v>0.30489143516256723</c:v>
                </c:pt>
                <c:pt idx="106">
                  <c:v>0.3051960029646506</c:v>
                </c:pt>
                <c:pt idx="107">
                  <c:v>0.31434828924885189</c:v>
                </c:pt>
                <c:pt idx="108">
                  <c:v>0.31438594317117519</c:v>
                </c:pt>
                <c:pt idx="109">
                  <c:v>0.34070317508358933</c:v>
                </c:pt>
                <c:pt idx="110">
                  <c:v>0.34225318211391026</c:v>
                </c:pt>
                <c:pt idx="111">
                  <c:v>0.34237710641522745</c:v>
                </c:pt>
                <c:pt idx="112">
                  <c:v>0.36548898861088008</c:v>
                </c:pt>
                <c:pt idx="113">
                  <c:v>0.3703696995550641</c:v>
                </c:pt>
                <c:pt idx="114">
                  <c:v>0.37046645583647714</c:v>
                </c:pt>
                <c:pt idx="115">
                  <c:v>0.37096501283331468</c:v>
                </c:pt>
                <c:pt idx="116">
                  <c:v>0.37915164283109831</c:v>
                </c:pt>
                <c:pt idx="117">
                  <c:v>0.37961731222489403</c:v>
                </c:pt>
                <c:pt idx="118">
                  <c:v>0.38009632731267767</c:v>
                </c:pt>
                <c:pt idx="119">
                  <c:v>0.39454494758240372</c:v>
                </c:pt>
                <c:pt idx="120">
                  <c:v>0.40579965730164369</c:v>
                </c:pt>
                <c:pt idx="121">
                  <c:v>0.40981146824082304</c:v>
                </c:pt>
                <c:pt idx="122">
                  <c:v>0.41119084104086878</c:v>
                </c:pt>
                <c:pt idx="123">
                  <c:v>0.41171036984254467</c:v>
                </c:pt>
                <c:pt idx="124">
                  <c:v>0.41180092990889183</c:v>
                </c:pt>
                <c:pt idx="125">
                  <c:v>0.41204496545610103</c:v>
                </c:pt>
                <c:pt idx="126">
                  <c:v>0.41257355026441156</c:v>
                </c:pt>
                <c:pt idx="127">
                  <c:v>0.41699574129372202</c:v>
                </c:pt>
                <c:pt idx="128">
                  <c:v>0.41740612138385313</c:v>
                </c:pt>
                <c:pt idx="129">
                  <c:v>0.41767017547204432</c:v>
                </c:pt>
                <c:pt idx="130">
                  <c:v>0.42460040370724311</c:v>
                </c:pt>
                <c:pt idx="131">
                  <c:v>0.42956357197499589</c:v>
                </c:pt>
                <c:pt idx="132">
                  <c:v>0.43905474356010687</c:v>
                </c:pt>
                <c:pt idx="133">
                  <c:v>0.43917580806985518</c:v>
                </c:pt>
                <c:pt idx="134">
                  <c:v>0.43959667406240543</c:v>
                </c:pt>
                <c:pt idx="135">
                  <c:v>0.61064795727471399</c:v>
                </c:pt>
                <c:pt idx="136">
                  <c:v>0.61414548236342703</c:v>
                </c:pt>
                <c:pt idx="137">
                  <c:v>0.6144714986022769</c:v>
                </c:pt>
                <c:pt idx="138">
                  <c:v>0.61508778368536576</c:v>
                </c:pt>
                <c:pt idx="139">
                  <c:v>0.62274249245134183</c:v>
                </c:pt>
                <c:pt idx="140">
                  <c:v>0.62299987369253906</c:v>
                </c:pt>
                <c:pt idx="141">
                  <c:v>0.62332922635488586</c:v>
                </c:pt>
                <c:pt idx="142">
                  <c:v>0.63745945649661229</c:v>
                </c:pt>
                <c:pt idx="143">
                  <c:v>0.63813627383457538</c:v>
                </c:pt>
                <c:pt idx="144">
                  <c:v>0.63882786676231085</c:v>
                </c:pt>
                <c:pt idx="145">
                  <c:v>0.64277437912733459</c:v>
                </c:pt>
                <c:pt idx="146">
                  <c:v>0.64304367616673541</c:v>
                </c:pt>
                <c:pt idx="147">
                  <c:v>0.65555812407205727</c:v>
                </c:pt>
                <c:pt idx="148">
                  <c:v>0.66044217143973827</c:v>
                </c:pt>
                <c:pt idx="149">
                  <c:v>0.66119191346270711</c:v>
                </c:pt>
                <c:pt idx="150">
                  <c:v>0.6636322689347991</c:v>
                </c:pt>
                <c:pt idx="151">
                  <c:v>0.67220163437088165</c:v>
                </c:pt>
                <c:pt idx="152">
                  <c:v>0.77431239886466274</c:v>
                </c:pt>
                <c:pt idx="153">
                  <c:v>0.77705446234726927</c:v>
                </c:pt>
                <c:pt idx="154">
                  <c:v>0.77723272268839472</c:v>
                </c:pt>
                <c:pt idx="155">
                  <c:v>0.78333694779212171</c:v>
                </c:pt>
                <c:pt idx="156">
                  <c:v>0.79063751903548762</c:v>
                </c:pt>
                <c:pt idx="157">
                  <c:v>0.79708920881483092</c:v>
                </c:pt>
                <c:pt idx="158">
                  <c:v>0.79823169554658957</c:v>
                </c:pt>
                <c:pt idx="159">
                  <c:v>0.88255169669050626</c:v>
                </c:pt>
                <c:pt idx="160">
                  <c:v>0.88400542407134231</c:v>
                </c:pt>
                <c:pt idx="161">
                  <c:v>0.88420942253658741</c:v>
                </c:pt>
                <c:pt idx="162">
                  <c:v>0.88499395869031083</c:v>
                </c:pt>
                <c:pt idx="163">
                  <c:v>0.88782658223926447</c:v>
                </c:pt>
                <c:pt idx="164">
                  <c:v>0.89306429049762759</c:v>
                </c:pt>
                <c:pt idx="165">
                  <c:v>0.89894163880355848</c:v>
                </c:pt>
                <c:pt idx="166">
                  <c:v>0.90781986172907769</c:v>
                </c:pt>
                <c:pt idx="167">
                  <c:v>0.91285500141798004</c:v>
                </c:pt>
                <c:pt idx="168">
                  <c:v>0.91466429621721068</c:v>
                </c:pt>
                <c:pt idx="169">
                  <c:v>0.91476057586669557</c:v>
                </c:pt>
                <c:pt idx="170">
                  <c:v>0.91571765277840667</c:v>
                </c:pt>
                <c:pt idx="171">
                  <c:v>0.91669808465459679</c:v>
                </c:pt>
                <c:pt idx="172">
                  <c:v>0.91754458295897867</c:v>
                </c:pt>
                <c:pt idx="173">
                  <c:v>0.91821901713730103</c:v>
                </c:pt>
                <c:pt idx="174">
                  <c:v>0.92044822466522569</c:v>
                </c:pt>
                <c:pt idx="175">
                  <c:v>0.92509919902004478</c:v>
                </c:pt>
                <c:pt idx="176">
                  <c:v>0.92700525010068846</c:v>
                </c:pt>
                <c:pt idx="177">
                  <c:v>0.92940842828238535</c:v>
                </c:pt>
                <c:pt idx="178">
                  <c:v>0.92987648083582175</c:v>
                </c:pt>
                <c:pt idx="179">
                  <c:v>0.93032070179285098</c:v>
                </c:pt>
                <c:pt idx="180">
                  <c:v>0.94203202489925197</c:v>
                </c:pt>
                <c:pt idx="181">
                  <c:v>0.94398573917271</c:v>
                </c:pt>
                <c:pt idx="182">
                  <c:v>0.94494853566755876</c:v>
                </c:pt>
                <c:pt idx="183">
                  <c:v>0.94612581653007188</c:v>
                </c:pt>
                <c:pt idx="184">
                  <c:v>0.94643562728336483</c:v>
                </c:pt>
                <c:pt idx="185">
                  <c:v>0.94673495213423864</c:v>
                </c:pt>
                <c:pt idx="186">
                  <c:v>0.94684314758192711</c:v>
                </c:pt>
                <c:pt idx="187">
                  <c:v>0.94817152076566158</c:v>
                </c:pt>
                <c:pt idx="188">
                  <c:v>0.94945080086079725</c:v>
                </c:pt>
                <c:pt idx="189">
                  <c:v>0.95001894611914373</c:v>
                </c:pt>
                <c:pt idx="190">
                  <c:v>0.9509417055320285</c:v>
                </c:pt>
                <c:pt idx="191">
                  <c:v>0.95145742127827915</c:v>
                </c:pt>
                <c:pt idx="192">
                  <c:v>0.9516828681802908</c:v>
                </c:pt>
                <c:pt idx="193">
                  <c:v>0.95239304975322381</c:v>
                </c:pt>
                <c:pt idx="194">
                  <c:v>0.95662458801127714</c:v>
                </c:pt>
                <c:pt idx="195">
                  <c:v>0.95679045592227085</c:v>
                </c:pt>
                <c:pt idx="196">
                  <c:v>0.95737861972159932</c:v>
                </c:pt>
                <c:pt idx="197">
                  <c:v>0.96041667163158262</c:v>
                </c:pt>
                <c:pt idx="198">
                  <c:v>0.96055775468231286</c:v>
                </c:pt>
                <c:pt idx="199">
                  <c:v>0.96384508509071498</c:v>
                </c:pt>
                <c:pt idx="200">
                  <c:v>0.96997218852699285</c:v>
                </c:pt>
                <c:pt idx="201">
                  <c:v>0.97059562308900382</c:v>
                </c:pt>
                <c:pt idx="202">
                  <c:v>0.97068237009992586</c:v>
                </c:pt>
                <c:pt idx="203">
                  <c:v>0.97083203252536276</c:v>
                </c:pt>
                <c:pt idx="204">
                  <c:v>0.97099647054057214</c:v>
                </c:pt>
                <c:pt idx="205">
                  <c:v>0.97115614223650004</c:v>
                </c:pt>
                <c:pt idx="206">
                  <c:v>0.97126433768418841</c:v>
                </c:pt>
                <c:pt idx="207">
                  <c:v>0.97140971042227209</c:v>
                </c:pt>
                <c:pt idx="208">
                  <c:v>0.97159083055496642</c:v>
                </c:pt>
                <c:pt idx="209">
                  <c:v>0.97178291322200805</c:v>
                </c:pt>
                <c:pt idx="210">
                  <c:v>0.97193591207094188</c:v>
                </c:pt>
                <c:pt idx="211">
                  <c:v>0.97384243978351381</c:v>
                </c:pt>
                <c:pt idx="212">
                  <c:v>0.97474232086384771</c:v>
                </c:pt>
                <c:pt idx="213">
                  <c:v>0.97509741165031427</c:v>
                </c:pt>
                <c:pt idx="214">
                  <c:v>0.97813212713680053</c:v>
                </c:pt>
                <c:pt idx="215">
                  <c:v>0.978530591428728</c:v>
                </c:pt>
                <c:pt idx="216">
                  <c:v>0.97862210475893152</c:v>
                </c:pt>
                <c:pt idx="217">
                  <c:v>0.98013684102656984</c:v>
                </c:pt>
                <c:pt idx="218">
                  <c:v>0.98227358196043479</c:v>
                </c:pt>
                <c:pt idx="219">
                  <c:v>0.98264916791981149</c:v>
                </c:pt>
                <c:pt idx="220">
                  <c:v>0.98312389332024186</c:v>
                </c:pt>
                <c:pt idx="221">
                  <c:v>0.98385838312151019</c:v>
                </c:pt>
                <c:pt idx="222">
                  <c:v>0.98411481109885113</c:v>
                </c:pt>
                <c:pt idx="223">
                  <c:v>0.98455378910467073</c:v>
                </c:pt>
                <c:pt idx="224">
                  <c:v>0.98461861104689818</c:v>
                </c:pt>
                <c:pt idx="225">
                  <c:v>0.985084757072622</c:v>
                </c:pt>
                <c:pt idx="226">
                  <c:v>0.9861533658555186</c:v>
                </c:pt>
                <c:pt idx="227">
                  <c:v>0.98637499970210507</c:v>
                </c:pt>
                <c:pt idx="228">
                  <c:v>0.98693837864117007</c:v>
                </c:pt>
                <c:pt idx="229">
                  <c:v>0.9876166258749175</c:v>
                </c:pt>
                <c:pt idx="230">
                  <c:v>0.99012609297659027</c:v>
                </c:pt>
                <c:pt idx="231">
                  <c:v>0.99038871716899701</c:v>
                </c:pt>
                <c:pt idx="232">
                  <c:v>0.9920960127356051</c:v>
                </c:pt>
                <c:pt idx="233">
                  <c:v>0.99244395404314945</c:v>
                </c:pt>
                <c:pt idx="234">
                  <c:v>0.99320513523239384</c:v>
                </c:pt>
                <c:pt idx="235">
                  <c:v>0.99355117001222559</c:v>
                </c:pt>
                <c:pt idx="236">
                  <c:v>0.9940754651331829</c:v>
                </c:pt>
                <c:pt idx="237">
                  <c:v>0.99421178186463177</c:v>
                </c:pt>
                <c:pt idx="238">
                  <c:v>0.99426421137672749</c:v>
                </c:pt>
                <c:pt idx="239">
                  <c:v>0.99503444857260648</c:v>
                </c:pt>
                <c:pt idx="240">
                  <c:v>0.99516647561670213</c:v>
                </c:pt>
                <c:pt idx="241">
                  <c:v>0.99556160348513267</c:v>
                </c:pt>
                <c:pt idx="242">
                  <c:v>0.99606540343317973</c:v>
                </c:pt>
                <c:pt idx="243">
                  <c:v>0.99613165527119163</c:v>
                </c:pt>
                <c:pt idx="244">
                  <c:v>0.99630181286953867</c:v>
                </c:pt>
                <c:pt idx="245">
                  <c:v>0.99648674605765819</c:v>
                </c:pt>
                <c:pt idx="246">
                  <c:v>0.99696814430508252</c:v>
                </c:pt>
                <c:pt idx="247">
                  <c:v>0.99777174573593164</c:v>
                </c:pt>
                <c:pt idx="248">
                  <c:v>0.99839661019372705</c:v>
                </c:pt>
                <c:pt idx="249">
                  <c:v>0.99985176747034754</c:v>
                </c:pt>
                <c:pt idx="250">
                  <c:v>1</c:v>
                </c:pt>
              </c:numCache>
            </c:numRef>
          </c:xVal>
          <c:yVal>
            <c:numRef>
              <c:f>'[1]Año 1996'!$H$3:$H$253</c:f>
              <c:numCache>
                <c:formatCode>General</c:formatCode>
                <c:ptCount val="251"/>
                <c:pt idx="0">
                  <c:v>5.9603668042179712E-5</c:v>
                </c:pt>
                <c:pt idx="1">
                  <c:v>9.0957827085804199E-5</c:v>
                </c:pt>
                <c:pt idx="2">
                  <c:v>1.1972217196068837E-4</c:v>
                </c:pt>
                <c:pt idx="3">
                  <c:v>2.1468466332110863E-4</c:v>
                </c:pt>
                <c:pt idx="4">
                  <c:v>1.0808387522064586E-3</c:v>
                </c:pt>
                <c:pt idx="5">
                  <c:v>1.1306717249941766E-3</c:v>
                </c:pt>
                <c:pt idx="6">
                  <c:v>1.197865853209968E-3</c:v>
                </c:pt>
                <c:pt idx="7">
                  <c:v>1.5512617588858413E-3</c:v>
                </c:pt>
                <c:pt idx="8">
                  <c:v>1.6549121547224518E-3</c:v>
                </c:pt>
                <c:pt idx="9">
                  <c:v>1.8008855267218199E-3</c:v>
                </c:pt>
                <c:pt idx="10">
                  <c:v>2.1712018372899641E-3</c:v>
                </c:pt>
                <c:pt idx="11">
                  <c:v>2.2284890055587403E-3</c:v>
                </c:pt>
                <c:pt idx="12">
                  <c:v>2.291691487586242E-3</c:v>
                </c:pt>
                <c:pt idx="13">
                  <c:v>2.3310345976218592E-3</c:v>
                </c:pt>
                <c:pt idx="14">
                  <c:v>2.529408252951071E-3</c:v>
                </c:pt>
                <c:pt idx="15">
                  <c:v>2.7339680505686142E-3</c:v>
                </c:pt>
                <c:pt idx="16">
                  <c:v>2.8075012672326934E-3</c:v>
                </c:pt>
                <c:pt idx="17">
                  <c:v>1.6407999440324863E-2</c:v>
                </c:pt>
                <c:pt idx="18">
                  <c:v>1.6607659858257302E-2</c:v>
                </c:pt>
                <c:pt idx="19">
                  <c:v>1.7068509632464014E-2</c:v>
                </c:pt>
                <c:pt idx="20">
                  <c:v>1.7353435899134177E-2</c:v>
                </c:pt>
                <c:pt idx="21">
                  <c:v>1.7496416485046355E-2</c:v>
                </c:pt>
                <c:pt idx="22">
                  <c:v>1.7597446026101353E-2</c:v>
                </c:pt>
                <c:pt idx="23">
                  <c:v>3.1080063726651674E-2</c:v>
                </c:pt>
                <c:pt idx="24">
                  <c:v>3.22110501426221E-2</c:v>
                </c:pt>
                <c:pt idx="25">
                  <c:v>3.2282109661214073E-2</c:v>
                </c:pt>
                <c:pt idx="26">
                  <c:v>3.4322313635841512E-2</c:v>
                </c:pt>
                <c:pt idx="27">
                  <c:v>3.4634047576677672E-2</c:v>
                </c:pt>
                <c:pt idx="28">
                  <c:v>3.474361819258695E-2</c:v>
                </c:pt>
                <c:pt idx="29">
                  <c:v>3.485449774763847E-2</c:v>
                </c:pt>
                <c:pt idx="30">
                  <c:v>3.750843482290183E-2</c:v>
                </c:pt>
                <c:pt idx="31">
                  <c:v>3.767579625656043E-2</c:v>
                </c:pt>
                <c:pt idx="32">
                  <c:v>3.971623599592717E-2</c:v>
                </c:pt>
                <c:pt idx="33">
                  <c:v>4.0012019313884865E-2</c:v>
                </c:pt>
                <c:pt idx="34">
                  <c:v>4.0659640979094358E-2</c:v>
                </c:pt>
                <c:pt idx="35">
                  <c:v>4.0809759466782128E-2</c:v>
                </c:pt>
                <c:pt idx="36">
                  <c:v>4.0976420409644818E-2</c:v>
                </c:pt>
                <c:pt idx="37">
                  <c:v>4.1261774670434535E-2</c:v>
                </c:pt>
                <c:pt idx="38">
                  <c:v>4.1289009684544895E-2</c:v>
                </c:pt>
                <c:pt idx="39">
                  <c:v>4.1328475812225422E-2</c:v>
                </c:pt>
                <c:pt idx="40">
                  <c:v>4.1601029434522568E-2</c:v>
                </c:pt>
                <c:pt idx="41">
                  <c:v>4.1996308906884536E-2</c:v>
                </c:pt>
                <c:pt idx="42">
                  <c:v>4.2055008046888345E-2</c:v>
                </c:pt>
                <c:pt idx="43">
                  <c:v>4.2163772784378245E-2</c:v>
                </c:pt>
                <c:pt idx="44">
                  <c:v>4.4725827257795225E-2</c:v>
                </c:pt>
                <c:pt idx="45">
                  <c:v>4.6188754268572531E-2</c:v>
                </c:pt>
                <c:pt idx="46">
                  <c:v>7.0778042379846098E-2</c:v>
                </c:pt>
                <c:pt idx="47">
                  <c:v>8.2662859905826253E-2</c:v>
                </c:pt>
                <c:pt idx="48">
                  <c:v>8.4095238701396832E-2</c:v>
                </c:pt>
                <c:pt idx="49">
                  <c:v>8.4410123575172913E-2</c:v>
                </c:pt>
                <c:pt idx="50">
                  <c:v>8.5698036872562347E-2</c:v>
                </c:pt>
                <c:pt idx="51">
                  <c:v>8.5798409458180486E-2</c:v>
                </c:pt>
                <c:pt idx="52">
                  <c:v>8.6043426458894873E-2</c:v>
                </c:pt>
                <c:pt idx="53">
                  <c:v>8.8342387206635314E-2</c:v>
                </c:pt>
                <c:pt idx="54">
                  <c:v>0.11919492183444418</c:v>
                </c:pt>
                <c:pt idx="55">
                  <c:v>0.11964055356386151</c:v>
                </c:pt>
                <c:pt idx="56">
                  <c:v>0.11969125632798489</c:v>
                </c:pt>
                <c:pt idx="57">
                  <c:v>0.11973348045827609</c:v>
                </c:pt>
                <c:pt idx="58">
                  <c:v>0.12012572995469119</c:v>
                </c:pt>
                <c:pt idx="59">
                  <c:v>0.12017429108007006</c:v>
                </c:pt>
                <c:pt idx="60">
                  <c:v>0.13092155214507986</c:v>
                </c:pt>
                <c:pt idx="61">
                  <c:v>0.13103622624333425</c:v>
                </c:pt>
                <c:pt idx="62">
                  <c:v>0.131513728537692</c:v>
                </c:pt>
                <c:pt idx="63">
                  <c:v>0.13163554014521683</c:v>
                </c:pt>
                <c:pt idx="64">
                  <c:v>0.13727259358435503</c:v>
                </c:pt>
                <c:pt idx="65">
                  <c:v>0.13748155421474365</c:v>
                </c:pt>
                <c:pt idx="66">
                  <c:v>0.14207232946771525</c:v>
                </c:pt>
                <c:pt idx="67">
                  <c:v>0.14243903940857458</c:v>
                </c:pt>
                <c:pt idx="68">
                  <c:v>0.14246967459637314</c:v>
                </c:pt>
                <c:pt idx="69">
                  <c:v>0.1425797769258787</c:v>
                </c:pt>
                <c:pt idx="70">
                  <c:v>0.14461451598636729</c:v>
                </c:pt>
                <c:pt idx="71">
                  <c:v>0.15027229117702262</c:v>
                </c:pt>
                <c:pt idx="72">
                  <c:v>0.15038451587981327</c:v>
                </c:pt>
                <c:pt idx="73">
                  <c:v>0.15046709925046628</c:v>
                </c:pt>
                <c:pt idx="74">
                  <c:v>0.15061585947420231</c:v>
                </c:pt>
                <c:pt idx="75">
                  <c:v>0.1506933893414949</c:v>
                </c:pt>
                <c:pt idx="76">
                  <c:v>0.15124978398652697</c:v>
                </c:pt>
                <c:pt idx="77">
                  <c:v>0.15257830870881481</c:v>
                </c:pt>
                <c:pt idx="78">
                  <c:v>0.15417413559662621</c:v>
                </c:pt>
                <c:pt idx="79">
                  <c:v>0.15417413559662621</c:v>
                </c:pt>
                <c:pt idx="80">
                  <c:v>0.1546347452558286</c:v>
                </c:pt>
                <c:pt idx="81">
                  <c:v>0.15785732215446083</c:v>
                </c:pt>
                <c:pt idx="82">
                  <c:v>0.15791671838354954</c:v>
                </c:pt>
                <c:pt idx="83">
                  <c:v>0.15813968012932608</c:v>
                </c:pt>
                <c:pt idx="84">
                  <c:v>0.1582301198496596</c:v>
                </c:pt>
                <c:pt idx="85">
                  <c:v>0.15827952692168837</c:v>
                </c:pt>
                <c:pt idx="86">
                  <c:v>0.15838315432326697</c:v>
                </c:pt>
                <c:pt idx="87">
                  <c:v>0.1585329005198528</c:v>
                </c:pt>
                <c:pt idx="88">
                  <c:v>0.15863850941808885</c:v>
                </c:pt>
                <c:pt idx="89">
                  <c:v>0.16248102969870992</c:v>
                </c:pt>
                <c:pt idx="90">
                  <c:v>0.16267134856031404</c:v>
                </c:pt>
                <c:pt idx="91">
                  <c:v>0.16434030451535572</c:v>
                </c:pt>
                <c:pt idx="92">
                  <c:v>0.17335715346397212</c:v>
                </c:pt>
                <c:pt idx="93">
                  <c:v>0.17511607240917595</c:v>
                </c:pt>
                <c:pt idx="94">
                  <c:v>0.18096941775466518</c:v>
                </c:pt>
                <c:pt idx="95">
                  <c:v>0.1875571778187968</c:v>
                </c:pt>
                <c:pt idx="96">
                  <c:v>0.18981771761456143</c:v>
                </c:pt>
                <c:pt idx="97">
                  <c:v>0.19016346366095621</c:v>
                </c:pt>
                <c:pt idx="98">
                  <c:v>0.19136416654114011</c:v>
                </c:pt>
                <c:pt idx="99">
                  <c:v>0.19258126367310907</c:v>
                </c:pt>
                <c:pt idx="100">
                  <c:v>0.19465915631600209</c:v>
                </c:pt>
                <c:pt idx="101">
                  <c:v>0.19482212885558689</c:v>
                </c:pt>
                <c:pt idx="102">
                  <c:v>0.19619466864358986</c:v>
                </c:pt>
                <c:pt idx="103">
                  <c:v>0.19650039840096742</c:v>
                </c:pt>
                <c:pt idx="104">
                  <c:v>0.19675873270774125</c:v>
                </c:pt>
                <c:pt idx="105">
                  <c:v>0.19731596191677486</c:v>
                </c:pt>
                <c:pt idx="106">
                  <c:v>0.19757513304445465</c:v>
                </c:pt>
                <c:pt idx="107">
                  <c:v>0.2054222846292621</c:v>
                </c:pt>
                <c:pt idx="108">
                  <c:v>0.20545465429716547</c:v>
                </c:pt>
                <c:pt idx="109">
                  <c:v>0.22811652000323471</c:v>
                </c:pt>
                <c:pt idx="110">
                  <c:v>0.22947080866316924</c:v>
                </c:pt>
                <c:pt idx="111">
                  <c:v>0.22957910213285063</c:v>
                </c:pt>
                <c:pt idx="112">
                  <c:v>0.24980914123125531</c:v>
                </c:pt>
                <c:pt idx="113">
                  <c:v>0.25412380866269257</c:v>
                </c:pt>
                <c:pt idx="114">
                  <c:v>0.25420947637125091</c:v>
                </c:pt>
                <c:pt idx="115">
                  <c:v>0.2546520604292824</c:v>
                </c:pt>
                <c:pt idx="116">
                  <c:v>0.26192070199541978</c:v>
                </c:pt>
                <c:pt idx="117">
                  <c:v>0.26234856701349857</c:v>
                </c:pt>
                <c:pt idx="118">
                  <c:v>0.26278941747456175</c:v>
                </c:pt>
                <c:pt idx="119">
                  <c:v>0.2762375841507082</c:v>
                </c:pt>
                <c:pt idx="120">
                  <c:v>0.28673693643356613</c:v>
                </c:pt>
                <c:pt idx="121">
                  <c:v>0.29049243509194211</c:v>
                </c:pt>
                <c:pt idx="122">
                  <c:v>0.29179324113569116</c:v>
                </c:pt>
                <c:pt idx="123">
                  <c:v>0.29228699327266033</c:v>
                </c:pt>
                <c:pt idx="124">
                  <c:v>0.29237383699196184</c:v>
                </c:pt>
                <c:pt idx="125">
                  <c:v>0.29260799193694847</c:v>
                </c:pt>
                <c:pt idx="126">
                  <c:v>0.29311619087886409</c:v>
                </c:pt>
                <c:pt idx="127">
                  <c:v>0.29738300539498563</c:v>
                </c:pt>
                <c:pt idx="128">
                  <c:v>0.29777944527601241</c:v>
                </c:pt>
                <c:pt idx="129">
                  <c:v>0.29803654109831224</c:v>
                </c:pt>
                <c:pt idx="130">
                  <c:v>0.30483218037582205</c:v>
                </c:pt>
                <c:pt idx="131">
                  <c:v>0.3097098601866628</c:v>
                </c:pt>
                <c:pt idx="132">
                  <c:v>0.3190382017181782</c:v>
                </c:pt>
                <c:pt idx="133">
                  <c:v>0.31915894224466074</c:v>
                </c:pt>
                <c:pt idx="134">
                  <c:v>0.31958284093313116</c:v>
                </c:pt>
                <c:pt idx="135">
                  <c:v>0.49649160581537694</c:v>
                </c:pt>
                <c:pt idx="136">
                  <c:v>0.50012258114651231</c:v>
                </c:pt>
                <c:pt idx="137">
                  <c:v>0.50046181978518178</c:v>
                </c:pt>
                <c:pt idx="138">
                  <c:v>0.50110825951936266</c:v>
                </c:pt>
                <c:pt idx="139">
                  <c:v>0.50913856157943471</c:v>
                </c:pt>
                <c:pt idx="140">
                  <c:v>0.50941113283175321</c:v>
                </c:pt>
                <c:pt idx="141">
                  <c:v>0.50976130178933188</c:v>
                </c:pt>
                <c:pt idx="142">
                  <c:v>0.52481855319482418</c:v>
                </c:pt>
                <c:pt idx="143">
                  <c:v>0.52554283895916798</c:v>
                </c:pt>
                <c:pt idx="144">
                  <c:v>0.52628540453716244</c:v>
                </c:pt>
                <c:pt idx="145">
                  <c:v>0.53057505761759705</c:v>
                </c:pt>
                <c:pt idx="146">
                  <c:v>0.53086902612273634</c:v>
                </c:pt>
                <c:pt idx="147">
                  <c:v>0.54459610438258244</c:v>
                </c:pt>
                <c:pt idx="148">
                  <c:v>0.54995810060554517</c:v>
                </c:pt>
                <c:pt idx="149">
                  <c:v>0.55078440172025001</c:v>
                </c:pt>
                <c:pt idx="150">
                  <c:v>0.55348634413364883</c:v>
                </c:pt>
                <c:pt idx="151">
                  <c:v>0.56312364822550709</c:v>
                </c:pt>
                <c:pt idx="152">
                  <c:v>0.67835916388204187</c:v>
                </c:pt>
                <c:pt idx="153">
                  <c:v>0.68147832771959727</c:v>
                </c:pt>
                <c:pt idx="154">
                  <c:v>0.68168143348201493</c:v>
                </c:pt>
                <c:pt idx="155">
                  <c:v>0.68865697433911433</c:v>
                </c:pt>
                <c:pt idx="156">
                  <c:v>0.69700764352274391</c:v>
                </c:pt>
                <c:pt idx="157">
                  <c:v>0.70439928415521513</c:v>
                </c:pt>
                <c:pt idx="158">
                  <c:v>0.70571402233157809</c:v>
                </c:pt>
                <c:pt idx="159">
                  <c:v>0.8027989335543646</c:v>
                </c:pt>
                <c:pt idx="160">
                  <c:v>0.80447802301022242</c:v>
                </c:pt>
                <c:pt idx="161">
                  <c:v>0.80471416403109275</c:v>
                </c:pt>
                <c:pt idx="162">
                  <c:v>0.80562958205847479</c:v>
                </c:pt>
                <c:pt idx="163">
                  <c:v>0.80895809049454792</c:v>
                </c:pt>
                <c:pt idx="164">
                  <c:v>0.8151400398796933</c:v>
                </c:pt>
                <c:pt idx="165">
                  <c:v>0.82217938829816439</c:v>
                </c:pt>
                <c:pt idx="166">
                  <c:v>0.83288602086430319</c:v>
                </c:pt>
                <c:pt idx="167">
                  <c:v>0.83897331688857535</c:v>
                </c:pt>
                <c:pt idx="168">
                  <c:v>0.84116528080728303</c:v>
                </c:pt>
                <c:pt idx="169">
                  <c:v>0.84128260431506607</c:v>
                </c:pt>
                <c:pt idx="170">
                  <c:v>0.84247461592177153</c:v>
                </c:pt>
                <c:pt idx="171">
                  <c:v>0.84370762436068991</c:v>
                </c:pt>
                <c:pt idx="172">
                  <c:v>0.84478265191111956</c:v>
                </c:pt>
                <c:pt idx="173">
                  <c:v>0.84564207898566757</c:v>
                </c:pt>
                <c:pt idx="174">
                  <c:v>0.84854148748444269</c:v>
                </c:pt>
                <c:pt idx="175">
                  <c:v>0.85472321225853576</c:v>
                </c:pt>
                <c:pt idx="176">
                  <c:v>0.85726130066398698</c:v>
                </c:pt>
                <c:pt idx="177">
                  <c:v>0.8604969833084215</c:v>
                </c:pt>
                <c:pt idx="178">
                  <c:v>0.86113851610719372</c:v>
                </c:pt>
                <c:pt idx="179">
                  <c:v>0.86175198747233517</c:v>
                </c:pt>
                <c:pt idx="180">
                  <c:v>0.87800092987327116</c:v>
                </c:pt>
                <c:pt idx="181">
                  <c:v>0.88072663814431817</c:v>
                </c:pt>
                <c:pt idx="182">
                  <c:v>0.88208104180825153</c:v>
                </c:pt>
                <c:pt idx="183">
                  <c:v>0.8837391080359549</c:v>
                </c:pt>
                <c:pt idx="184">
                  <c:v>0.88417799253702145</c:v>
                </c:pt>
                <c:pt idx="185">
                  <c:v>0.88460399443144389</c:v>
                </c:pt>
                <c:pt idx="186">
                  <c:v>0.8847582390637394</c:v>
                </c:pt>
                <c:pt idx="187">
                  <c:v>0.88667085261073719</c:v>
                </c:pt>
                <c:pt idx="188">
                  <c:v>0.88851787295975848</c:v>
                </c:pt>
                <c:pt idx="189">
                  <c:v>0.88934155122444736</c:v>
                </c:pt>
                <c:pt idx="190">
                  <c:v>0.89068142709654541</c:v>
                </c:pt>
                <c:pt idx="191">
                  <c:v>0.89144240175320855</c:v>
                </c:pt>
                <c:pt idx="192">
                  <c:v>0.89177975221331185</c:v>
                </c:pt>
                <c:pt idx="193">
                  <c:v>0.89286895423555523</c:v>
                </c:pt>
                <c:pt idx="194">
                  <c:v>0.89940850027966501</c:v>
                </c:pt>
                <c:pt idx="195">
                  <c:v>0.89967192891033121</c:v>
                </c:pt>
                <c:pt idx="196">
                  <c:v>0.90060963305107655</c:v>
                </c:pt>
                <c:pt idx="197">
                  <c:v>0.9054750622866351</c:v>
                </c:pt>
                <c:pt idx="198">
                  <c:v>0.90570310723532577</c:v>
                </c:pt>
                <c:pt idx="199">
                  <c:v>0.91103317686324281</c:v>
                </c:pt>
                <c:pt idx="200">
                  <c:v>0.9209684885995475</c:v>
                </c:pt>
                <c:pt idx="201">
                  <c:v>0.92198214758268371</c:v>
                </c:pt>
                <c:pt idx="202">
                  <c:v>0.92212326926436949</c:v>
                </c:pt>
                <c:pt idx="203">
                  <c:v>0.92236887920947808</c:v>
                </c:pt>
                <c:pt idx="204">
                  <c:v>0.92264906260787793</c:v>
                </c:pt>
                <c:pt idx="205">
                  <c:v>0.92292180410929026</c:v>
                </c:pt>
                <c:pt idx="206">
                  <c:v>0.92310828760715957</c:v>
                </c:pt>
                <c:pt idx="207">
                  <c:v>0.92336040541791609</c:v>
                </c:pt>
                <c:pt idx="208">
                  <c:v>0.92368254875795575</c:v>
                </c:pt>
                <c:pt idx="209">
                  <c:v>0.9240268529368092</c:v>
                </c:pt>
                <c:pt idx="210">
                  <c:v>0.9243024441234855</c:v>
                </c:pt>
                <c:pt idx="211">
                  <c:v>0.92783198095594432</c:v>
                </c:pt>
                <c:pt idx="212">
                  <c:v>0.9295329986913351</c:v>
                </c:pt>
                <c:pt idx="213">
                  <c:v>0.93020609230309426</c:v>
                </c:pt>
                <c:pt idx="214">
                  <c:v>0.9362238771106195</c:v>
                </c:pt>
                <c:pt idx="215">
                  <c:v>0.9370154737080334</c:v>
                </c:pt>
                <c:pt idx="216">
                  <c:v>0.93719809848811353</c:v>
                </c:pt>
                <c:pt idx="217">
                  <c:v>0.9402276757152036</c:v>
                </c:pt>
                <c:pt idx="218">
                  <c:v>0.94452535313750807</c:v>
                </c:pt>
                <c:pt idx="219">
                  <c:v>0.94529650048008129</c:v>
                </c:pt>
                <c:pt idx="220">
                  <c:v>0.94627901810736381</c:v>
                </c:pt>
                <c:pt idx="221">
                  <c:v>0.9478093903842133</c:v>
                </c:pt>
                <c:pt idx="222">
                  <c:v>0.94834841366868428</c:v>
                </c:pt>
                <c:pt idx="223">
                  <c:v>0.94928059447744595</c:v>
                </c:pt>
                <c:pt idx="224">
                  <c:v>0.94942095901676427</c:v>
                </c:pt>
                <c:pt idx="225">
                  <c:v>0.9504399099501184</c:v>
                </c:pt>
                <c:pt idx="226">
                  <c:v>0.95288300014624372</c:v>
                </c:pt>
                <c:pt idx="227">
                  <c:v>0.95339160827474201</c:v>
                </c:pt>
                <c:pt idx="228">
                  <c:v>0.95471998747575837</c:v>
                </c:pt>
                <c:pt idx="229">
                  <c:v>0.95633252392779755</c:v>
                </c:pt>
                <c:pt idx="230">
                  <c:v>0.9626344359269956</c:v>
                </c:pt>
                <c:pt idx="231">
                  <c:v>0.96329627716939847</c:v>
                </c:pt>
                <c:pt idx="232">
                  <c:v>0.96772725623043143</c:v>
                </c:pt>
                <c:pt idx="233">
                  <c:v>0.9686570658503737</c:v>
                </c:pt>
                <c:pt idx="234">
                  <c:v>0.9707165180141889</c:v>
                </c:pt>
                <c:pt idx="235">
                  <c:v>0.97166728276264813</c:v>
                </c:pt>
                <c:pt idx="236">
                  <c:v>0.97322843915027857</c:v>
                </c:pt>
                <c:pt idx="237">
                  <c:v>0.97363543431157673</c:v>
                </c:pt>
                <c:pt idx="238">
                  <c:v>0.97380433711282333</c:v>
                </c:pt>
                <c:pt idx="239">
                  <c:v>0.97645608492538827</c:v>
                </c:pt>
                <c:pt idx="240">
                  <c:v>0.9769126981956322</c:v>
                </c:pt>
                <c:pt idx="241">
                  <c:v>0.97828745717484866</c:v>
                </c:pt>
                <c:pt idx="242">
                  <c:v>0.98004436139129536</c:v>
                </c:pt>
                <c:pt idx="243">
                  <c:v>0.98028736820977014</c:v>
                </c:pt>
                <c:pt idx="244">
                  <c:v>0.9809150084208188</c:v>
                </c:pt>
                <c:pt idx="245">
                  <c:v>0.98160859688342961</c:v>
                </c:pt>
                <c:pt idx="246">
                  <c:v>0.98352566709705103</c:v>
                </c:pt>
                <c:pt idx="247">
                  <c:v>0.98677862134032979</c:v>
                </c:pt>
                <c:pt idx="248">
                  <c:v>0.98971829801827993</c:v>
                </c:pt>
                <c:pt idx="249">
                  <c:v>0.99899787379841631</c:v>
                </c:pt>
                <c:pt idx="250">
                  <c:v>1</c:v>
                </c:pt>
              </c:numCache>
            </c:numRef>
          </c:yVal>
          <c:smooth val="1"/>
        </c:ser>
        <c:ser>
          <c:idx val="3"/>
          <c:order val="3"/>
          <c:tx>
            <c:v>Curva Lorenz 2008</c:v>
          </c:tx>
          <c:marker>
            <c:symbol val="none"/>
          </c:marker>
          <c:xVal>
            <c:numRef>
              <c:f>'[1]Año 2008'!$G$3:$G$253</c:f>
              <c:numCache>
                <c:formatCode>General</c:formatCode>
                <c:ptCount val="251"/>
                <c:pt idx="0">
                  <c:v>1.8357869986412395E-4</c:v>
                </c:pt>
                <c:pt idx="1">
                  <c:v>2.563611642041933E-4</c:v>
                </c:pt>
                <c:pt idx="2">
                  <c:v>4.1536998757135115E-4</c:v>
                </c:pt>
                <c:pt idx="3">
                  <c:v>5.2616622309540576E-4</c:v>
                </c:pt>
                <c:pt idx="4">
                  <c:v>6.0312093061420523E-4</c:v>
                </c:pt>
                <c:pt idx="5">
                  <c:v>7.7511006609296777E-4</c:v>
                </c:pt>
                <c:pt idx="6">
                  <c:v>1.4320065754552496E-3</c:v>
                </c:pt>
                <c:pt idx="7">
                  <c:v>1.5173057693315093E-3</c:v>
                </c:pt>
                <c:pt idx="8">
                  <c:v>2.312813468742713E-3</c:v>
                </c:pt>
                <c:pt idx="9">
                  <c:v>2.461623475450753E-3</c:v>
                </c:pt>
                <c:pt idx="10">
                  <c:v>2.5835456927847545E-3</c:v>
                </c:pt>
                <c:pt idx="11">
                  <c:v>2.7161303093532884E-3</c:v>
                </c:pt>
                <c:pt idx="12">
                  <c:v>3.1194471499638638E-3</c:v>
                </c:pt>
                <c:pt idx="13">
                  <c:v>3.374881149017228E-3</c:v>
                </c:pt>
                <c:pt idx="14">
                  <c:v>3.5598505966075956E-3</c:v>
                </c:pt>
                <c:pt idx="15">
                  <c:v>3.7628997646391264E-3</c:v>
                </c:pt>
                <c:pt idx="16">
                  <c:v>3.9237629183079418E-3</c:v>
                </c:pt>
                <c:pt idx="17">
                  <c:v>7.3959964081622056E-3</c:v>
                </c:pt>
                <c:pt idx="18">
                  <c:v>8.1627619878977126E-3</c:v>
                </c:pt>
                <c:pt idx="19">
                  <c:v>1.0084775345566042E-2</c:v>
                </c:pt>
                <c:pt idx="20">
                  <c:v>1.5759953233789793E-2</c:v>
                </c:pt>
                <c:pt idx="21">
                  <c:v>1.5843398097364392E-2</c:v>
                </c:pt>
                <c:pt idx="22">
                  <c:v>1.5916644144279877E-2</c:v>
                </c:pt>
                <c:pt idx="23">
                  <c:v>1.6141945275931303E-2</c:v>
                </c:pt>
                <c:pt idx="24">
                  <c:v>1.6331550549275816E-2</c:v>
                </c:pt>
                <c:pt idx="25">
                  <c:v>1.6614799502854046E-2</c:v>
                </c:pt>
                <c:pt idx="26">
                  <c:v>1.6702880192182794E-2</c:v>
                </c:pt>
                <c:pt idx="27">
                  <c:v>1.8648536261197259E-2</c:v>
                </c:pt>
                <c:pt idx="28">
                  <c:v>1.9259074513018094E-2</c:v>
                </c:pt>
                <c:pt idx="29">
                  <c:v>1.9450997699239678E-2</c:v>
                </c:pt>
                <c:pt idx="30">
                  <c:v>1.9840870645163235E-2</c:v>
                </c:pt>
                <c:pt idx="31">
                  <c:v>4.2187868693017008E-2</c:v>
                </c:pt>
                <c:pt idx="32">
                  <c:v>6.3978104067798025E-2</c:v>
                </c:pt>
                <c:pt idx="33">
                  <c:v>6.4161219185086729E-2</c:v>
                </c:pt>
                <c:pt idx="34">
                  <c:v>6.4851493639878854E-2</c:v>
                </c:pt>
                <c:pt idx="35">
                  <c:v>6.5446270084135602E-2</c:v>
                </c:pt>
                <c:pt idx="36">
                  <c:v>6.5775413712679864E-2</c:v>
                </c:pt>
                <c:pt idx="37">
                  <c:v>6.5901044590617186E-2</c:v>
                </c:pt>
                <c:pt idx="38">
                  <c:v>6.8204586407851611E-2</c:v>
                </c:pt>
                <c:pt idx="39">
                  <c:v>6.87015469286959E-2</c:v>
                </c:pt>
                <c:pt idx="40">
                  <c:v>6.8845721109649802E-2</c:v>
                </c:pt>
                <c:pt idx="41">
                  <c:v>6.9335264309287464E-2</c:v>
                </c:pt>
                <c:pt idx="42">
                  <c:v>0.10700598438746603</c:v>
                </c:pt>
                <c:pt idx="43">
                  <c:v>0.10711492629268843</c:v>
                </c:pt>
                <c:pt idx="44">
                  <c:v>0.10719837115626302</c:v>
                </c:pt>
                <c:pt idx="45">
                  <c:v>0.10750618998633822</c:v>
                </c:pt>
                <c:pt idx="46">
                  <c:v>0.10809308552681292</c:v>
                </c:pt>
                <c:pt idx="47">
                  <c:v>0.10833322130087761</c:v>
                </c:pt>
                <c:pt idx="48">
                  <c:v>0.10839441420083232</c:v>
                </c:pt>
                <c:pt idx="49">
                  <c:v>0.10872123991649951</c:v>
                </c:pt>
                <c:pt idx="50">
                  <c:v>0.1091347555737692</c:v>
                </c:pt>
                <c:pt idx="51">
                  <c:v>0.10930025455319216</c:v>
                </c:pt>
                <c:pt idx="52">
                  <c:v>0.11750288464257552</c:v>
                </c:pt>
                <c:pt idx="53">
                  <c:v>0.11760719072204377</c:v>
                </c:pt>
                <c:pt idx="54">
                  <c:v>0.11839713543055</c:v>
                </c:pt>
                <c:pt idx="55">
                  <c:v>0.12084809650676621</c:v>
                </c:pt>
                <c:pt idx="56">
                  <c:v>0.1219509594536772</c:v>
                </c:pt>
                <c:pt idx="57">
                  <c:v>0.12425635560121329</c:v>
                </c:pt>
                <c:pt idx="58">
                  <c:v>0.14210660266754685</c:v>
                </c:pt>
                <c:pt idx="59">
                  <c:v>0.14966995238543368</c:v>
                </c:pt>
                <c:pt idx="60">
                  <c:v>0.15030830559177938</c:v>
                </c:pt>
                <c:pt idx="61">
                  <c:v>0.15098235465643201</c:v>
                </c:pt>
                <c:pt idx="62">
                  <c:v>0.15103844814805714</c:v>
                </c:pt>
                <c:pt idx="63">
                  <c:v>0.15845391502438677</c:v>
                </c:pt>
                <c:pt idx="64">
                  <c:v>0.16143938681005585</c:v>
                </c:pt>
                <c:pt idx="65">
                  <c:v>0.16459731131377911</c:v>
                </c:pt>
                <c:pt idx="66">
                  <c:v>0.16726754694816637</c:v>
                </c:pt>
                <c:pt idx="67">
                  <c:v>0.16774550058341867</c:v>
                </c:pt>
                <c:pt idx="68">
                  <c:v>0.17191171718866838</c:v>
                </c:pt>
                <c:pt idx="69">
                  <c:v>0.17244390998524417</c:v>
                </c:pt>
                <c:pt idx="70">
                  <c:v>0.17998964356526523</c:v>
                </c:pt>
                <c:pt idx="71">
                  <c:v>0.19290551769888736</c:v>
                </c:pt>
                <c:pt idx="72">
                  <c:v>0.19301863184728849</c:v>
                </c:pt>
                <c:pt idx="73">
                  <c:v>0.19310393104116474</c:v>
                </c:pt>
                <c:pt idx="74">
                  <c:v>0.19389665724512345</c:v>
                </c:pt>
                <c:pt idx="75">
                  <c:v>0.1939782477783964</c:v>
                </c:pt>
                <c:pt idx="76">
                  <c:v>0.19467547597181975</c:v>
                </c:pt>
                <c:pt idx="77">
                  <c:v>0.19919911474271398</c:v>
                </c:pt>
                <c:pt idx="78">
                  <c:v>0.20105993520042761</c:v>
                </c:pt>
                <c:pt idx="79">
                  <c:v>0.20137517135170943</c:v>
                </c:pt>
                <c:pt idx="80">
                  <c:v>0.20336764926084075</c:v>
                </c:pt>
                <c:pt idx="81">
                  <c:v>0.21710730963097435</c:v>
                </c:pt>
                <c:pt idx="82">
                  <c:v>0.21756440205033301</c:v>
                </c:pt>
                <c:pt idx="83">
                  <c:v>0.21773036461233139</c:v>
                </c:pt>
                <c:pt idx="84">
                  <c:v>0.26284992951226943</c:v>
                </c:pt>
                <c:pt idx="85">
                  <c:v>0.26298854070231831</c:v>
                </c:pt>
                <c:pt idx="86">
                  <c:v>0.26485631489866318</c:v>
                </c:pt>
                <c:pt idx="87">
                  <c:v>0.26818205629468644</c:v>
                </c:pt>
                <c:pt idx="88">
                  <c:v>0.26829934268626632</c:v>
                </c:pt>
                <c:pt idx="89">
                  <c:v>0.26877729632151864</c:v>
                </c:pt>
                <c:pt idx="90">
                  <c:v>0.27919585112138307</c:v>
                </c:pt>
                <c:pt idx="91">
                  <c:v>0.27959221422336245</c:v>
                </c:pt>
                <c:pt idx="92">
                  <c:v>0.27971599077099807</c:v>
                </c:pt>
                <c:pt idx="93">
                  <c:v>0.29246265726459392</c:v>
                </c:pt>
                <c:pt idx="94">
                  <c:v>0.29299994946949925</c:v>
                </c:pt>
                <c:pt idx="95">
                  <c:v>0.29544998338056466</c:v>
                </c:pt>
                <c:pt idx="96">
                  <c:v>0.29567806600766861</c:v>
                </c:pt>
                <c:pt idx="97">
                  <c:v>0.2961917155012278</c:v>
                </c:pt>
                <c:pt idx="98">
                  <c:v>0.29643555993589582</c:v>
                </c:pt>
                <c:pt idx="99">
                  <c:v>0.29657787978654804</c:v>
                </c:pt>
                <c:pt idx="100">
                  <c:v>0.29714345052855368</c:v>
                </c:pt>
                <c:pt idx="101">
                  <c:v>0.29732332056781446</c:v>
                </c:pt>
                <c:pt idx="102">
                  <c:v>0.29766034510014078</c:v>
                </c:pt>
                <c:pt idx="103">
                  <c:v>0.29878546001067169</c:v>
                </c:pt>
                <c:pt idx="104">
                  <c:v>0.29897460170144075</c:v>
                </c:pt>
                <c:pt idx="105">
                  <c:v>0.2990209599589822</c:v>
                </c:pt>
                <c:pt idx="106">
                  <c:v>0.3065564947223442</c:v>
                </c:pt>
                <c:pt idx="107">
                  <c:v>0.3094654753830699</c:v>
                </c:pt>
                <c:pt idx="108">
                  <c:v>0.30971859146924618</c:v>
                </c:pt>
                <c:pt idx="109">
                  <c:v>0.31350976977098555</c:v>
                </c:pt>
                <c:pt idx="110">
                  <c:v>0.32136285859850644</c:v>
                </c:pt>
                <c:pt idx="111">
                  <c:v>0.32249539083024392</c:v>
                </c:pt>
                <c:pt idx="112">
                  <c:v>0.32335904516824104</c:v>
                </c:pt>
                <c:pt idx="113">
                  <c:v>0.32366593683316541</c:v>
                </c:pt>
                <c:pt idx="114">
                  <c:v>0.35190460583196154</c:v>
                </c:pt>
                <c:pt idx="115">
                  <c:v>0.35413165652425255</c:v>
                </c:pt>
                <c:pt idx="116">
                  <c:v>0.36081976233975688</c:v>
                </c:pt>
                <c:pt idx="117">
                  <c:v>0.36110903786681553</c:v>
                </c:pt>
                <c:pt idx="118">
                  <c:v>0.36144049940823686</c:v>
                </c:pt>
                <c:pt idx="119">
                  <c:v>0.36158745508464324</c:v>
                </c:pt>
                <c:pt idx="120">
                  <c:v>0.36624785071528476</c:v>
                </c:pt>
                <c:pt idx="121">
                  <c:v>0.36676242737399478</c:v>
                </c:pt>
                <c:pt idx="122">
                  <c:v>0.37505777397846102</c:v>
                </c:pt>
                <c:pt idx="123">
                  <c:v>0.37625613493590737</c:v>
                </c:pt>
                <c:pt idx="124">
                  <c:v>0.37739979314945488</c:v>
                </c:pt>
                <c:pt idx="125">
                  <c:v>0.37789860800060082</c:v>
                </c:pt>
                <c:pt idx="126">
                  <c:v>0.37827550063441273</c:v>
                </c:pt>
                <c:pt idx="127">
                  <c:v>0.38402346098697659</c:v>
                </c:pt>
                <c:pt idx="128">
                  <c:v>0.38431459084433683</c:v>
                </c:pt>
                <c:pt idx="129">
                  <c:v>0.38515413888841243</c:v>
                </c:pt>
                <c:pt idx="130">
                  <c:v>0.38542718902533152</c:v>
                </c:pt>
                <c:pt idx="131">
                  <c:v>0.39056878336925327</c:v>
                </c:pt>
                <c:pt idx="132">
                  <c:v>0.39451108959057779</c:v>
                </c:pt>
                <c:pt idx="133">
                  <c:v>0.39561534328521503</c:v>
                </c:pt>
                <c:pt idx="134">
                  <c:v>0.39692774555621335</c:v>
                </c:pt>
                <c:pt idx="135">
                  <c:v>0.39797451501149916</c:v>
                </c:pt>
                <c:pt idx="136">
                  <c:v>0.39864578258069927</c:v>
                </c:pt>
                <c:pt idx="137">
                  <c:v>0.56244804977764262</c:v>
                </c:pt>
                <c:pt idx="138">
                  <c:v>0.56459350993666069</c:v>
                </c:pt>
                <c:pt idx="139">
                  <c:v>0.56504921160829313</c:v>
                </c:pt>
                <c:pt idx="140">
                  <c:v>0.5786015846179593</c:v>
                </c:pt>
                <c:pt idx="141">
                  <c:v>0.58141321293784798</c:v>
                </c:pt>
                <c:pt idx="142">
                  <c:v>0.58223097260087908</c:v>
                </c:pt>
                <c:pt idx="143">
                  <c:v>0.60214926153613646</c:v>
                </c:pt>
                <c:pt idx="144">
                  <c:v>0.60346166380713484</c:v>
                </c:pt>
                <c:pt idx="145">
                  <c:v>0.60378941668795283</c:v>
                </c:pt>
                <c:pt idx="146">
                  <c:v>0.60782675733723734</c:v>
                </c:pt>
                <c:pt idx="147">
                  <c:v>0.60908306611661045</c:v>
                </c:pt>
                <c:pt idx="148">
                  <c:v>0.61330120397030663</c:v>
                </c:pt>
                <c:pt idx="149">
                  <c:v>0.61638217376651105</c:v>
                </c:pt>
                <c:pt idx="150">
                  <c:v>0.6172351657052737</c:v>
                </c:pt>
                <c:pt idx="151">
                  <c:v>0.70264932806023606</c:v>
                </c:pt>
                <c:pt idx="152">
                  <c:v>0.70285701305402171</c:v>
                </c:pt>
                <c:pt idx="153">
                  <c:v>0.70731111443860384</c:v>
                </c:pt>
                <c:pt idx="154">
                  <c:v>0.7157835495868784</c:v>
                </c:pt>
                <c:pt idx="155">
                  <c:v>0.8235558359715045</c:v>
                </c:pt>
                <c:pt idx="156">
                  <c:v>0.82426048148613451</c:v>
                </c:pt>
                <c:pt idx="157">
                  <c:v>0.82579030398500219</c:v>
                </c:pt>
                <c:pt idx="158">
                  <c:v>0.8264615715542023</c:v>
                </c:pt>
                <c:pt idx="159">
                  <c:v>0.82745595617846635</c:v>
                </c:pt>
                <c:pt idx="160">
                  <c:v>0.83857591141493282</c:v>
                </c:pt>
                <c:pt idx="161">
                  <c:v>0.84592276807010114</c:v>
                </c:pt>
                <c:pt idx="162">
                  <c:v>0.84871446233924697</c:v>
                </c:pt>
                <c:pt idx="163">
                  <c:v>0.84882386782704478</c:v>
                </c:pt>
                <c:pt idx="164">
                  <c:v>0.85011911754275271</c:v>
                </c:pt>
                <c:pt idx="165">
                  <c:v>0.86390977199618191</c:v>
                </c:pt>
                <c:pt idx="166">
                  <c:v>0.87074576065324349</c:v>
                </c:pt>
                <c:pt idx="167">
                  <c:v>0.87470290151698127</c:v>
                </c:pt>
                <c:pt idx="168">
                  <c:v>0.87484614853278431</c:v>
                </c:pt>
                <c:pt idx="169">
                  <c:v>0.88376037787542883</c:v>
                </c:pt>
                <c:pt idx="170">
                  <c:v>0.88386190245944463</c:v>
                </c:pt>
                <c:pt idx="171">
                  <c:v>0.88407468686155988</c:v>
                </c:pt>
                <c:pt idx="172">
                  <c:v>0.88424018584098285</c:v>
                </c:pt>
                <c:pt idx="173">
                  <c:v>0.88647882609765927</c:v>
                </c:pt>
                <c:pt idx="174">
                  <c:v>0.88980039525050381</c:v>
                </c:pt>
                <c:pt idx="175">
                  <c:v>0.89168763991501609</c:v>
                </c:pt>
                <c:pt idx="176">
                  <c:v>0.8921095000586432</c:v>
                </c:pt>
                <c:pt idx="177">
                  <c:v>0.89723255109954836</c:v>
                </c:pt>
                <c:pt idx="178">
                  <c:v>0.90379548961969081</c:v>
                </c:pt>
                <c:pt idx="179">
                  <c:v>0.913982253131848</c:v>
                </c:pt>
                <c:pt idx="180">
                  <c:v>0.91440040461487182</c:v>
                </c:pt>
                <c:pt idx="181">
                  <c:v>0.91690560485241157</c:v>
                </c:pt>
                <c:pt idx="182">
                  <c:v>0.91707110383183454</c:v>
                </c:pt>
                <c:pt idx="183">
                  <c:v>0.91793058592665289</c:v>
                </c:pt>
                <c:pt idx="184">
                  <c:v>0.91862735053750078</c:v>
                </c:pt>
                <c:pt idx="185">
                  <c:v>0.91998611106604056</c:v>
                </c:pt>
                <c:pt idx="186">
                  <c:v>0.92030273796504869</c:v>
                </c:pt>
                <c:pt idx="187">
                  <c:v>0.92847384443930381</c:v>
                </c:pt>
                <c:pt idx="188">
                  <c:v>0.93176018131641691</c:v>
                </c:pt>
                <c:pt idx="189">
                  <c:v>0.93191269998372828</c:v>
                </c:pt>
                <c:pt idx="190">
                  <c:v>0.9320582649124084</c:v>
                </c:pt>
                <c:pt idx="191">
                  <c:v>0.93235078551749495</c:v>
                </c:pt>
                <c:pt idx="192">
                  <c:v>0.93289456787845604</c:v>
                </c:pt>
                <c:pt idx="193">
                  <c:v>0.93745900191598674</c:v>
                </c:pt>
                <c:pt idx="194">
                  <c:v>0.93874915222336519</c:v>
                </c:pt>
                <c:pt idx="195">
                  <c:v>0.94376326135904798</c:v>
                </c:pt>
                <c:pt idx="196">
                  <c:v>0.95002626195289719</c:v>
                </c:pt>
                <c:pt idx="197">
                  <c:v>0.95021354931336466</c:v>
                </c:pt>
                <c:pt idx="198">
                  <c:v>0.95165714545320523</c:v>
                </c:pt>
                <c:pt idx="199">
                  <c:v>0.95239377816553883</c:v>
                </c:pt>
                <c:pt idx="200">
                  <c:v>0.95704212064921956</c:v>
                </c:pt>
                <c:pt idx="201">
                  <c:v>0.95751729278901943</c:v>
                </c:pt>
                <c:pt idx="202">
                  <c:v>0.95819226901882282</c:v>
                </c:pt>
                <c:pt idx="203">
                  <c:v>0.96028858942484696</c:v>
                </c:pt>
                <c:pt idx="204">
                  <c:v>0.96187682332821689</c:v>
                </c:pt>
                <c:pt idx="205">
                  <c:v>0.96380625400709186</c:v>
                </c:pt>
                <c:pt idx="206">
                  <c:v>0.96429301571127701</c:v>
                </c:pt>
                <c:pt idx="207">
                  <c:v>0.96445295169979506</c:v>
                </c:pt>
                <c:pt idx="208">
                  <c:v>0.96504726456147638</c:v>
                </c:pt>
                <c:pt idx="209">
                  <c:v>0.96513905391140842</c:v>
                </c:pt>
                <c:pt idx="210">
                  <c:v>0.96524382357345206</c:v>
                </c:pt>
                <c:pt idx="211">
                  <c:v>0.96668139313981238</c:v>
                </c:pt>
                <c:pt idx="212">
                  <c:v>0.97001779693507018</c:v>
                </c:pt>
                <c:pt idx="213">
                  <c:v>0.97576714803536024</c:v>
                </c:pt>
                <c:pt idx="214">
                  <c:v>0.97845268189473611</c:v>
                </c:pt>
                <c:pt idx="215">
                  <c:v>0.97853983541891409</c:v>
                </c:pt>
                <c:pt idx="216">
                  <c:v>0.97884255484065974</c:v>
                </c:pt>
                <c:pt idx="217">
                  <c:v>0.97958196904844574</c:v>
                </c:pt>
                <c:pt idx="218">
                  <c:v>0.98166067331660423</c:v>
                </c:pt>
                <c:pt idx="219">
                  <c:v>0.9824677705804008</c:v>
                </c:pt>
                <c:pt idx="220">
                  <c:v>0.98261472625680713</c:v>
                </c:pt>
                <c:pt idx="221">
                  <c:v>0.98364017091362388</c:v>
                </c:pt>
                <c:pt idx="222">
                  <c:v>0.98391275746796758</c:v>
                </c:pt>
                <c:pt idx="223">
                  <c:v>0.98457011755990531</c:v>
                </c:pt>
                <c:pt idx="224">
                  <c:v>0.98475555059007103</c:v>
                </c:pt>
                <c:pt idx="225">
                  <c:v>0.98516582116931284</c:v>
                </c:pt>
                <c:pt idx="226">
                  <c:v>0.98585563204152959</c:v>
                </c:pt>
                <c:pt idx="227">
                  <c:v>0.9867081603977168</c:v>
                </c:pt>
                <c:pt idx="228">
                  <c:v>0.98685604323927401</c:v>
                </c:pt>
                <c:pt idx="229">
                  <c:v>0.98702200580127231</c:v>
                </c:pt>
                <c:pt idx="230">
                  <c:v>0.98747724389032931</c:v>
                </c:pt>
                <c:pt idx="231">
                  <c:v>0.98756161591905478</c:v>
                </c:pt>
                <c:pt idx="232">
                  <c:v>0.9879964563747935</c:v>
                </c:pt>
                <c:pt idx="233">
                  <c:v>0.98978310362044086</c:v>
                </c:pt>
                <c:pt idx="234">
                  <c:v>0.99000284176118725</c:v>
                </c:pt>
                <c:pt idx="235">
                  <c:v>0.99243804102983946</c:v>
                </c:pt>
                <c:pt idx="236">
                  <c:v>0.992705991758429</c:v>
                </c:pt>
                <c:pt idx="237">
                  <c:v>0.99309169246117379</c:v>
                </c:pt>
                <c:pt idx="238">
                  <c:v>0.99313480564068735</c:v>
                </c:pt>
                <c:pt idx="239">
                  <c:v>0.99367766083649767</c:v>
                </c:pt>
                <c:pt idx="240">
                  <c:v>0.99428402684513972</c:v>
                </c:pt>
                <c:pt idx="241">
                  <c:v>0.99498218220371393</c:v>
                </c:pt>
                <c:pt idx="242">
                  <c:v>0.99518940361492425</c:v>
                </c:pt>
                <c:pt idx="243">
                  <c:v>0.99539569786098359</c:v>
                </c:pt>
                <c:pt idx="244">
                  <c:v>0.99551622933059136</c:v>
                </c:pt>
                <c:pt idx="245">
                  <c:v>0.99569053637894722</c:v>
                </c:pt>
                <c:pt idx="246">
                  <c:v>0.99668584816836203</c:v>
                </c:pt>
                <c:pt idx="247">
                  <c:v>0.99742943461932687</c:v>
                </c:pt>
                <c:pt idx="248">
                  <c:v>0.99805573467871178</c:v>
                </c:pt>
                <c:pt idx="249">
                  <c:v>0.99850401902913755</c:v>
                </c:pt>
                <c:pt idx="250">
                  <c:v>1</c:v>
                </c:pt>
              </c:numCache>
            </c:numRef>
          </c:xVal>
          <c:yVal>
            <c:numRef>
              <c:f>'[1]Año 2008'!$H$3:$H$253</c:f>
              <c:numCache>
                <c:formatCode>General</c:formatCode>
                <c:ptCount val="251"/>
                <c:pt idx="0">
                  <c:v>4.8411111470245884E-5</c:v>
                </c:pt>
                <c:pt idx="1">
                  <c:v>6.9723386012910136E-5</c:v>
                </c:pt>
                <c:pt idx="2">
                  <c:v>1.1766280508956004E-4</c:v>
                </c:pt>
                <c:pt idx="3">
                  <c:v>1.5270589390557805E-4</c:v>
                </c:pt>
                <c:pt idx="4">
                  <c:v>1.7857002653940118E-4</c:v>
                </c:pt>
                <c:pt idx="5">
                  <c:v>2.3665329003610706E-4</c:v>
                </c:pt>
                <c:pt idx="6">
                  <c:v>4.6925852972671146E-4</c:v>
                </c:pt>
                <c:pt idx="7">
                  <c:v>4.9966585136720053E-4</c:v>
                </c:pt>
                <c:pt idx="8">
                  <c:v>7.8781862526287676E-4</c:v>
                </c:pt>
                <c:pt idx="9">
                  <c:v>8.4256230425799352E-4</c:v>
                </c:pt>
                <c:pt idx="10">
                  <c:v>8.8791007918394575E-4</c:v>
                </c:pt>
                <c:pt idx="11">
                  <c:v>9.3888635656549587E-4</c:v>
                </c:pt>
                <c:pt idx="12">
                  <c:v>1.0965918689840369E-3</c:v>
                </c:pt>
                <c:pt idx="13">
                  <c:v>1.1985562425499349E-3</c:v>
                </c:pt>
                <c:pt idx="14">
                  <c:v>1.2725686912318979E-3</c:v>
                </c:pt>
                <c:pt idx="15">
                  <c:v>1.3552465889842182E-3</c:v>
                </c:pt>
                <c:pt idx="16">
                  <c:v>1.4216408846504517E-3</c:v>
                </c:pt>
                <c:pt idx="17">
                  <c:v>2.9032683751888675E-3</c:v>
                </c:pt>
                <c:pt idx="18">
                  <c:v>3.2317674509904936E-3</c:v>
                </c:pt>
                <c:pt idx="19">
                  <c:v>4.062888624281254E-3</c:v>
                </c:pt>
                <c:pt idx="20">
                  <c:v>6.5180424109764898E-3</c:v>
                </c:pt>
                <c:pt idx="21">
                  <c:v>6.5542556348610189E-3</c:v>
                </c:pt>
                <c:pt idx="22">
                  <c:v>6.5864125514282293E-3</c:v>
                </c:pt>
                <c:pt idx="23">
                  <c:v>6.6859693774628474E-3</c:v>
                </c:pt>
                <c:pt idx="24">
                  <c:v>6.7698551333117869E-3</c:v>
                </c:pt>
                <c:pt idx="25">
                  <c:v>6.8954947619094481E-3</c:v>
                </c:pt>
                <c:pt idx="26">
                  <c:v>6.9354228871963625E-3</c:v>
                </c:pt>
                <c:pt idx="27">
                  <c:v>7.8201939335685328E-3</c:v>
                </c:pt>
                <c:pt idx="28">
                  <c:v>8.1043054275412307E-3</c:v>
                </c:pt>
                <c:pt idx="29">
                  <c:v>8.1943107475351065E-3</c:v>
                </c:pt>
                <c:pt idx="30">
                  <c:v>8.3777417902637531E-3</c:v>
                </c:pt>
                <c:pt idx="31">
                  <c:v>1.891375925545399E-2</c:v>
                </c:pt>
                <c:pt idx="32">
                  <c:v>2.922117702482032E-2</c:v>
                </c:pt>
                <c:pt idx="33">
                  <c:v>2.9307952794396935E-2</c:v>
                </c:pt>
                <c:pt idx="34">
                  <c:v>2.9635130239566917E-2</c:v>
                </c:pt>
                <c:pt idx="35">
                  <c:v>2.9918478530301426E-2</c:v>
                </c:pt>
                <c:pt idx="36">
                  <c:v>3.0075301680045352E-2</c:v>
                </c:pt>
                <c:pt idx="37">
                  <c:v>3.0136228491565581E-2</c:v>
                </c:pt>
                <c:pt idx="38">
                  <c:v>3.1256514734665862E-2</c:v>
                </c:pt>
                <c:pt idx="39">
                  <c:v>3.1498502352298889E-2</c:v>
                </c:pt>
                <c:pt idx="40">
                  <c:v>3.1568916409719122E-2</c:v>
                </c:pt>
                <c:pt idx="41">
                  <c:v>3.1820348001421236E-2</c:v>
                </c:pt>
                <c:pt idx="42">
                  <c:v>5.1267468279525434E-2</c:v>
                </c:pt>
                <c:pt idx="43">
                  <c:v>5.1323770671687023E-2</c:v>
                </c:pt>
                <c:pt idx="44">
                  <c:v>5.1366948894151727E-2</c:v>
                </c:pt>
                <c:pt idx="45">
                  <c:v>5.152704948769312E-2</c:v>
                </c:pt>
                <c:pt idx="46">
                  <c:v>5.1835282863809527E-2</c:v>
                </c:pt>
                <c:pt idx="47">
                  <c:v>5.1962048516701123E-2</c:v>
                </c:pt>
                <c:pt idx="48">
                  <c:v>5.1994866579746127E-2</c:v>
                </c:pt>
                <c:pt idx="49">
                  <c:v>5.2172687091075483E-2</c:v>
                </c:pt>
                <c:pt idx="50">
                  <c:v>5.2399682873803421E-2</c:v>
                </c:pt>
                <c:pt idx="51">
                  <c:v>5.2492591821961566E-2</c:v>
                </c:pt>
                <c:pt idx="52">
                  <c:v>5.7110722076251667E-2</c:v>
                </c:pt>
                <c:pt idx="53">
                  <c:v>5.7169953706436641E-2</c:v>
                </c:pt>
                <c:pt idx="54">
                  <c:v>5.7619061265703299E-2</c:v>
                </c:pt>
                <c:pt idx="55">
                  <c:v>5.9021922779187233E-2</c:v>
                </c:pt>
                <c:pt idx="56">
                  <c:v>5.96600685862438E-2</c:v>
                </c:pt>
                <c:pt idx="57">
                  <c:v>6.1010647130799026E-2</c:v>
                </c:pt>
                <c:pt idx="58">
                  <c:v>7.1545563592822048E-2</c:v>
                </c:pt>
                <c:pt idx="59">
                  <c:v>7.604582539779757E-2</c:v>
                </c:pt>
                <c:pt idx="60">
                  <c:v>7.6428205012032333E-2</c:v>
                </c:pt>
                <c:pt idx="61">
                  <c:v>7.6839991941782468E-2</c:v>
                </c:pt>
                <c:pt idx="62">
                  <c:v>7.6874285250458876E-2</c:v>
                </c:pt>
                <c:pt idx="63">
                  <c:v>8.1420281980782244E-2</c:v>
                </c:pt>
                <c:pt idx="64">
                  <c:v>8.3251545865115947E-2</c:v>
                </c:pt>
                <c:pt idx="65">
                  <c:v>8.5230199198504747E-2</c:v>
                </c:pt>
                <c:pt idx="66">
                  <c:v>8.6907267004216984E-2</c:v>
                </c:pt>
                <c:pt idx="67">
                  <c:v>8.7211517281889195E-2</c:v>
                </c:pt>
                <c:pt idx="68">
                  <c:v>8.9882250520697204E-2</c:v>
                </c:pt>
                <c:pt idx="69">
                  <c:v>9.0223933964082931E-2</c:v>
                </c:pt>
                <c:pt idx="70">
                  <c:v>9.5152366547302969E-2</c:v>
                </c:pt>
                <c:pt idx="71">
                  <c:v>0.10360671438793459</c:v>
                </c:pt>
                <c:pt idx="72">
                  <c:v>0.1036827774356977</c:v>
                </c:pt>
                <c:pt idx="73">
                  <c:v>0.1037404831009556</c:v>
                </c:pt>
                <c:pt idx="74">
                  <c:v>0.10427707146627659</c:v>
                </c:pt>
                <c:pt idx="75">
                  <c:v>0.10433271892308713</c:v>
                </c:pt>
                <c:pt idx="76">
                  <c:v>0.10481185995892446</c:v>
                </c:pt>
                <c:pt idx="77">
                  <c:v>0.10799163481852099</c:v>
                </c:pt>
                <c:pt idx="78">
                  <c:v>0.10931128904608445</c:v>
                </c:pt>
                <c:pt idx="79">
                  <c:v>0.10953499793586</c:v>
                </c:pt>
                <c:pt idx="80">
                  <c:v>0.11095270201115068</c:v>
                </c:pt>
                <c:pt idx="81">
                  <c:v>0.12080170577506837</c:v>
                </c:pt>
                <c:pt idx="82">
                  <c:v>0.12112978428988477</c:v>
                </c:pt>
                <c:pt idx="83">
                  <c:v>0.12125015286489949</c:v>
                </c:pt>
                <c:pt idx="84">
                  <c:v>0.15398429399116664</c:v>
                </c:pt>
                <c:pt idx="85">
                  <c:v>0.15408512894050902</c:v>
                </c:pt>
                <c:pt idx="86">
                  <c:v>0.15545075026003968</c:v>
                </c:pt>
                <c:pt idx="87">
                  <c:v>0.15789577272759653</c:v>
                </c:pt>
                <c:pt idx="88">
                  <c:v>0.15798236440055372</c:v>
                </c:pt>
                <c:pt idx="89">
                  <c:v>0.15833969535011108</c:v>
                </c:pt>
                <c:pt idx="90">
                  <c:v>0.16614906373130292</c:v>
                </c:pt>
                <c:pt idx="91">
                  <c:v>0.16644681742060546</c:v>
                </c:pt>
                <c:pt idx="92">
                  <c:v>0.16654000057087584</c:v>
                </c:pt>
                <c:pt idx="93">
                  <c:v>0.17615433130503588</c:v>
                </c:pt>
                <c:pt idx="94">
                  <c:v>0.17656151820366678</c:v>
                </c:pt>
                <c:pt idx="95">
                  <c:v>0.17842247686682522</c:v>
                </c:pt>
                <c:pt idx="96">
                  <c:v>0.17859713239696257</c:v>
                </c:pt>
                <c:pt idx="97">
                  <c:v>0.17899158757491002</c:v>
                </c:pt>
                <c:pt idx="98">
                  <c:v>0.17917969858389862</c:v>
                </c:pt>
                <c:pt idx="99">
                  <c:v>0.17929007249928178</c:v>
                </c:pt>
                <c:pt idx="100">
                  <c:v>0.17973154702532146</c:v>
                </c:pt>
                <c:pt idx="101">
                  <c:v>0.17987208174537367</c:v>
                </c:pt>
                <c:pt idx="102">
                  <c:v>0.18013598105543571</c:v>
                </c:pt>
                <c:pt idx="103">
                  <c:v>0.18102955032475126</c:v>
                </c:pt>
                <c:pt idx="104">
                  <c:v>0.18118075199267336</c:v>
                </c:pt>
                <c:pt idx="105">
                  <c:v>0.18121782447148607</c:v>
                </c:pt>
                <c:pt idx="106">
                  <c:v>0.18726142086971614</c:v>
                </c:pt>
                <c:pt idx="107">
                  <c:v>0.18960591332187379</c:v>
                </c:pt>
                <c:pt idx="108">
                  <c:v>0.18981125423196102</c:v>
                </c:pt>
                <c:pt idx="109">
                  <c:v>0.19289359541115325</c:v>
                </c:pt>
                <c:pt idx="110">
                  <c:v>0.19929983337534046</c:v>
                </c:pt>
                <c:pt idx="111">
                  <c:v>0.20023604138219203</c:v>
                </c:pt>
                <c:pt idx="112">
                  <c:v>0.20095072176750392</c:v>
                </c:pt>
                <c:pt idx="113">
                  <c:v>0.20120658663187485</c:v>
                </c:pt>
                <c:pt idx="114">
                  <c:v>0.22477781226704766</c:v>
                </c:pt>
                <c:pt idx="115">
                  <c:v>0.22663838996147434</c:v>
                </c:pt>
                <c:pt idx="116">
                  <c:v>0.23229069653090673</c:v>
                </c:pt>
                <c:pt idx="117">
                  <c:v>0.23253806445613662</c:v>
                </c:pt>
                <c:pt idx="118">
                  <c:v>0.23282512698594957</c:v>
                </c:pt>
                <c:pt idx="119">
                  <c:v>0.23295270133637505</c:v>
                </c:pt>
                <c:pt idx="120">
                  <c:v>0.23700230530250899</c:v>
                </c:pt>
                <c:pt idx="121">
                  <c:v>0.23745386893557444</c:v>
                </c:pt>
                <c:pt idx="122">
                  <c:v>0.24475578655393293</c:v>
                </c:pt>
                <c:pt idx="123">
                  <c:v>0.24583235968175246</c:v>
                </c:pt>
                <c:pt idx="124">
                  <c:v>0.24687090031428199</c:v>
                </c:pt>
                <c:pt idx="125">
                  <c:v>0.24732560942677895</c:v>
                </c:pt>
                <c:pt idx="126">
                  <c:v>0.24767356833064738</c:v>
                </c:pt>
                <c:pt idx="127">
                  <c:v>0.25301712605931631</c:v>
                </c:pt>
                <c:pt idx="128">
                  <c:v>0.25328876224028124</c:v>
                </c:pt>
                <c:pt idx="129">
                  <c:v>0.2540734279828028</c:v>
                </c:pt>
                <c:pt idx="130">
                  <c:v>0.25432914863717393</c:v>
                </c:pt>
                <c:pt idx="131">
                  <c:v>0.25916776843061107</c:v>
                </c:pt>
                <c:pt idx="132">
                  <c:v>0.2628910370155173</c:v>
                </c:pt>
                <c:pt idx="133">
                  <c:v>0.26393621634169795</c:v>
                </c:pt>
                <c:pt idx="134">
                  <c:v>0.26518503403747568</c:v>
                </c:pt>
                <c:pt idx="135">
                  <c:v>0.2661893305793569</c:v>
                </c:pt>
                <c:pt idx="136">
                  <c:v>0.26683489578337316</c:v>
                </c:pt>
                <c:pt idx="137">
                  <c:v>0.42582664836319417</c:v>
                </c:pt>
                <c:pt idx="138">
                  <c:v>0.42791564021443101</c:v>
                </c:pt>
                <c:pt idx="139">
                  <c:v>0.42836376063137532</c:v>
                </c:pt>
                <c:pt idx="140">
                  <c:v>0.44170572999325136</c:v>
                </c:pt>
                <c:pt idx="141">
                  <c:v>0.44448611519962677</c:v>
                </c:pt>
                <c:pt idx="142">
                  <c:v>0.44529634561605025</c:v>
                </c:pt>
                <c:pt idx="143">
                  <c:v>0.46512736642493602</c:v>
                </c:pt>
                <c:pt idx="144">
                  <c:v>0.46644868563186298</c:v>
                </c:pt>
                <c:pt idx="145">
                  <c:v>0.46677872781942265</c:v>
                </c:pt>
                <c:pt idx="146">
                  <c:v>0.47085054961883016</c:v>
                </c:pt>
                <c:pt idx="147">
                  <c:v>0.4721194227632371</c:v>
                </c:pt>
                <c:pt idx="148">
                  <c:v>0.47639742397484314</c:v>
                </c:pt>
                <c:pt idx="149">
                  <c:v>0.47955029011392025</c:v>
                </c:pt>
                <c:pt idx="150">
                  <c:v>0.48042575990967379</c:v>
                </c:pt>
                <c:pt idx="151">
                  <c:v>0.5687686923755606</c:v>
                </c:pt>
                <c:pt idx="152">
                  <c:v>0.56898441522816612</c:v>
                </c:pt>
                <c:pt idx="153">
                  <c:v>0.57363352614113794</c:v>
                </c:pt>
                <c:pt idx="154">
                  <c:v>0.58254818439728562</c:v>
                </c:pt>
                <c:pt idx="155">
                  <c:v>0.6971706579993453</c:v>
                </c:pt>
                <c:pt idx="156">
                  <c:v>0.69794465623470126</c:v>
                </c:pt>
                <c:pt idx="157">
                  <c:v>0.69964321247840655</c:v>
                </c:pt>
                <c:pt idx="158">
                  <c:v>0.70039531693351642</c:v>
                </c:pt>
                <c:pt idx="159">
                  <c:v>0.70151188051866509</c:v>
                </c:pt>
                <c:pt idx="160">
                  <c:v>0.71417606884256335</c:v>
                </c:pt>
                <c:pt idx="161">
                  <c:v>0.72265888158533154</c:v>
                </c:pt>
                <c:pt idx="162">
                  <c:v>0.72591997990493617</c:v>
                </c:pt>
                <c:pt idx="163">
                  <c:v>0.7260481771489522</c:v>
                </c:pt>
                <c:pt idx="164">
                  <c:v>0.72758757394672025</c:v>
                </c:pt>
                <c:pt idx="165">
                  <c:v>0.74399344927486089</c:v>
                </c:pt>
                <c:pt idx="166">
                  <c:v>0.75217527982290933</c:v>
                </c:pt>
                <c:pt idx="167">
                  <c:v>0.75700860286459448</c:v>
                </c:pt>
                <c:pt idx="168">
                  <c:v>0.75718389479973081</c:v>
                </c:pt>
                <c:pt idx="169">
                  <c:v>0.76814576268690171</c:v>
                </c:pt>
                <c:pt idx="170">
                  <c:v>0.76827150078099216</c:v>
                </c:pt>
                <c:pt idx="171">
                  <c:v>0.76853530427485717</c:v>
                </c:pt>
                <c:pt idx="172">
                  <c:v>0.76874118361015475</c:v>
                </c:pt>
                <c:pt idx="173">
                  <c:v>0.77154031923678135</c:v>
                </c:pt>
                <c:pt idx="174">
                  <c:v>0.77572241519086793</c:v>
                </c:pt>
                <c:pt idx="175">
                  <c:v>0.77811578934301617</c:v>
                </c:pt>
                <c:pt idx="176">
                  <c:v>0.77865231265340762</c:v>
                </c:pt>
                <c:pt idx="177">
                  <c:v>0.78524817826010218</c:v>
                </c:pt>
                <c:pt idx="178">
                  <c:v>0.7937324703401919</c:v>
                </c:pt>
                <c:pt idx="179">
                  <c:v>0.80692380760329985</c:v>
                </c:pt>
                <c:pt idx="180">
                  <c:v>0.80747271360437534</c:v>
                </c:pt>
                <c:pt idx="181">
                  <c:v>0.8108441595966166</c:v>
                </c:pt>
                <c:pt idx="182">
                  <c:v>0.81107208129349795</c:v>
                </c:pt>
                <c:pt idx="183">
                  <c:v>0.81226485597788833</c:v>
                </c:pt>
                <c:pt idx="184">
                  <c:v>0.81323703479806142</c:v>
                </c:pt>
                <c:pt idx="185">
                  <c:v>0.81514892836543251</c:v>
                </c:pt>
                <c:pt idx="186">
                  <c:v>0.81559484184540865</c:v>
                </c:pt>
                <c:pt idx="187">
                  <c:v>0.82723523841654201</c:v>
                </c:pt>
                <c:pt idx="188">
                  <c:v>0.83207537846420199</c:v>
                </c:pt>
                <c:pt idx="189">
                  <c:v>0.83230057558115822</c:v>
                </c:pt>
                <c:pt idx="190">
                  <c:v>0.83252420772966629</c:v>
                </c:pt>
                <c:pt idx="191">
                  <c:v>0.8329778529144185</c:v>
                </c:pt>
                <c:pt idx="192">
                  <c:v>0.83385420286510015</c:v>
                </c:pt>
                <c:pt idx="193">
                  <c:v>0.84121422098209619</c:v>
                </c:pt>
                <c:pt idx="194">
                  <c:v>0.84329721357665266</c:v>
                </c:pt>
                <c:pt idx="195">
                  <c:v>0.85144758903602002</c:v>
                </c:pt>
                <c:pt idx="196">
                  <c:v>0.86172008782135889</c:v>
                </c:pt>
                <c:pt idx="197">
                  <c:v>0.86204294848928242</c:v>
                </c:pt>
                <c:pt idx="198">
                  <c:v>0.86453813287013759</c:v>
                </c:pt>
                <c:pt idx="199">
                  <c:v>0.86583695181414355</c:v>
                </c:pt>
                <c:pt idx="200">
                  <c:v>0.87406884411739194</c:v>
                </c:pt>
                <c:pt idx="201">
                  <c:v>0.87493986486244857</c:v>
                </c:pt>
                <c:pt idx="202">
                  <c:v>0.87620126922996633</c:v>
                </c:pt>
                <c:pt idx="203">
                  <c:v>0.88013181200439317</c:v>
                </c:pt>
                <c:pt idx="204">
                  <c:v>0.88313345678244959</c:v>
                </c:pt>
                <c:pt idx="205">
                  <c:v>0.88685203846877192</c:v>
                </c:pt>
                <c:pt idx="206">
                  <c:v>0.88779330897075615</c:v>
                </c:pt>
                <c:pt idx="207">
                  <c:v>0.88810797112798878</c:v>
                </c:pt>
                <c:pt idx="208">
                  <c:v>0.88928467179902504</c:v>
                </c:pt>
                <c:pt idx="209">
                  <c:v>0.88947037498083459</c:v>
                </c:pt>
                <c:pt idx="210">
                  <c:v>0.88968496037301936</c:v>
                </c:pt>
                <c:pt idx="211">
                  <c:v>0.89264202614290911</c:v>
                </c:pt>
                <c:pt idx="212">
                  <c:v>0.89954067196248944</c:v>
                </c:pt>
                <c:pt idx="213">
                  <c:v>0.9116979665085535</c:v>
                </c:pt>
                <c:pt idx="214">
                  <c:v>0.91738970934679476</c:v>
                </c:pt>
                <c:pt idx="215">
                  <c:v>0.91757534191015355</c:v>
                </c:pt>
                <c:pt idx="216">
                  <c:v>0.91825364221010231</c:v>
                </c:pt>
                <c:pt idx="217">
                  <c:v>0.91994447980417238</c:v>
                </c:pt>
                <c:pt idx="218">
                  <c:v>0.92470338436316213</c:v>
                </c:pt>
                <c:pt idx="219">
                  <c:v>0.92656434367392626</c:v>
                </c:pt>
                <c:pt idx="220">
                  <c:v>0.92690420290055442</c:v>
                </c:pt>
                <c:pt idx="221">
                  <c:v>0.92933444535912124</c:v>
                </c:pt>
                <c:pt idx="222">
                  <c:v>0.92999262721607467</c:v>
                </c:pt>
                <c:pt idx="223">
                  <c:v>0.93165350664716551</c:v>
                </c:pt>
                <c:pt idx="224">
                  <c:v>0.93212713008301185</c:v>
                </c:pt>
                <c:pt idx="225">
                  <c:v>0.93317665014784734</c:v>
                </c:pt>
                <c:pt idx="226">
                  <c:v>0.9349479028908706</c:v>
                </c:pt>
                <c:pt idx="227">
                  <c:v>0.93715072132276667</c:v>
                </c:pt>
                <c:pt idx="228">
                  <c:v>0.93753371335115532</c:v>
                </c:pt>
                <c:pt idx="229">
                  <c:v>0.93796773364199593</c:v>
                </c:pt>
                <c:pt idx="230">
                  <c:v>0.93916746537707918</c:v>
                </c:pt>
                <c:pt idx="231">
                  <c:v>0.93939662557557824</c:v>
                </c:pt>
                <c:pt idx="232">
                  <c:v>0.94059658208868924</c:v>
                </c:pt>
                <c:pt idx="233">
                  <c:v>0.94593712443306732</c:v>
                </c:pt>
                <c:pt idx="234">
                  <c:v>0.94660246424564287</c:v>
                </c:pt>
                <c:pt idx="235">
                  <c:v>0.95408310431335741</c:v>
                </c:pt>
                <c:pt idx="236">
                  <c:v>0.95492553662550295</c:v>
                </c:pt>
                <c:pt idx="237">
                  <c:v>0.95615663917222504</c:v>
                </c:pt>
                <c:pt idx="238">
                  <c:v>0.95630635061127633</c:v>
                </c:pt>
                <c:pt idx="239">
                  <c:v>0.95821786560900013</c:v>
                </c:pt>
                <c:pt idx="240">
                  <c:v>0.96035476832579258</c:v>
                </c:pt>
                <c:pt idx="241">
                  <c:v>0.96281638842529416</c:v>
                </c:pt>
                <c:pt idx="242">
                  <c:v>0.96356295661759617</c:v>
                </c:pt>
                <c:pt idx="243">
                  <c:v>0.9643893649880777</c:v>
                </c:pt>
                <c:pt idx="244">
                  <c:v>0.96496981185614406</c:v>
                </c:pt>
                <c:pt idx="245">
                  <c:v>0.96592329034247437</c:v>
                </c:pt>
                <c:pt idx="246">
                  <c:v>0.97158999821878467</c:v>
                </c:pt>
                <c:pt idx="247">
                  <c:v>0.97584945488985764</c:v>
                </c:pt>
                <c:pt idx="248">
                  <c:v>0.98134125789314364</c:v>
                </c:pt>
                <c:pt idx="249">
                  <c:v>0.98540291618446918</c:v>
                </c:pt>
                <c:pt idx="250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80704"/>
        <c:axId val="93882240"/>
      </c:scatterChart>
      <c:valAx>
        <c:axId val="93880704"/>
        <c:scaling>
          <c:orientation val="minMax"/>
          <c:max val="1"/>
          <c:min val="0.8"/>
        </c:scaling>
        <c:delete val="0"/>
        <c:axPos val="b"/>
        <c:numFmt formatCode="General" sourceLinked="1"/>
        <c:majorTickMark val="out"/>
        <c:minorTickMark val="none"/>
        <c:tickLblPos val="nextTo"/>
        <c:crossAx val="93882240"/>
        <c:crosses val="autoZero"/>
        <c:crossBetween val="midCat"/>
      </c:valAx>
      <c:valAx>
        <c:axId val="93882240"/>
        <c:scaling>
          <c:orientation val="minMax"/>
          <c:max val="1"/>
          <c:min val="0.65000000000000013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88070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Curvas</a:t>
            </a:r>
            <a:r>
              <a:rPr lang="en-US" baseline="0"/>
              <a:t> Lorenz </a:t>
            </a:r>
            <a:r>
              <a:rPr lang="en-US"/>
              <a:t>(1996-2010)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Curva de Lorez(2010)</c:v>
          </c:tx>
          <c:marker>
            <c:symbol val="none"/>
          </c:marker>
          <c:xVal>
            <c:numRef>
              <c:f>[1]Año2010!$I$11:$I$261</c:f>
              <c:numCache>
                <c:formatCode>General</c:formatCode>
                <c:ptCount val="251"/>
                <c:pt idx="0">
                  <c:v>1.5975474891649096E-4</c:v>
                </c:pt>
                <c:pt idx="1">
                  <c:v>2.4835436541328047E-4</c:v>
                </c:pt>
                <c:pt idx="2">
                  <c:v>3.2455921690792845E-4</c:v>
                </c:pt>
                <c:pt idx="3">
                  <c:v>4.407027556316992E-4</c:v>
                </c:pt>
                <c:pt idx="4">
                  <c:v>6.280014267751714E-4</c:v>
                </c:pt>
                <c:pt idx="5">
                  <c:v>7.7627954143042019E-4</c:v>
                </c:pt>
                <c:pt idx="6">
                  <c:v>8.4927093533192037E-4</c:v>
                </c:pt>
                <c:pt idx="7">
                  <c:v>1.5364917948951012E-3</c:v>
                </c:pt>
                <c:pt idx="8">
                  <c:v>2.2191220007537855E-3</c:v>
                </c:pt>
                <c:pt idx="9">
                  <c:v>2.3393971278116033E-3</c:v>
                </c:pt>
                <c:pt idx="10">
                  <c:v>2.398157495229163E-3</c:v>
                </c:pt>
                <c:pt idx="11">
                  <c:v>2.6327398995289529E-3</c:v>
                </c:pt>
                <c:pt idx="12">
                  <c:v>3.3993790681799297E-3</c:v>
                </c:pt>
                <c:pt idx="13">
                  <c:v>4.0085588147666636E-3</c:v>
                </c:pt>
                <c:pt idx="14">
                  <c:v>4.2647172914775889E-3</c:v>
                </c:pt>
                <c:pt idx="15">
                  <c:v>4.3413812083426869E-3</c:v>
                </c:pt>
                <c:pt idx="16">
                  <c:v>4.6760398634005081E-3</c:v>
                </c:pt>
                <c:pt idx="17">
                  <c:v>4.8550753578758864E-3</c:v>
                </c:pt>
                <c:pt idx="18">
                  <c:v>5.0042716032720341E-3</c:v>
                </c:pt>
                <c:pt idx="19">
                  <c:v>5.4155941751949533E-3</c:v>
                </c:pt>
                <c:pt idx="20">
                  <c:v>5.6221735918973127E-3</c:v>
                </c:pt>
                <c:pt idx="21">
                  <c:v>5.8650191728651969E-3</c:v>
                </c:pt>
                <c:pt idx="22">
                  <c:v>6.5329592868694913E-3</c:v>
                </c:pt>
                <c:pt idx="23">
                  <c:v>6.7234714156061111E-3</c:v>
                </c:pt>
                <c:pt idx="24">
                  <c:v>6.8111529013620007E-3</c:v>
                </c:pt>
                <c:pt idx="25">
                  <c:v>6.8951618641542936E-3</c:v>
                </c:pt>
                <c:pt idx="26">
                  <c:v>7.5975318809423141E-3</c:v>
                </c:pt>
                <c:pt idx="27">
                  <c:v>7.996459687863092E-3</c:v>
                </c:pt>
                <c:pt idx="28">
                  <c:v>8.1888080780815106E-3</c:v>
                </c:pt>
                <c:pt idx="29">
                  <c:v>1.160333630348628E-2</c:v>
                </c:pt>
                <c:pt idx="30">
                  <c:v>1.1804866001113693E-2</c:v>
                </c:pt>
                <c:pt idx="31">
                  <c:v>1.2222615488222907E-2</c:v>
                </c:pt>
                <c:pt idx="32">
                  <c:v>1.4192924058192963E-2</c:v>
                </c:pt>
                <c:pt idx="33">
                  <c:v>1.4354974133961702E-2</c:v>
                </c:pt>
                <c:pt idx="34">
                  <c:v>1.4410061978415665E-2</c:v>
                </c:pt>
                <c:pt idx="35">
                  <c:v>3.6379094346655871E-2</c:v>
                </c:pt>
                <c:pt idx="36">
                  <c:v>3.8684061571683748E-2</c:v>
                </c:pt>
                <c:pt idx="37">
                  <c:v>3.9492934754416092E-2</c:v>
                </c:pt>
                <c:pt idx="38">
                  <c:v>3.9655902960925735E-2</c:v>
                </c:pt>
                <c:pt idx="39">
                  <c:v>3.984825135114415E-2</c:v>
                </c:pt>
                <c:pt idx="40">
                  <c:v>6.1470689364694846E-2</c:v>
                </c:pt>
                <c:pt idx="41">
                  <c:v>7.9383420119641612E-2</c:v>
                </c:pt>
                <c:pt idx="42">
                  <c:v>8.1338120467016384E-2</c:v>
                </c:pt>
                <c:pt idx="43">
                  <c:v>8.139458550758169E-2</c:v>
                </c:pt>
                <c:pt idx="44">
                  <c:v>8.2085019824738023E-2</c:v>
                </c:pt>
                <c:pt idx="45">
                  <c:v>8.2549593979633101E-2</c:v>
                </c:pt>
                <c:pt idx="46">
                  <c:v>8.2685477329286217E-2</c:v>
                </c:pt>
                <c:pt idx="47">
                  <c:v>8.2774995076523902E-2</c:v>
                </c:pt>
                <c:pt idx="48">
                  <c:v>8.5872768196318394E-2</c:v>
                </c:pt>
                <c:pt idx="49">
                  <c:v>9.1623480091941614E-2</c:v>
                </c:pt>
                <c:pt idx="50">
                  <c:v>9.1893869595136471E-2</c:v>
                </c:pt>
                <c:pt idx="51">
                  <c:v>9.261460222674249E-2</c:v>
                </c:pt>
                <c:pt idx="52">
                  <c:v>9.3413375971324944E-2</c:v>
                </c:pt>
                <c:pt idx="53">
                  <c:v>9.375767499916221E-2</c:v>
                </c:pt>
                <c:pt idx="54">
                  <c:v>9.6430353585920281E-2</c:v>
                </c:pt>
                <c:pt idx="55">
                  <c:v>9.6712219723376389E-2</c:v>
                </c:pt>
                <c:pt idx="56">
                  <c:v>9.7221323219205097E-2</c:v>
                </c:pt>
                <c:pt idx="57">
                  <c:v>9.7339762084781109E-2</c:v>
                </c:pt>
                <c:pt idx="58">
                  <c:v>0.10053347986699958</c:v>
                </c:pt>
                <c:pt idx="59">
                  <c:v>0.13738587061058907</c:v>
                </c:pt>
                <c:pt idx="60">
                  <c:v>0.13791012326364263</c:v>
                </c:pt>
                <c:pt idx="61">
                  <c:v>0.13815388697535141</c:v>
                </c:pt>
                <c:pt idx="62">
                  <c:v>0.13875663980675185</c:v>
                </c:pt>
                <c:pt idx="63">
                  <c:v>0.13895449698141565</c:v>
                </c:pt>
                <c:pt idx="64">
                  <c:v>0.13936627861870904</c:v>
                </c:pt>
                <c:pt idx="65">
                  <c:v>0.1398528879113857</c:v>
                </c:pt>
                <c:pt idx="66">
                  <c:v>0.1409551038658354</c:v>
                </c:pt>
                <c:pt idx="67">
                  <c:v>0.14109098721548849</c:v>
                </c:pt>
                <c:pt idx="68">
                  <c:v>0.1413976428829489</c:v>
                </c:pt>
                <c:pt idx="69">
                  <c:v>0.14151195016019086</c:v>
                </c:pt>
                <c:pt idx="70">
                  <c:v>0.14231531455847782</c:v>
                </c:pt>
                <c:pt idx="71">
                  <c:v>0.1426375784485335</c:v>
                </c:pt>
                <c:pt idx="72">
                  <c:v>0.14670306136923592</c:v>
                </c:pt>
                <c:pt idx="73">
                  <c:v>0.14728561532433657</c:v>
                </c:pt>
                <c:pt idx="74">
                  <c:v>0.14788331843666205</c:v>
                </c:pt>
                <c:pt idx="75">
                  <c:v>0.14918155530429378</c:v>
                </c:pt>
                <c:pt idx="76">
                  <c:v>0.14943036873507751</c:v>
                </c:pt>
                <c:pt idx="77">
                  <c:v>0.15686539147488063</c:v>
                </c:pt>
                <c:pt idx="78">
                  <c:v>0.15886003050948452</c:v>
                </c:pt>
                <c:pt idx="79">
                  <c:v>0.17227575689550617</c:v>
                </c:pt>
                <c:pt idx="80">
                  <c:v>0.17473083849667109</c:v>
                </c:pt>
                <c:pt idx="81">
                  <c:v>0.17725707523025572</c:v>
                </c:pt>
                <c:pt idx="82">
                  <c:v>0.18481512748933934</c:v>
                </c:pt>
                <c:pt idx="83">
                  <c:v>0.18819660300807176</c:v>
                </c:pt>
                <c:pt idx="84">
                  <c:v>0.18832789570402036</c:v>
                </c:pt>
                <c:pt idx="85">
                  <c:v>0.18844174391589188</c:v>
                </c:pt>
                <c:pt idx="86">
                  <c:v>0.18859139922665849</c:v>
                </c:pt>
                <c:pt idx="87">
                  <c:v>0.19095420868836302</c:v>
                </c:pt>
                <c:pt idx="88">
                  <c:v>0.19153768077420458</c:v>
                </c:pt>
                <c:pt idx="89">
                  <c:v>0.19161939441014461</c:v>
                </c:pt>
                <c:pt idx="90">
                  <c:v>0.1927909292355322</c:v>
                </c:pt>
                <c:pt idx="91">
                  <c:v>0.19462810884807186</c:v>
                </c:pt>
                <c:pt idx="92">
                  <c:v>0.1954626896915494</c:v>
                </c:pt>
                <c:pt idx="93">
                  <c:v>0.24105752134998271</c:v>
                </c:pt>
                <c:pt idx="94">
                  <c:v>0.24117182862722469</c:v>
                </c:pt>
                <c:pt idx="95">
                  <c:v>0.24127924992390992</c:v>
                </c:pt>
                <c:pt idx="96">
                  <c:v>0.24252515333931035</c:v>
                </c:pt>
                <c:pt idx="97">
                  <c:v>0.24549668348223119</c:v>
                </c:pt>
                <c:pt idx="98">
                  <c:v>0.24925000195102781</c:v>
                </c:pt>
                <c:pt idx="99">
                  <c:v>0.24975772825074519</c:v>
                </c:pt>
                <c:pt idx="100">
                  <c:v>0.24998358841300641</c:v>
                </c:pt>
                <c:pt idx="101">
                  <c:v>0.25031641080658246</c:v>
                </c:pt>
                <c:pt idx="102">
                  <c:v>0.25851348206133207</c:v>
                </c:pt>
                <c:pt idx="103">
                  <c:v>0.26632952905860841</c:v>
                </c:pt>
                <c:pt idx="104">
                  <c:v>0.26860190264233436</c:v>
                </c:pt>
                <c:pt idx="105">
                  <c:v>0.27608237285381199</c:v>
                </c:pt>
                <c:pt idx="106">
                  <c:v>0.27659468980723384</c:v>
                </c:pt>
                <c:pt idx="107">
                  <c:v>0.28180554082720827</c:v>
                </c:pt>
                <c:pt idx="108">
                  <c:v>0.29477918726148683</c:v>
                </c:pt>
                <c:pt idx="109">
                  <c:v>0.30734747897365838</c:v>
                </c:pt>
                <c:pt idx="110">
                  <c:v>0.30765964342556418</c:v>
                </c:pt>
                <c:pt idx="111">
                  <c:v>0.31213920331041217</c:v>
                </c:pt>
                <c:pt idx="112">
                  <c:v>0.3124036249637912</c:v>
                </c:pt>
                <c:pt idx="113">
                  <c:v>0.31973811238746586</c:v>
                </c:pt>
                <c:pt idx="114">
                  <c:v>0.34771263793192886</c:v>
                </c:pt>
                <c:pt idx="115">
                  <c:v>0.34782051829398453</c:v>
                </c:pt>
                <c:pt idx="116">
                  <c:v>0.34911829609624578</c:v>
                </c:pt>
                <c:pt idx="117">
                  <c:v>0.3595197992598948</c:v>
                </c:pt>
                <c:pt idx="118">
                  <c:v>0.36003670686702116</c:v>
                </c:pt>
                <c:pt idx="119">
                  <c:v>0.36042140364745801</c:v>
                </c:pt>
                <c:pt idx="120">
                  <c:v>0.36442353554703838</c:v>
                </c:pt>
                <c:pt idx="121">
                  <c:v>0.37009666539505559</c:v>
                </c:pt>
                <c:pt idx="122">
                  <c:v>0.37233093655303423</c:v>
                </c:pt>
                <c:pt idx="123">
                  <c:v>0.37693857567623773</c:v>
                </c:pt>
                <c:pt idx="124">
                  <c:v>0.38539455979992093</c:v>
                </c:pt>
                <c:pt idx="125">
                  <c:v>0.38627458811507298</c:v>
                </c:pt>
                <c:pt idx="126">
                  <c:v>0.38935032609708592</c:v>
                </c:pt>
                <c:pt idx="127">
                  <c:v>0.38983280380142854</c:v>
                </c:pt>
                <c:pt idx="128">
                  <c:v>0.39813959167971558</c:v>
                </c:pt>
                <c:pt idx="129">
                  <c:v>0.39832092250104323</c:v>
                </c:pt>
                <c:pt idx="130">
                  <c:v>0.39945481396605398</c:v>
                </c:pt>
                <c:pt idx="131">
                  <c:v>0.39987394064927451</c:v>
                </c:pt>
                <c:pt idx="132">
                  <c:v>0.40072321158460644</c:v>
                </c:pt>
                <c:pt idx="133">
                  <c:v>0.40745402804613973</c:v>
                </c:pt>
                <c:pt idx="134">
                  <c:v>0.40792365192010976</c:v>
                </c:pt>
                <c:pt idx="135">
                  <c:v>0.42741189502643989</c:v>
                </c:pt>
                <c:pt idx="136">
                  <c:v>0.42869085114851269</c:v>
                </c:pt>
                <c:pt idx="137">
                  <c:v>0.59082677214152624</c:v>
                </c:pt>
                <c:pt idx="138">
                  <c:v>0.5952907238037789</c:v>
                </c:pt>
                <c:pt idx="139">
                  <c:v>0.59539906323120506</c:v>
                </c:pt>
                <c:pt idx="140">
                  <c:v>0.59725827798152631</c:v>
                </c:pt>
                <c:pt idx="141">
                  <c:v>0.59949943512006165</c:v>
                </c:pt>
                <c:pt idx="142">
                  <c:v>0.60337165151980476</c:v>
                </c:pt>
                <c:pt idx="143">
                  <c:v>0.60426132020773626</c:v>
                </c:pt>
                <c:pt idx="144">
                  <c:v>0.71363226752126274</c:v>
                </c:pt>
                <c:pt idx="145">
                  <c:v>0.71380074451221776</c:v>
                </c:pt>
                <c:pt idx="146">
                  <c:v>0.71408352878041481</c:v>
                </c:pt>
                <c:pt idx="147">
                  <c:v>0.72065045890469759</c:v>
                </c:pt>
                <c:pt idx="148">
                  <c:v>0.72493675226858634</c:v>
                </c:pt>
                <c:pt idx="149">
                  <c:v>0.81009613287922588</c:v>
                </c:pt>
                <c:pt idx="150">
                  <c:v>0.81108817314476767</c:v>
                </c:pt>
                <c:pt idx="151">
                  <c:v>0.81123920565164553</c:v>
                </c:pt>
                <c:pt idx="152">
                  <c:v>0.81192596744583834</c:v>
                </c:pt>
                <c:pt idx="153">
                  <c:v>0.81222940965570556</c:v>
                </c:pt>
                <c:pt idx="154">
                  <c:v>0.81240339543110596</c:v>
                </c:pt>
                <c:pt idx="155">
                  <c:v>0.8258328937782411</c:v>
                </c:pt>
                <c:pt idx="156">
                  <c:v>0.82650588361132038</c:v>
                </c:pt>
                <c:pt idx="157">
                  <c:v>0.82932684031273374</c:v>
                </c:pt>
                <c:pt idx="158">
                  <c:v>0.82942370310589852</c:v>
                </c:pt>
                <c:pt idx="159">
                  <c:v>0.82950403954572727</c:v>
                </c:pt>
                <c:pt idx="160">
                  <c:v>0.8309000573372648</c:v>
                </c:pt>
                <c:pt idx="161">
                  <c:v>0.83337166529176587</c:v>
                </c:pt>
                <c:pt idx="162">
                  <c:v>0.83382797626999283</c:v>
                </c:pt>
                <c:pt idx="163">
                  <c:v>0.83505597613594573</c:v>
                </c:pt>
                <c:pt idx="164">
                  <c:v>0.83668290380881949</c:v>
                </c:pt>
                <c:pt idx="165">
                  <c:v>0.84340224363609151</c:v>
                </c:pt>
                <c:pt idx="166">
                  <c:v>0.84615112707434426</c:v>
                </c:pt>
                <c:pt idx="167">
                  <c:v>0.8470724712728368</c:v>
                </c:pt>
                <c:pt idx="168">
                  <c:v>0.85592554694195899</c:v>
                </c:pt>
                <c:pt idx="169">
                  <c:v>0.85925468900846014</c:v>
                </c:pt>
                <c:pt idx="170">
                  <c:v>0.85960357869000192</c:v>
                </c:pt>
                <c:pt idx="171">
                  <c:v>0.8671905520674239</c:v>
                </c:pt>
                <c:pt idx="172">
                  <c:v>0.86758810267823328</c:v>
                </c:pt>
                <c:pt idx="173">
                  <c:v>0.86873622516972793</c:v>
                </c:pt>
                <c:pt idx="174">
                  <c:v>0.87317401010586504</c:v>
                </c:pt>
                <c:pt idx="175">
                  <c:v>0.87837246636083732</c:v>
                </c:pt>
                <c:pt idx="176">
                  <c:v>0.87904775152076886</c:v>
                </c:pt>
                <c:pt idx="177">
                  <c:v>0.87936726101860174</c:v>
                </c:pt>
                <c:pt idx="178">
                  <c:v>0.88398086799162112</c:v>
                </c:pt>
                <c:pt idx="179">
                  <c:v>0.8843058862738995</c:v>
                </c:pt>
                <c:pt idx="180">
                  <c:v>0.89545842038360424</c:v>
                </c:pt>
                <c:pt idx="181">
                  <c:v>0.89623607712114595</c:v>
                </c:pt>
                <c:pt idx="182">
                  <c:v>0.89636094290190826</c:v>
                </c:pt>
                <c:pt idx="183">
                  <c:v>0.90646543077087638</c:v>
                </c:pt>
                <c:pt idx="184">
                  <c:v>0.9067688729807436</c:v>
                </c:pt>
                <c:pt idx="185">
                  <c:v>0.90803864779540744</c:v>
                </c:pt>
                <c:pt idx="186">
                  <c:v>0.90990015787258094</c:v>
                </c:pt>
                <c:pt idx="187">
                  <c:v>0.91004155000667941</c:v>
                </c:pt>
                <c:pt idx="188">
                  <c:v>0.91140635135302628</c:v>
                </c:pt>
                <c:pt idx="189">
                  <c:v>0.91965529699463677</c:v>
                </c:pt>
                <c:pt idx="190">
                  <c:v>0.92468527625865393</c:v>
                </c:pt>
                <c:pt idx="191">
                  <c:v>0.9261662211437246</c:v>
                </c:pt>
                <c:pt idx="192">
                  <c:v>0.92631725365060258</c:v>
                </c:pt>
                <c:pt idx="193">
                  <c:v>0.94020948989115105</c:v>
                </c:pt>
                <c:pt idx="194">
                  <c:v>0.94296984996366495</c:v>
                </c:pt>
                <c:pt idx="195">
                  <c:v>0.94454077166134376</c:v>
                </c:pt>
                <c:pt idx="196">
                  <c:v>0.95019507982917262</c:v>
                </c:pt>
                <c:pt idx="197">
                  <c:v>0.95476140306903567</c:v>
                </c:pt>
                <c:pt idx="198">
                  <c:v>0.95497716379314701</c:v>
                </c:pt>
                <c:pt idx="199">
                  <c:v>0.96125717806089872</c:v>
                </c:pt>
                <c:pt idx="200">
                  <c:v>0.96144723112426489</c:v>
                </c:pt>
                <c:pt idx="201">
                  <c:v>0.96160882213466314</c:v>
                </c:pt>
                <c:pt idx="202">
                  <c:v>0.96175342772635486</c:v>
                </c:pt>
                <c:pt idx="203">
                  <c:v>0.96241126840220925</c:v>
                </c:pt>
                <c:pt idx="204">
                  <c:v>0.96264952332947262</c:v>
                </c:pt>
                <c:pt idx="205">
                  <c:v>0.96274959958023065</c:v>
                </c:pt>
                <c:pt idx="206">
                  <c:v>0.9632449311149458</c:v>
                </c:pt>
                <c:pt idx="207">
                  <c:v>0.96384309329264173</c:v>
                </c:pt>
                <c:pt idx="208">
                  <c:v>0.963946383000993</c:v>
                </c:pt>
                <c:pt idx="209">
                  <c:v>0.96543650919347268</c:v>
                </c:pt>
                <c:pt idx="210">
                  <c:v>0.96738248729880882</c:v>
                </c:pt>
                <c:pt idx="211">
                  <c:v>0.96842043410139556</c:v>
                </c:pt>
                <c:pt idx="212">
                  <c:v>0.96920497681949414</c:v>
                </c:pt>
                <c:pt idx="213">
                  <c:v>0.96968745452383676</c:v>
                </c:pt>
                <c:pt idx="214">
                  <c:v>0.97055876059695023</c:v>
                </c:pt>
                <c:pt idx="215">
                  <c:v>0.97392416882771693</c:v>
                </c:pt>
                <c:pt idx="216">
                  <c:v>0.97424918710999531</c:v>
                </c:pt>
                <c:pt idx="217">
                  <c:v>0.9764109259394429</c:v>
                </c:pt>
                <c:pt idx="218">
                  <c:v>0.9770003658751002</c:v>
                </c:pt>
                <c:pt idx="219">
                  <c:v>0.9803561337330875</c:v>
                </c:pt>
                <c:pt idx="220">
                  <c:v>0.9805011983901496</c:v>
                </c:pt>
                <c:pt idx="221">
                  <c:v>0.9822511555823038</c:v>
                </c:pt>
                <c:pt idx="222">
                  <c:v>0.98267349572311746</c:v>
                </c:pt>
                <c:pt idx="223">
                  <c:v>0.98280937907277055</c:v>
                </c:pt>
                <c:pt idx="224">
                  <c:v>0.98353332516196978</c:v>
                </c:pt>
                <c:pt idx="225">
                  <c:v>0.98463737737790125</c:v>
                </c:pt>
                <c:pt idx="226">
                  <c:v>0.98508083452575568</c:v>
                </c:pt>
                <c:pt idx="227">
                  <c:v>0.98715351467333601</c:v>
                </c:pt>
                <c:pt idx="228">
                  <c:v>0.98782971796400831</c:v>
                </c:pt>
                <c:pt idx="229">
                  <c:v>0.98810882970924174</c:v>
                </c:pt>
                <c:pt idx="230">
                  <c:v>0.98888005953159719</c:v>
                </c:pt>
                <c:pt idx="231">
                  <c:v>0.98931938509111761</c:v>
                </c:pt>
                <c:pt idx="232">
                  <c:v>0.98992489231474068</c:v>
                </c:pt>
                <c:pt idx="233">
                  <c:v>0.99010071435162295</c:v>
                </c:pt>
                <c:pt idx="234">
                  <c:v>0.99015212967311328</c:v>
                </c:pt>
                <c:pt idx="235">
                  <c:v>0.99041609226112193</c:v>
                </c:pt>
                <c:pt idx="236">
                  <c:v>0.99059880027856084</c:v>
                </c:pt>
                <c:pt idx="237">
                  <c:v>0.99114141554643242</c:v>
                </c:pt>
                <c:pt idx="238">
                  <c:v>0.99123368768589282</c:v>
                </c:pt>
                <c:pt idx="239">
                  <c:v>0.99369978685594851</c:v>
                </c:pt>
                <c:pt idx="240">
                  <c:v>0.99407667952508771</c:v>
                </c:pt>
                <c:pt idx="241">
                  <c:v>0.99477078636520766</c:v>
                </c:pt>
                <c:pt idx="242">
                  <c:v>0.99499985998506202</c:v>
                </c:pt>
                <c:pt idx="243">
                  <c:v>0.99512380763508346</c:v>
                </c:pt>
                <c:pt idx="244">
                  <c:v>0.99532074667900639</c:v>
                </c:pt>
                <c:pt idx="245">
                  <c:v>0.99607545014802568</c:v>
                </c:pt>
                <c:pt idx="246">
                  <c:v>0.996282029564728</c:v>
                </c:pt>
                <c:pt idx="247">
                  <c:v>0.99743933336363166</c:v>
                </c:pt>
                <c:pt idx="248">
                  <c:v>0.99787452733481796</c:v>
                </c:pt>
                <c:pt idx="249">
                  <c:v>0.99851630072270658</c:v>
                </c:pt>
                <c:pt idx="250">
                  <c:v>1</c:v>
                </c:pt>
              </c:numCache>
            </c:numRef>
          </c:xVal>
          <c:yVal>
            <c:numRef>
              <c:f>[1]Año2010!$J$11:$J$261</c:f>
              <c:numCache>
                <c:formatCode>General</c:formatCode>
                <c:ptCount val="251"/>
                <c:pt idx="0">
                  <c:v>5.0672899499532183E-5</c:v>
                </c:pt>
                <c:pt idx="1">
                  <c:v>7.9612268532187259E-5</c:v>
                </c:pt>
                <c:pt idx="2">
                  <c:v>1.0580701627872195E-4</c:v>
                </c:pt>
                <c:pt idx="3">
                  <c:v>1.4671428030053511E-4</c:v>
                </c:pt>
                <c:pt idx="4">
                  <c:v>2.1273953046754222E-4</c:v>
                </c:pt>
                <c:pt idx="5">
                  <c:v>2.6760595736737019E-4</c:v>
                </c:pt>
                <c:pt idx="6">
                  <c:v>2.9474110304393081E-4</c:v>
                </c:pt>
                <c:pt idx="7">
                  <c:v>5.7871214024429382E-4</c:v>
                </c:pt>
                <c:pt idx="8">
                  <c:v>8.6918767556976853E-4</c:v>
                </c:pt>
                <c:pt idx="9">
                  <c:v>9.2037966345745622E-4</c:v>
                </c:pt>
                <c:pt idx="10">
                  <c:v>9.4599508761676143E-4</c:v>
                </c:pt>
                <c:pt idx="11">
                  <c:v>1.0489921333898288E-3</c:v>
                </c:pt>
                <c:pt idx="12">
                  <c:v>1.3862873528467253E-3</c:v>
                </c:pt>
                <c:pt idx="13">
                  <c:v>1.6578411502721593E-3</c:v>
                </c:pt>
                <c:pt idx="14">
                  <c:v>1.7735495991766904E-3</c:v>
                </c:pt>
                <c:pt idx="15">
                  <c:v>1.8083760785111073E-3</c:v>
                </c:pt>
                <c:pt idx="16">
                  <c:v>1.9605593137278655E-3</c:v>
                </c:pt>
                <c:pt idx="17">
                  <c:v>2.0422309860502513E-3</c:v>
                </c:pt>
                <c:pt idx="18">
                  <c:v>2.1104200946409301E-3</c:v>
                </c:pt>
                <c:pt idx="19">
                  <c:v>2.2993039598878467E-3</c:v>
                </c:pt>
                <c:pt idx="20">
                  <c:v>2.3948496328672891E-3</c:v>
                </c:pt>
                <c:pt idx="21">
                  <c:v>2.5075090690882445E-3</c:v>
                </c:pt>
                <c:pt idx="22">
                  <c:v>2.8187347271198134E-3</c:v>
                </c:pt>
                <c:pt idx="23">
                  <c:v>2.9079038749771587E-3</c:v>
                </c:pt>
                <c:pt idx="24">
                  <c:v>2.9490981672251641E-3</c:v>
                </c:pt>
                <c:pt idx="25">
                  <c:v>2.988667915847917E-3</c:v>
                </c:pt>
                <c:pt idx="26">
                  <c:v>3.3265951914862499E-3</c:v>
                </c:pt>
                <c:pt idx="27">
                  <c:v>3.5186088831891654E-3</c:v>
                </c:pt>
                <c:pt idx="28">
                  <c:v>3.6120184573829438E-3</c:v>
                </c:pt>
                <c:pt idx="29">
                  <c:v>5.2891107558431143E-3</c:v>
                </c:pt>
                <c:pt idx="30">
                  <c:v>5.3887468336845292E-3</c:v>
                </c:pt>
                <c:pt idx="31">
                  <c:v>5.5961177604038027E-3</c:v>
                </c:pt>
                <c:pt idx="32">
                  <c:v>6.5876512403551107E-3</c:v>
                </c:pt>
                <c:pt idx="33">
                  <c:v>6.670200855249866E-3</c:v>
                </c:pt>
                <c:pt idx="34">
                  <c:v>6.6983732896393044E-3</c:v>
                </c:pt>
                <c:pt idx="35">
                  <c:v>1.796724635739514E-2</c:v>
                </c:pt>
                <c:pt idx="36">
                  <c:v>1.9150640690270219E-2</c:v>
                </c:pt>
                <c:pt idx="37">
                  <c:v>1.9573640584328526E-2</c:v>
                </c:pt>
                <c:pt idx="38">
                  <c:v>1.9661615133753804E-2</c:v>
                </c:pt>
                <c:pt idx="39">
                  <c:v>1.9765526869551651E-2</c:v>
                </c:pt>
                <c:pt idx="40">
                  <c:v>3.1533808441685511E-2</c:v>
                </c:pt>
                <c:pt idx="41">
                  <c:v>4.1290204997411373E-2</c:v>
                </c:pt>
                <c:pt idx="42">
                  <c:v>4.2357269650387504E-2</c:v>
                </c:pt>
                <c:pt idx="43">
                  <c:v>4.238831219861304E-2</c:v>
                </c:pt>
                <c:pt idx="44">
                  <c:v>4.2782604523506199E-2</c:v>
                </c:pt>
                <c:pt idx="45">
                  <c:v>4.3048455254120689E-2</c:v>
                </c:pt>
                <c:pt idx="46">
                  <c:v>4.3126390721088009E-2</c:v>
                </c:pt>
                <c:pt idx="47">
                  <c:v>4.3178315560356804E-2</c:v>
                </c:pt>
                <c:pt idx="48">
                  <c:v>4.4980657324396371E-2</c:v>
                </c:pt>
                <c:pt idx="49">
                  <c:v>4.8334967475112442E-2</c:v>
                </c:pt>
                <c:pt idx="50">
                  <c:v>4.8493655897469047E-2</c:v>
                </c:pt>
                <c:pt idx="51">
                  <c:v>4.8917342540167122E-2</c:v>
                </c:pt>
                <c:pt idx="52">
                  <c:v>4.9387785263281081E-2</c:v>
                </c:pt>
                <c:pt idx="53">
                  <c:v>4.959135466604863E-2</c:v>
                </c:pt>
                <c:pt idx="54">
                  <c:v>5.1173022374385042E-2</c:v>
                </c:pt>
                <c:pt idx="55">
                  <c:v>5.1340204327285595E-2</c:v>
                </c:pt>
                <c:pt idx="56">
                  <c:v>5.1648177575484504E-2</c:v>
                </c:pt>
                <c:pt idx="57">
                  <c:v>5.1719856696810541E-2</c:v>
                </c:pt>
                <c:pt idx="58">
                  <c:v>5.3664196879337232E-2</c:v>
                </c:pt>
                <c:pt idx="59">
                  <c:v>7.6334756576032198E-2</c:v>
                </c:pt>
                <c:pt idx="60">
                  <c:v>7.6657489453802657E-2</c:v>
                </c:pt>
                <c:pt idx="61">
                  <c:v>7.6808340410132334E-2</c:v>
                </c:pt>
                <c:pt idx="62">
                  <c:v>7.7182172779390476E-2</c:v>
                </c:pt>
                <c:pt idx="63">
                  <c:v>7.730604032639915E-2</c:v>
                </c:pt>
                <c:pt idx="64">
                  <c:v>7.7564411113075771E-2</c:v>
                </c:pt>
                <c:pt idx="65">
                  <c:v>7.7873043166539174E-2</c:v>
                </c:pt>
                <c:pt idx="66">
                  <c:v>7.8575359007083859E-2</c:v>
                </c:pt>
                <c:pt idx="67">
                  <c:v>7.8662336184716436E-2</c:v>
                </c:pt>
                <c:pt idx="68">
                  <c:v>7.8860473793429017E-2</c:v>
                </c:pt>
                <c:pt idx="69">
                  <c:v>7.8934482978843687E-2</c:v>
                </c:pt>
                <c:pt idx="70">
                  <c:v>7.9454869011412466E-2</c:v>
                </c:pt>
                <c:pt idx="71">
                  <c:v>7.9667272685476423E-2</c:v>
                </c:pt>
                <c:pt idx="72">
                  <c:v>8.2371641179702387E-2</c:v>
                </c:pt>
                <c:pt idx="73">
                  <c:v>8.2764617287407444E-2</c:v>
                </c:pt>
                <c:pt idx="74">
                  <c:v>8.3171480762655375E-2</c:v>
                </c:pt>
                <c:pt idx="75">
                  <c:v>8.4057717173787322E-2</c:v>
                </c:pt>
                <c:pt idx="76">
                  <c:v>8.4228406885380469E-2</c:v>
                </c:pt>
                <c:pt idx="77">
                  <c:v>8.9375316009324635E-2</c:v>
                </c:pt>
                <c:pt idx="78">
                  <c:v>9.0756241862930562E-2</c:v>
                </c:pt>
                <c:pt idx="79">
                  <c:v>0.10006970508339894</c:v>
                </c:pt>
                <c:pt idx="80">
                  <c:v>0.10178144110386354</c:v>
                </c:pt>
                <c:pt idx="81">
                  <c:v>0.10354295654014523</c:v>
                </c:pt>
                <c:pt idx="82">
                  <c:v>0.1088390633219123</c:v>
                </c:pt>
                <c:pt idx="83">
                  <c:v>0.11121203986055075</c:v>
                </c:pt>
                <c:pt idx="84">
                  <c:v>0.11130444702548856</c:v>
                </c:pt>
                <c:pt idx="85">
                  <c:v>0.11138459150431171</c:v>
                </c:pt>
                <c:pt idx="86">
                  <c:v>0.11149024220611474</c:v>
                </c:pt>
                <c:pt idx="87">
                  <c:v>0.11316806397212811</c:v>
                </c:pt>
                <c:pt idx="88">
                  <c:v>0.1135839810090947</c:v>
                </c:pt>
                <c:pt idx="89">
                  <c:v>0.11364292674006359</c:v>
                </c:pt>
                <c:pt idx="90">
                  <c:v>0.1144912795288037</c:v>
                </c:pt>
                <c:pt idx="91">
                  <c:v>0.1158356219614412</c:v>
                </c:pt>
                <c:pt idx="92">
                  <c:v>0.11645261122804688</c:v>
                </c:pt>
                <c:pt idx="93">
                  <c:v>0.15067094810722262</c:v>
                </c:pt>
                <c:pt idx="94">
                  <c:v>0.15075685625553031</c:v>
                </c:pt>
                <c:pt idx="95">
                  <c:v>0.15083763220870022</c:v>
                </c:pt>
                <c:pt idx="96">
                  <c:v>0.15177890004279332</c:v>
                </c:pt>
                <c:pt idx="97">
                  <c:v>0.1540517121517819</c:v>
                </c:pt>
                <c:pt idx="98">
                  <c:v>0.15695565924482091</c:v>
                </c:pt>
                <c:pt idx="99">
                  <c:v>0.15735604046946389</c:v>
                </c:pt>
                <c:pt idx="100">
                  <c:v>0.15753445743534961</c:v>
                </c:pt>
                <c:pt idx="101">
                  <c:v>0.15779831218215218</c:v>
                </c:pt>
                <c:pt idx="102">
                  <c:v>0.1643339641849588</c:v>
                </c:pt>
                <c:pt idx="103">
                  <c:v>0.17058041842260596</c:v>
                </c:pt>
                <c:pt idx="104">
                  <c:v>0.17241010393536027</c:v>
                </c:pt>
                <c:pt idx="105">
                  <c:v>0.17845573578011042</c:v>
                </c:pt>
                <c:pt idx="106">
                  <c:v>0.17887058769216893</c:v>
                </c:pt>
                <c:pt idx="107">
                  <c:v>0.18311044206981653</c:v>
                </c:pt>
                <c:pt idx="108">
                  <c:v>0.19367521696902865</c:v>
                </c:pt>
                <c:pt idx="109">
                  <c:v>0.2039765533169596</c:v>
                </c:pt>
                <c:pt idx="110">
                  <c:v>0.20423370341451294</c:v>
                </c:pt>
                <c:pt idx="111">
                  <c:v>0.20793038131114785</c:v>
                </c:pt>
                <c:pt idx="112">
                  <c:v>0.20815004582246469</c:v>
                </c:pt>
                <c:pt idx="113">
                  <c:v>0.21426899734793081</c:v>
                </c:pt>
                <c:pt idx="114">
                  <c:v>0.23783966702769449</c:v>
                </c:pt>
                <c:pt idx="115">
                  <c:v>0.23793084511284074</c:v>
                </c:pt>
                <c:pt idx="116">
                  <c:v>0.23903124748336269</c:v>
                </c:pt>
                <c:pt idx="117">
                  <c:v>0.24786885501973149</c:v>
                </c:pt>
                <c:pt idx="118">
                  <c:v>0.24831230254371681</c:v>
                </c:pt>
                <c:pt idx="119">
                  <c:v>0.24864435561659604</c:v>
                </c:pt>
                <c:pt idx="120">
                  <c:v>0.25213645986383482</c:v>
                </c:pt>
                <c:pt idx="121">
                  <c:v>0.25709796489191505</c:v>
                </c:pt>
                <c:pt idx="122">
                  <c:v>0.25906128912989651</c:v>
                </c:pt>
                <c:pt idx="123">
                  <c:v>0.26316395465687403</c:v>
                </c:pt>
                <c:pt idx="124">
                  <c:v>0.27070364168418726</c:v>
                </c:pt>
                <c:pt idx="125">
                  <c:v>0.27149186103367379</c:v>
                </c:pt>
                <c:pt idx="126">
                  <c:v>0.27425667351374911</c:v>
                </c:pt>
                <c:pt idx="127">
                  <c:v>0.27470004916584206</c:v>
                </c:pt>
                <c:pt idx="128">
                  <c:v>0.28241535234477566</c:v>
                </c:pt>
                <c:pt idx="129">
                  <c:v>0.28258458799029984</c:v>
                </c:pt>
                <c:pt idx="130">
                  <c:v>0.28364919996518778</c:v>
                </c:pt>
                <c:pt idx="131">
                  <c:v>0.28404306796418571</c:v>
                </c:pt>
                <c:pt idx="132">
                  <c:v>0.28484472665321298</c:v>
                </c:pt>
                <c:pt idx="133">
                  <c:v>0.29122446282894726</c:v>
                </c:pt>
                <c:pt idx="134">
                  <c:v>0.29167001397615722</c:v>
                </c:pt>
                <c:pt idx="135">
                  <c:v>0.3102691479513624</c:v>
                </c:pt>
                <c:pt idx="136">
                  <c:v>0.3115000349520255</c:v>
                </c:pt>
                <c:pt idx="137">
                  <c:v>0.46801802018760058</c:v>
                </c:pt>
                <c:pt idx="138">
                  <c:v>0.47232848906694358</c:v>
                </c:pt>
                <c:pt idx="139">
                  <c:v>0.47243364190201226</c:v>
                </c:pt>
                <c:pt idx="140">
                  <c:v>0.47428170343768689</c:v>
                </c:pt>
                <c:pt idx="141">
                  <c:v>0.47653079475991661</c:v>
                </c:pt>
                <c:pt idx="142">
                  <c:v>0.48041801116771177</c:v>
                </c:pt>
                <c:pt idx="143">
                  <c:v>0.48131703125196496</c:v>
                </c:pt>
                <c:pt idx="144">
                  <c:v>0.59282981746892083</c:v>
                </c:pt>
                <c:pt idx="145">
                  <c:v>0.59300368416620064</c:v>
                </c:pt>
                <c:pt idx="146">
                  <c:v>0.59330172107169388</c:v>
                </c:pt>
                <c:pt idx="147">
                  <c:v>0.60024563321323443</c:v>
                </c:pt>
                <c:pt idx="148">
                  <c:v>0.60481873050033597</c:v>
                </c:pt>
                <c:pt idx="149">
                  <c:v>0.69653123436754616</c:v>
                </c:pt>
                <c:pt idx="150">
                  <c:v>0.69760480821925908</c:v>
                </c:pt>
                <c:pt idx="151">
                  <c:v>0.69777029392506784</c:v>
                </c:pt>
                <c:pt idx="152">
                  <c:v>0.69852424201860297</c:v>
                </c:pt>
                <c:pt idx="153">
                  <c:v>0.69885852393165082</c:v>
                </c:pt>
                <c:pt idx="154">
                  <c:v>0.69905022139621431</c:v>
                </c:pt>
                <c:pt idx="155">
                  <c:v>0.71393418239011852</c:v>
                </c:pt>
                <c:pt idx="156">
                  <c:v>0.71468104707535018</c:v>
                </c:pt>
                <c:pt idx="157">
                  <c:v>0.71783584419083279</c:v>
                </c:pt>
                <c:pt idx="158">
                  <c:v>0.71794445431809273</c:v>
                </c:pt>
                <c:pt idx="159">
                  <c:v>0.7180349035787662</c:v>
                </c:pt>
                <c:pt idx="160">
                  <c:v>0.71961764195475142</c:v>
                </c:pt>
                <c:pt idx="161">
                  <c:v>0.72243261084888266</c:v>
                </c:pt>
                <c:pt idx="162">
                  <c:v>0.72295543351315206</c:v>
                </c:pt>
                <c:pt idx="163">
                  <c:v>0.72436586657579904</c:v>
                </c:pt>
                <c:pt idx="164">
                  <c:v>0.72624029887951724</c:v>
                </c:pt>
                <c:pt idx="165">
                  <c:v>0.73409951198754364</c:v>
                </c:pt>
                <c:pt idx="166">
                  <c:v>0.73733809748985324</c:v>
                </c:pt>
                <c:pt idx="167">
                  <c:v>0.73842836918489207</c:v>
                </c:pt>
                <c:pt idx="168">
                  <c:v>0.74892738367588896</c:v>
                </c:pt>
                <c:pt idx="169">
                  <c:v>0.75298906287057621</c:v>
                </c:pt>
                <c:pt idx="170">
                  <c:v>0.75341909687010611</c:v>
                </c:pt>
                <c:pt idx="171">
                  <c:v>0.76277544684798892</c:v>
                </c:pt>
                <c:pt idx="172">
                  <c:v>0.7632739189660338</c:v>
                </c:pt>
                <c:pt idx="173">
                  <c:v>0.76471962886335587</c:v>
                </c:pt>
                <c:pt idx="174">
                  <c:v>0.77031669363623112</c:v>
                </c:pt>
                <c:pt idx="175">
                  <c:v>0.77689619986500547</c:v>
                </c:pt>
                <c:pt idx="176">
                  <c:v>0.77775482647586724</c:v>
                </c:pt>
                <c:pt idx="177">
                  <c:v>0.7781636837760143</c:v>
                </c:pt>
                <c:pt idx="178">
                  <c:v>0.7841283786678187</c:v>
                </c:pt>
                <c:pt idx="179">
                  <c:v>0.78455333704797603</c:v>
                </c:pt>
                <c:pt idx="180">
                  <c:v>0.79914856277403223</c:v>
                </c:pt>
                <c:pt idx="181">
                  <c:v>0.80017483487628382</c:v>
                </c:pt>
                <c:pt idx="182">
                  <c:v>0.80034116927981735</c:v>
                </c:pt>
                <c:pt idx="183">
                  <c:v>0.8138694920263766</c:v>
                </c:pt>
                <c:pt idx="184">
                  <c:v>0.81428548976993553</c:v>
                </c:pt>
                <c:pt idx="185">
                  <c:v>0.8160303267012381</c:v>
                </c:pt>
                <c:pt idx="186">
                  <c:v>0.81859356286849583</c:v>
                </c:pt>
                <c:pt idx="187">
                  <c:v>0.81879082993006091</c:v>
                </c:pt>
                <c:pt idx="188">
                  <c:v>0.82069883873320837</c:v>
                </c:pt>
                <c:pt idx="189">
                  <c:v>0.83264338632034696</c:v>
                </c:pt>
                <c:pt idx="190">
                  <c:v>0.83993606880830818</c:v>
                </c:pt>
                <c:pt idx="191">
                  <c:v>0.84208923320273976</c:v>
                </c:pt>
                <c:pt idx="192">
                  <c:v>0.84231192434141711</c:v>
                </c:pt>
                <c:pt idx="193">
                  <c:v>0.86293538099826417</c:v>
                </c:pt>
                <c:pt idx="194">
                  <c:v>0.86704123124320476</c:v>
                </c:pt>
                <c:pt idx="195">
                  <c:v>0.8694268094019606</c:v>
                </c:pt>
                <c:pt idx="196">
                  <c:v>0.8782247675855378</c:v>
                </c:pt>
                <c:pt idx="197">
                  <c:v>0.88533974887142908</c:v>
                </c:pt>
                <c:pt idx="198">
                  <c:v>0.88567712217922234</c:v>
                </c:pt>
                <c:pt idx="199">
                  <c:v>0.89554208234605803</c:v>
                </c:pt>
                <c:pt idx="200">
                  <c:v>0.89584070326043874</c:v>
                </c:pt>
                <c:pt idx="201">
                  <c:v>0.89609541700189732</c:v>
                </c:pt>
                <c:pt idx="202">
                  <c:v>0.89632369929608158</c:v>
                </c:pt>
                <c:pt idx="203">
                  <c:v>0.89739498284751162</c:v>
                </c:pt>
                <c:pt idx="204">
                  <c:v>0.89779073329600489</c:v>
                </c:pt>
                <c:pt idx="205">
                  <c:v>0.89796057533573959</c:v>
                </c:pt>
                <c:pt idx="206">
                  <c:v>0.89880268589598478</c:v>
                </c:pt>
                <c:pt idx="207">
                  <c:v>0.89982907497762654</c:v>
                </c:pt>
                <c:pt idx="208">
                  <c:v>0.90000882169601193</c:v>
                </c:pt>
                <c:pt idx="209">
                  <c:v>0.90266260282043387</c:v>
                </c:pt>
                <c:pt idx="210">
                  <c:v>0.90620662079083703</c:v>
                </c:pt>
                <c:pt idx="211">
                  <c:v>0.90810115445630057</c:v>
                </c:pt>
                <c:pt idx="212">
                  <c:v>0.90956508116820534</c:v>
                </c:pt>
                <c:pt idx="213">
                  <c:v>0.91047077313522939</c:v>
                </c:pt>
                <c:pt idx="214">
                  <c:v>0.91211792780480072</c:v>
                </c:pt>
                <c:pt idx="215">
                  <c:v>0.9184863269168122</c:v>
                </c:pt>
                <c:pt idx="216">
                  <c:v>0.91911675610479338</c:v>
                </c:pt>
                <c:pt idx="217">
                  <c:v>0.92333815846885137</c:v>
                </c:pt>
                <c:pt idx="218">
                  <c:v>0.92449402220752763</c:v>
                </c:pt>
                <c:pt idx="219">
                  <c:v>0.93110160995136959</c:v>
                </c:pt>
                <c:pt idx="220">
                  <c:v>0.93139151323699243</c:v>
                </c:pt>
                <c:pt idx="221">
                  <c:v>0.93490294257135576</c:v>
                </c:pt>
                <c:pt idx="222">
                  <c:v>0.93575431796054798</c:v>
                </c:pt>
                <c:pt idx="223">
                  <c:v>0.93603871261931748</c:v>
                </c:pt>
                <c:pt idx="224">
                  <c:v>0.93755905008512108</c:v>
                </c:pt>
                <c:pt idx="225">
                  <c:v>0.93991144146649186</c:v>
                </c:pt>
                <c:pt idx="226">
                  <c:v>0.940865510428746</c:v>
                </c:pt>
                <c:pt idx="227">
                  <c:v>0.94536567143355166</c:v>
                </c:pt>
                <c:pt idx="228">
                  <c:v>0.94685453461449831</c:v>
                </c:pt>
                <c:pt idx="229">
                  <c:v>0.94749553022619093</c:v>
                </c:pt>
                <c:pt idx="230">
                  <c:v>0.94928385969666085</c:v>
                </c:pt>
                <c:pt idx="231">
                  <c:v>0.95032809441299315</c:v>
                </c:pt>
                <c:pt idx="232">
                  <c:v>0.95181369653314429</c:v>
                </c:pt>
                <c:pt idx="233">
                  <c:v>0.95225158239145324</c:v>
                </c:pt>
                <c:pt idx="234">
                  <c:v>0.95238500871640541</c:v>
                </c:pt>
                <c:pt idx="235">
                  <c:v>0.95308330409473929</c:v>
                </c:pt>
                <c:pt idx="236">
                  <c:v>0.95362717107569417</c:v>
                </c:pt>
                <c:pt idx="237">
                  <c:v>0.95532651218046116</c:v>
                </c:pt>
                <c:pt idx="238">
                  <c:v>0.95562290959836527</c:v>
                </c:pt>
                <c:pt idx="239">
                  <c:v>0.96357867112547868</c:v>
                </c:pt>
                <c:pt idx="240">
                  <c:v>0.96481550141411132</c:v>
                </c:pt>
                <c:pt idx="241">
                  <c:v>0.96715714499247019</c:v>
                </c:pt>
                <c:pt idx="242">
                  <c:v>0.96797402683424683</c:v>
                </c:pt>
                <c:pt idx="243">
                  <c:v>0.96846767419552771</c:v>
                </c:pt>
                <c:pt idx="244">
                  <c:v>0.96932693996707842</c:v>
                </c:pt>
                <c:pt idx="245">
                  <c:v>0.97263874513578763</c:v>
                </c:pt>
                <c:pt idx="246">
                  <c:v>0.97369463265301615</c:v>
                </c:pt>
                <c:pt idx="247">
                  <c:v>0.980160695913327</c:v>
                </c:pt>
                <c:pt idx="248">
                  <c:v>0.98261377209889667</c:v>
                </c:pt>
                <c:pt idx="249">
                  <c:v>0.98636635120006833</c:v>
                </c:pt>
                <c:pt idx="25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Igualdad</c:v>
          </c:tx>
          <c:marker>
            <c:symbol val="none"/>
          </c:marker>
          <c:xVal>
            <c:numRef>
              <c:f>[1]Año2010!$K$11:$K$261</c:f>
              <c:numCache>
                <c:formatCode>General</c:formatCode>
                <c:ptCount val="251"/>
                <c:pt idx="0">
                  <c:v>1.5975474891649096E-4</c:v>
                </c:pt>
                <c:pt idx="1">
                  <c:v>2.4835436541328047E-4</c:v>
                </c:pt>
                <c:pt idx="2">
                  <c:v>3.2455921690792845E-4</c:v>
                </c:pt>
                <c:pt idx="3">
                  <c:v>4.407027556316992E-4</c:v>
                </c:pt>
                <c:pt idx="4">
                  <c:v>6.280014267751714E-4</c:v>
                </c:pt>
                <c:pt idx="5">
                  <c:v>7.7627954143042019E-4</c:v>
                </c:pt>
                <c:pt idx="6">
                  <c:v>8.4927093533192037E-4</c:v>
                </c:pt>
                <c:pt idx="7">
                  <c:v>1.5364917948951012E-3</c:v>
                </c:pt>
                <c:pt idx="8">
                  <c:v>2.2191220007537855E-3</c:v>
                </c:pt>
                <c:pt idx="9">
                  <c:v>2.3393971278116033E-3</c:v>
                </c:pt>
                <c:pt idx="10">
                  <c:v>2.398157495229163E-3</c:v>
                </c:pt>
                <c:pt idx="11">
                  <c:v>2.6327398995289529E-3</c:v>
                </c:pt>
                <c:pt idx="12">
                  <c:v>3.3993790681799297E-3</c:v>
                </c:pt>
                <c:pt idx="13">
                  <c:v>4.0085588147666636E-3</c:v>
                </c:pt>
                <c:pt idx="14">
                  <c:v>4.2647172914775889E-3</c:v>
                </c:pt>
                <c:pt idx="15">
                  <c:v>4.3413812083426869E-3</c:v>
                </c:pt>
                <c:pt idx="16">
                  <c:v>4.6760398634005081E-3</c:v>
                </c:pt>
                <c:pt idx="17">
                  <c:v>4.8550753578758864E-3</c:v>
                </c:pt>
                <c:pt idx="18">
                  <c:v>5.0042716032720341E-3</c:v>
                </c:pt>
                <c:pt idx="19">
                  <c:v>5.4155941751949533E-3</c:v>
                </c:pt>
                <c:pt idx="20">
                  <c:v>5.6221735918973127E-3</c:v>
                </c:pt>
                <c:pt idx="21">
                  <c:v>5.8650191728651969E-3</c:v>
                </c:pt>
                <c:pt idx="22">
                  <c:v>6.5329592868694913E-3</c:v>
                </c:pt>
                <c:pt idx="23">
                  <c:v>6.7234714156061111E-3</c:v>
                </c:pt>
                <c:pt idx="24">
                  <c:v>6.8111529013620007E-3</c:v>
                </c:pt>
                <c:pt idx="25">
                  <c:v>6.8951618641542936E-3</c:v>
                </c:pt>
                <c:pt idx="26">
                  <c:v>7.5975318809423141E-3</c:v>
                </c:pt>
                <c:pt idx="27">
                  <c:v>7.996459687863092E-3</c:v>
                </c:pt>
                <c:pt idx="28">
                  <c:v>8.1888080780815106E-3</c:v>
                </c:pt>
                <c:pt idx="29">
                  <c:v>1.160333630348628E-2</c:v>
                </c:pt>
                <c:pt idx="30">
                  <c:v>1.1804866001113693E-2</c:v>
                </c:pt>
                <c:pt idx="31">
                  <c:v>1.2222615488222907E-2</c:v>
                </c:pt>
                <c:pt idx="32">
                  <c:v>1.4192924058192963E-2</c:v>
                </c:pt>
                <c:pt idx="33">
                  <c:v>1.4354974133961702E-2</c:v>
                </c:pt>
                <c:pt idx="34">
                  <c:v>1.4410061978415665E-2</c:v>
                </c:pt>
                <c:pt idx="35">
                  <c:v>3.6379094346655871E-2</c:v>
                </c:pt>
                <c:pt idx="36">
                  <c:v>3.8684061571683748E-2</c:v>
                </c:pt>
                <c:pt idx="37">
                  <c:v>3.9492934754416092E-2</c:v>
                </c:pt>
                <c:pt idx="38">
                  <c:v>3.9655902960925735E-2</c:v>
                </c:pt>
                <c:pt idx="39">
                  <c:v>3.984825135114415E-2</c:v>
                </c:pt>
                <c:pt idx="40">
                  <c:v>6.1470689364694846E-2</c:v>
                </c:pt>
                <c:pt idx="41">
                  <c:v>7.9383420119641612E-2</c:v>
                </c:pt>
                <c:pt idx="42">
                  <c:v>8.1338120467016384E-2</c:v>
                </c:pt>
                <c:pt idx="43">
                  <c:v>8.139458550758169E-2</c:v>
                </c:pt>
                <c:pt idx="44">
                  <c:v>8.2085019824738023E-2</c:v>
                </c:pt>
                <c:pt idx="45">
                  <c:v>8.2549593979633101E-2</c:v>
                </c:pt>
                <c:pt idx="46">
                  <c:v>8.2685477329286217E-2</c:v>
                </c:pt>
                <c:pt idx="47">
                  <c:v>8.2774995076523902E-2</c:v>
                </c:pt>
                <c:pt idx="48">
                  <c:v>8.5872768196318394E-2</c:v>
                </c:pt>
                <c:pt idx="49">
                  <c:v>9.1623480091941614E-2</c:v>
                </c:pt>
                <c:pt idx="50">
                  <c:v>9.1893869595136471E-2</c:v>
                </c:pt>
                <c:pt idx="51">
                  <c:v>9.261460222674249E-2</c:v>
                </c:pt>
                <c:pt idx="52">
                  <c:v>9.3413375971324944E-2</c:v>
                </c:pt>
                <c:pt idx="53">
                  <c:v>9.375767499916221E-2</c:v>
                </c:pt>
                <c:pt idx="54">
                  <c:v>9.6430353585920281E-2</c:v>
                </c:pt>
                <c:pt idx="55">
                  <c:v>9.6712219723376389E-2</c:v>
                </c:pt>
                <c:pt idx="56">
                  <c:v>9.7221323219205097E-2</c:v>
                </c:pt>
                <c:pt idx="57">
                  <c:v>9.7339762084781109E-2</c:v>
                </c:pt>
                <c:pt idx="58">
                  <c:v>0.10053347986699958</c:v>
                </c:pt>
                <c:pt idx="59">
                  <c:v>0.13738587061058907</c:v>
                </c:pt>
                <c:pt idx="60">
                  <c:v>0.13791012326364263</c:v>
                </c:pt>
                <c:pt idx="61">
                  <c:v>0.13815388697535141</c:v>
                </c:pt>
                <c:pt idx="62">
                  <c:v>0.13875663980675185</c:v>
                </c:pt>
                <c:pt idx="63">
                  <c:v>0.13895449698141565</c:v>
                </c:pt>
                <c:pt idx="64">
                  <c:v>0.13936627861870904</c:v>
                </c:pt>
                <c:pt idx="65">
                  <c:v>0.1398528879113857</c:v>
                </c:pt>
                <c:pt idx="66">
                  <c:v>0.1409551038658354</c:v>
                </c:pt>
                <c:pt idx="67">
                  <c:v>0.14109098721548849</c:v>
                </c:pt>
                <c:pt idx="68">
                  <c:v>0.1413976428829489</c:v>
                </c:pt>
                <c:pt idx="69">
                  <c:v>0.14151195016019086</c:v>
                </c:pt>
                <c:pt idx="70">
                  <c:v>0.14231531455847782</c:v>
                </c:pt>
                <c:pt idx="71">
                  <c:v>0.1426375784485335</c:v>
                </c:pt>
                <c:pt idx="72">
                  <c:v>0.14670306136923592</c:v>
                </c:pt>
                <c:pt idx="73">
                  <c:v>0.14728561532433657</c:v>
                </c:pt>
                <c:pt idx="74">
                  <c:v>0.14788331843666205</c:v>
                </c:pt>
                <c:pt idx="75">
                  <c:v>0.14918155530429378</c:v>
                </c:pt>
                <c:pt idx="76">
                  <c:v>0.14943036873507751</c:v>
                </c:pt>
                <c:pt idx="77">
                  <c:v>0.15686539147488063</c:v>
                </c:pt>
                <c:pt idx="78">
                  <c:v>0.15886003050948452</c:v>
                </c:pt>
                <c:pt idx="79">
                  <c:v>0.17227575689550617</c:v>
                </c:pt>
                <c:pt idx="80">
                  <c:v>0.17473083849667109</c:v>
                </c:pt>
                <c:pt idx="81">
                  <c:v>0.17725707523025572</c:v>
                </c:pt>
                <c:pt idx="82">
                  <c:v>0.18481512748933934</c:v>
                </c:pt>
                <c:pt idx="83">
                  <c:v>0.18819660300807176</c:v>
                </c:pt>
                <c:pt idx="84">
                  <c:v>0.18832789570402036</c:v>
                </c:pt>
                <c:pt idx="85">
                  <c:v>0.18844174391589188</c:v>
                </c:pt>
                <c:pt idx="86">
                  <c:v>0.18859139922665849</c:v>
                </c:pt>
                <c:pt idx="87">
                  <c:v>0.19095420868836302</c:v>
                </c:pt>
                <c:pt idx="88">
                  <c:v>0.19153768077420458</c:v>
                </c:pt>
                <c:pt idx="89">
                  <c:v>0.19161939441014461</c:v>
                </c:pt>
                <c:pt idx="90">
                  <c:v>0.1927909292355322</c:v>
                </c:pt>
                <c:pt idx="91">
                  <c:v>0.19462810884807186</c:v>
                </c:pt>
                <c:pt idx="92">
                  <c:v>0.1954626896915494</c:v>
                </c:pt>
                <c:pt idx="93">
                  <c:v>0.24105752134998271</c:v>
                </c:pt>
                <c:pt idx="94">
                  <c:v>0.24117182862722469</c:v>
                </c:pt>
                <c:pt idx="95">
                  <c:v>0.24127924992390992</c:v>
                </c:pt>
                <c:pt idx="96">
                  <c:v>0.24252515333931035</c:v>
                </c:pt>
                <c:pt idx="97">
                  <c:v>0.24549668348223119</c:v>
                </c:pt>
                <c:pt idx="98">
                  <c:v>0.24925000195102781</c:v>
                </c:pt>
                <c:pt idx="99">
                  <c:v>0.24975772825074519</c:v>
                </c:pt>
                <c:pt idx="100">
                  <c:v>0.24998358841300641</c:v>
                </c:pt>
                <c:pt idx="101">
                  <c:v>0.25031641080658246</c:v>
                </c:pt>
                <c:pt idx="102">
                  <c:v>0.25851348206133207</c:v>
                </c:pt>
                <c:pt idx="103">
                  <c:v>0.26632952905860841</c:v>
                </c:pt>
                <c:pt idx="104">
                  <c:v>0.26860190264233436</c:v>
                </c:pt>
                <c:pt idx="105">
                  <c:v>0.27608237285381199</c:v>
                </c:pt>
                <c:pt idx="106">
                  <c:v>0.27659468980723384</c:v>
                </c:pt>
                <c:pt idx="107">
                  <c:v>0.28180554082720827</c:v>
                </c:pt>
                <c:pt idx="108">
                  <c:v>0.29477918726148683</c:v>
                </c:pt>
                <c:pt idx="109">
                  <c:v>0.30734747897365838</c:v>
                </c:pt>
                <c:pt idx="110">
                  <c:v>0.30765964342556418</c:v>
                </c:pt>
                <c:pt idx="111">
                  <c:v>0.31213920331041217</c:v>
                </c:pt>
                <c:pt idx="112">
                  <c:v>0.3124036249637912</c:v>
                </c:pt>
                <c:pt idx="113">
                  <c:v>0.31973811238746586</c:v>
                </c:pt>
                <c:pt idx="114">
                  <c:v>0.34771263793192886</c:v>
                </c:pt>
                <c:pt idx="115">
                  <c:v>0.34782051829398453</c:v>
                </c:pt>
                <c:pt idx="116">
                  <c:v>0.34911829609624578</c:v>
                </c:pt>
                <c:pt idx="117">
                  <c:v>0.3595197992598948</c:v>
                </c:pt>
                <c:pt idx="118">
                  <c:v>0.36003670686702116</c:v>
                </c:pt>
                <c:pt idx="119">
                  <c:v>0.36042140364745801</c:v>
                </c:pt>
                <c:pt idx="120">
                  <c:v>0.36442353554703838</c:v>
                </c:pt>
                <c:pt idx="121">
                  <c:v>0.37009666539505559</c:v>
                </c:pt>
                <c:pt idx="122">
                  <c:v>0.37233093655303423</c:v>
                </c:pt>
                <c:pt idx="123">
                  <c:v>0.37693857567623773</c:v>
                </c:pt>
                <c:pt idx="124">
                  <c:v>0.38539455979992093</c:v>
                </c:pt>
                <c:pt idx="125">
                  <c:v>0.38627458811507298</c:v>
                </c:pt>
                <c:pt idx="126">
                  <c:v>0.38935032609708592</c:v>
                </c:pt>
                <c:pt idx="127">
                  <c:v>0.38983280380142854</c:v>
                </c:pt>
                <c:pt idx="128">
                  <c:v>0.39813959167971558</c:v>
                </c:pt>
                <c:pt idx="129">
                  <c:v>0.39832092250104323</c:v>
                </c:pt>
                <c:pt idx="130">
                  <c:v>0.39945481396605398</c:v>
                </c:pt>
                <c:pt idx="131">
                  <c:v>0.39987394064927451</c:v>
                </c:pt>
                <c:pt idx="132">
                  <c:v>0.40072321158460644</c:v>
                </c:pt>
                <c:pt idx="133">
                  <c:v>0.40745402804613973</c:v>
                </c:pt>
                <c:pt idx="134">
                  <c:v>0.40792365192010976</c:v>
                </c:pt>
                <c:pt idx="135">
                  <c:v>0.42741189502643989</c:v>
                </c:pt>
                <c:pt idx="136">
                  <c:v>0.42869085114851269</c:v>
                </c:pt>
                <c:pt idx="137">
                  <c:v>0.59082677214152624</c:v>
                </c:pt>
                <c:pt idx="138">
                  <c:v>0.5952907238037789</c:v>
                </c:pt>
                <c:pt idx="139">
                  <c:v>0.59539906323120506</c:v>
                </c:pt>
                <c:pt idx="140">
                  <c:v>0.59725827798152631</c:v>
                </c:pt>
                <c:pt idx="141">
                  <c:v>0.59949943512006165</c:v>
                </c:pt>
                <c:pt idx="142">
                  <c:v>0.60337165151980476</c:v>
                </c:pt>
                <c:pt idx="143">
                  <c:v>0.60426132020773626</c:v>
                </c:pt>
                <c:pt idx="144">
                  <c:v>0.71363226752126274</c:v>
                </c:pt>
                <c:pt idx="145">
                  <c:v>0.71380074451221776</c:v>
                </c:pt>
                <c:pt idx="146">
                  <c:v>0.71408352878041481</c:v>
                </c:pt>
                <c:pt idx="147">
                  <c:v>0.72065045890469759</c:v>
                </c:pt>
                <c:pt idx="148">
                  <c:v>0.72493675226858634</c:v>
                </c:pt>
                <c:pt idx="149">
                  <c:v>0.81009613287922588</c:v>
                </c:pt>
                <c:pt idx="150">
                  <c:v>0.81108817314476767</c:v>
                </c:pt>
                <c:pt idx="151">
                  <c:v>0.81123920565164553</c:v>
                </c:pt>
                <c:pt idx="152">
                  <c:v>0.81192596744583834</c:v>
                </c:pt>
                <c:pt idx="153">
                  <c:v>0.81222940965570556</c:v>
                </c:pt>
                <c:pt idx="154">
                  <c:v>0.81240339543110596</c:v>
                </c:pt>
                <c:pt idx="155">
                  <c:v>0.8258328937782411</c:v>
                </c:pt>
                <c:pt idx="156">
                  <c:v>0.82650588361132038</c:v>
                </c:pt>
                <c:pt idx="157">
                  <c:v>0.82932684031273374</c:v>
                </c:pt>
                <c:pt idx="158">
                  <c:v>0.82942370310589852</c:v>
                </c:pt>
                <c:pt idx="159">
                  <c:v>0.82950403954572727</c:v>
                </c:pt>
                <c:pt idx="160">
                  <c:v>0.8309000573372648</c:v>
                </c:pt>
                <c:pt idx="161">
                  <c:v>0.83337166529176587</c:v>
                </c:pt>
                <c:pt idx="162">
                  <c:v>0.83382797626999283</c:v>
                </c:pt>
                <c:pt idx="163">
                  <c:v>0.83505597613594573</c:v>
                </c:pt>
                <c:pt idx="164">
                  <c:v>0.83668290380881949</c:v>
                </c:pt>
                <c:pt idx="165">
                  <c:v>0.84340224363609151</c:v>
                </c:pt>
                <c:pt idx="166">
                  <c:v>0.84615112707434426</c:v>
                </c:pt>
                <c:pt idx="167">
                  <c:v>0.8470724712728368</c:v>
                </c:pt>
                <c:pt idx="168">
                  <c:v>0.85592554694195899</c:v>
                </c:pt>
                <c:pt idx="169">
                  <c:v>0.85925468900846014</c:v>
                </c:pt>
                <c:pt idx="170">
                  <c:v>0.85960357869000192</c:v>
                </c:pt>
                <c:pt idx="171">
                  <c:v>0.8671905520674239</c:v>
                </c:pt>
                <c:pt idx="172">
                  <c:v>0.86758810267823328</c:v>
                </c:pt>
                <c:pt idx="173">
                  <c:v>0.86873622516972793</c:v>
                </c:pt>
                <c:pt idx="174">
                  <c:v>0.87317401010586504</c:v>
                </c:pt>
                <c:pt idx="175">
                  <c:v>0.87837246636083732</c:v>
                </c:pt>
                <c:pt idx="176">
                  <c:v>0.87904775152076886</c:v>
                </c:pt>
                <c:pt idx="177">
                  <c:v>0.87936726101860174</c:v>
                </c:pt>
                <c:pt idx="178">
                  <c:v>0.88398086799162112</c:v>
                </c:pt>
                <c:pt idx="179">
                  <c:v>0.8843058862738995</c:v>
                </c:pt>
                <c:pt idx="180">
                  <c:v>0.89545842038360424</c:v>
                </c:pt>
                <c:pt idx="181">
                  <c:v>0.89623607712114595</c:v>
                </c:pt>
                <c:pt idx="182">
                  <c:v>0.89636094290190826</c:v>
                </c:pt>
                <c:pt idx="183">
                  <c:v>0.90646543077087638</c:v>
                </c:pt>
                <c:pt idx="184">
                  <c:v>0.9067688729807436</c:v>
                </c:pt>
                <c:pt idx="185">
                  <c:v>0.90803864779540744</c:v>
                </c:pt>
                <c:pt idx="186">
                  <c:v>0.90990015787258094</c:v>
                </c:pt>
                <c:pt idx="187">
                  <c:v>0.91004155000667941</c:v>
                </c:pt>
                <c:pt idx="188">
                  <c:v>0.91140635135302628</c:v>
                </c:pt>
                <c:pt idx="189">
                  <c:v>0.91965529699463677</c:v>
                </c:pt>
                <c:pt idx="190">
                  <c:v>0.92468527625865393</c:v>
                </c:pt>
                <c:pt idx="191">
                  <c:v>0.9261662211437246</c:v>
                </c:pt>
                <c:pt idx="192">
                  <c:v>0.92631725365060258</c:v>
                </c:pt>
                <c:pt idx="193">
                  <c:v>0.94020948989115105</c:v>
                </c:pt>
                <c:pt idx="194">
                  <c:v>0.94296984996366495</c:v>
                </c:pt>
                <c:pt idx="195">
                  <c:v>0.94454077166134376</c:v>
                </c:pt>
                <c:pt idx="196">
                  <c:v>0.95019507982917262</c:v>
                </c:pt>
                <c:pt idx="197">
                  <c:v>0.95476140306903567</c:v>
                </c:pt>
                <c:pt idx="198">
                  <c:v>0.95497716379314701</c:v>
                </c:pt>
                <c:pt idx="199">
                  <c:v>0.96125717806089872</c:v>
                </c:pt>
                <c:pt idx="200">
                  <c:v>0.96144723112426489</c:v>
                </c:pt>
                <c:pt idx="201">
                  <c:v>0.96160882213466314</c:v>
                </c:pt>
                <c:pt idx="202">
                  <c:v>0.96175342772635486</c:v>
                </c:pt>
                <c:pt idx="203">
                  <c:v>0.96241126840220925</c:v>
                </c:pt>
                <c:pt idx="204">
                  <c:v>0.96264952332947262</c:v>
                </c:pt>
                <c:pt idx="205">
                  <c:v>0.96274959958023065</c:v>
                </c:pt>
                <c:pt idx="206">
                  <c:v>0.9632449311149458</c:v>
                </c:pt>
                <c:pt idx="207">
                  <c:v>0.96384309329264173</c:v>
                </c:pt>
                <c:pt idx="208">
                  <c:v>0.963946383000993</c:v>
                </c:pt>
                <c:pt idx="209">
                  <c:v>0.96543650919347268</c:v>
                </c:pt>
                <c:pt idx="210">
                  <c:v>0.96738248729880882</c:v>
                </c:pt>
                <c:pt idx="211">
                  <c:v>0.96842043410139556</c:v>
                </c:pt>
                <c:pt idx="212">
                  <c:v>0.96920497681949414</c:v>
                </c:pt>
                <c:pt idx="213">
                  <c:v>0.96968745452383676</c:v>
                </c:pt>
                <c:pt idx="214">
                  <c:v>0.97055876059695023</c:v>
                </c:pt>
                <c:pt idx="215">
                  <c:v>0.97392416882771693</c:v>
                </c:pt>
                <c:pt idx="216">
                  <c:v>0.97424918710999531</c:v>
                </c:pt>
                <c:pt idx="217">
                  <c:v>0.9764109259394429</c:v>
                </c:pt>
                <c:pt idx="218">
                  <c:v>0.9770003658751002</c:v>
                </c:pt>
                <c:pt idx="219">
                  <c:v>0.9803561337330875</c:v>
                </c:pt>
                <c:pt idx="220">
                  <c:v>0.9805011983901496</c:v>
                </c:pt>
                <c:pt idx="221">
                  <c:v>0.9822511555823038</c:v>
                </c:pt>
                <c:pt idx="222">
                  <c:v>0.98267349572311746</c:v>
                </c:pt>
                <c:pt idx="223">
                  <c:v>0.98280937907277055</c:v>
                </c:pt>
                <c:pt idx="224">
                  <c:v>0.98353332516196978</c:v>
                </c:pt>
                <c:pt idx="225">
                  <c:v>0.98463737737790125</c:v>
                </c:pt>
                <c:pt idx="226">
                  <c:v>0.98508083452575568</c:v>
                </c:pt>
                <c:pt idx="227">
                  <c:v>0.98715351467333601</c:v>
                </c:pt>
                <c:pt idx="228">
                  <c:v>0.98782971796400831</c:v>
                </c:pt>
                <c:pt idx="229">
                  <c:v>0.98810882970924174</c:v>
                </c:pt>
                <c:pt idx="230">
                  <c:v>0.98888005953159719</c:v>
                </c:pt>
                <c:pt idx="231">
                  <c:v>0.98931938509111761</c:v>
                </c:pt>
                <c:pt idx="232">
                  <c:v>0.98992489231474068</c:v>
                </c:pt>
                <c:pt idx="233">
                  <c:v>0.99010071435162295</c:v>
                </c:pt>
                <c:pt idx="234">
                  <c:v>0.99015212967311328</c:v>
                </c:pt>
                <c:pt idx="235">
                  <c:v>0.99041609226112193</c:v>
                </c:pt>
                <c:pt idx="236">
                  <c:v>0.99059880027856084</c:v>
                </c:pt>
                <c:pt idx="237">
                  <c:v>0.99114141554643242</c:v>
                </c:pt>
                <c:pt idx="238">
                  <c:v>0.99123368768589282</c:v>
                </c:pt>
                <c:pt idx="239">
                  <c:v>0.99369978685594851</c:v>
                </c:pt>
                <c:pt idx="240">
                  <c:v>0.99407667952508771</c:v>
                </c:pt>
                <c:pt idx="241">
                  <c:v>0.99477078636520766</c:v>
                </c:pt>
                <c:pt idx="242">
                  <c:v>0.99499985998506202</c:v>
                </c:pt>
                <c:pt idx="243">
                  <c:v>0.99512380763508346</c:v>
                </c:pt>
                <c:pt idx="244">
                  <c:v>0.99532074667900639</c:v>
                </c:pt>
                <c:pt idx="245">
                  <c:v>0.99607545014802568</c:v>
                </c:pt>
                <c:pt idx="246">
                  <c:v>0.996282029564728</c:v>
                </c:pt>
                <c:pt idx="247">
                  <c:v>0.99743933336363166</c:v>
                </c:pt>
                <c:pt idx="248">
                  <c:v>0.99787452733481796</c:v>
                </c:pt>
                <c:pt idx="249">
                  <c:v>0.99851630072270658</c:v>
                </c:pt>
                <c:pt idx="250">
                  <c:v>1</c:v>
                </c:pt>
              </c:numCache>
            </c:numRef>
          </c:xVal>
          <c:yVal>
            <c:numRef>
              <c:f>[1]Año2010!$K$11:$K$261</c:f>
              <c:numCache>
                <c:formatCode>General</c:formatCode>
                <c:ptCount val="251"/>
                <c:pt idx="0">
                  <c:v>1.5975474891649096E-4</c:v>
                </c:pt>
                <c:pt idx="1">
                  <c:v>2.4835436541328047E-4</c:v>
                </c:pt>
                <c:pt idx="2">
                  <c:v>3.2455921690792845E-4</c:v>
                </c:pt>
                <c:pt idx="3">
                  <c:v>4.407027556316992E-4</c:v>
                </c:pt>
                <c:pt idx="4">
                  <c:v>6.280014267751714E-4</c:v>
                </c:pt>
                <c:pt idx="5">
                  <c:v>7.7627954143042019E-4</c:v>
                </c:pt>
                <c:pt idx="6">
                  <c:v>8.4927093533192037E-4</c:v>
                </c:pt>
                <c:pt idx="7">
                  <c:v>1.5364917948951012E-3</c:v>
                </c:pt>
                <c:pt idx="8">
                  <c:v>2.2191220007537855E-3</c:v>
                </c:pt>
                <c:pt idx="9">
                  <c:v>2.3393971278116033E-3</c:v>
                </c:pt>
                <c:pt idx="10">
                  <c:v>2.398157495229163E-3</c:v>
                </c:pt>
                <c:pt idx="11">
                  <c:v>2.6327398995289529E-3</c:v>
                </c:pt>
                <c:pt idx="12">
                  <c:v>3.3993790681799297E-3</c:v>
                </c:pt>
                <c:pt idx="13">
                  <c:v>4.0085588147666636E-3</c:v>
                </c:pt>
                <c:pt idx="14">
                  <c:v>4.2647172914775889E-3</c:v>
                </c:pt>
                <c:pt idx="15">
                  <c:v>4.3413812083426869E-3</c:v>
                </c:pt>
                <c:pt idx="16">
                  <c:v>4.6760398634005081E-3</c:v>
                </c:pt>
                <c:pt idx="17">
                  <c:v>4.8550753578758864E-3</c:v>
                </c:pt>
                <c:pt idx="18">
                  <c:v>5.0042716032720341E-3</c:v>
                </c:pt>
                <c:pt idx="19">
                  <c:v>5.4155941751949533E-3</c:v>
                </c:pt>
                <c:pt idx="20">
                  <c:v>5.6221735918973127E-3</c:v>
                </c:pt>
                <c:pt idx="21">
                  <c:v>5.8650191728651969E-3</c:v>
                </c:pt>
                <c:pt idx="22">
                  <c:v>6.5329592868694913E-3</c:v>
                </c:pt>
                <c:pt idx="23">
                  <c:v>6.7234714156061111E-3</c:v>
                </c:pt>
                <c:pt idx="24">
                  <c:v>6.8111529013620007E-3</c:v>
                </c:pt>
                <c:pt idx="25">
                  <c:v>6.8951618641542936E-3</c:v>
                </c:pt>
                <c:pt idx="26">
                  <c:v>7.5975318809423141E-3</c:v>
                </c:pt>
                <c:pt idx="27">
                  <c:v>7.996459687863092E-3</c:v>
                </c:pt>
                <c:pt idx="28">
                  <c:v>8.1888080780815106E-3</c:v>
                </c:pt>
                <c:pt idx="29">
                  <c:v>1.160333630348628E-2</c:v>
                </c:pt>
                <c:pt idx="30">
                  <c:v>1.1804866001113693E-2</c:v>
                </c:pt>
                <c:pt idx="31">
                  <c:v>1.2222615488222907E-2</c:v>
                </c:pt>
                <c:pt idx="32">
                  <c:v>1.4192924058192963E-2</c:v>
                </c:pt>
                <c:pt idx="33">
                  <c:v>1.4354974133961702E-2</c:v>
                </c:pt>
                <c:pt idx="34">
                  <c:v>1.4410061978415665E-2</c:v>
                </c:pt>
                <c:pt idx="35">
                  <c:v>3.6379094346655871E-2</c:v>
                </c:pt>
                <c:pt idx="36">
                  <c:v>3.8684061571683748E-2</c:v>
                </c:pt>
                <c:pt idx="37">
                  <c:v>3.9492934754416092E-2</c:v>
                </c:pt>
                <c:pt idx="38">
                  <c:v>3.9655902960925735E-2</c:v>
                </c:pt>
                <c:pt idx="39">
                  <c:v>3.984825135114415E-2</c:v>
                </c:pt>
                <c:pt idx="40">
                  <c:v>6.1470689364694846E-2</c:v>
                </c:pt>
                <c:pt idx="41">
                  <c:v>7.9383420119641612E-2</c:v>
                </c:pt>
                <c:pt idx="42">
                  <c:v>8.1338120467016384E-2</c:v>
                </c:pt>
                <c:pt idx="43">
                  <c:v>8.139458550758169E-2</c:v>
                </c:pt>
                <c:pt idx="44">
                  <c:v>8.2085019824738023E-2</c:v>
                </c:pt>
                <c:pt idx="45">
                  <c:v>8.2549593979633101E-2</c:v>
                </c:pt>
                <c:pt idx="46">
                  <c:v>8.2685477329286217E-2</c:v>
                </c:pt>
                <c:pt idx="47">
                  <c:v>8.2774995076523902E-2</c:v>
                </c:pt>
                <c:pt idx="48">
                  <c:v>8.5872768196318394E-2</c:v>
                </c:pt>
                <c:pt idx="49">
                  <c:v>9.1623480091941614E-2</c:v>
                </c:pt>
                <c:pt idx="50">
                  <c:v>9.1893869595136471E-2</c:v>
                </c:pt>
                <c:pt idx="51">
                  <c:v>9.261460222674249E-2</c:v>
                </c:pt>
                <c:pt idx="52">
                  <c:v>9.3413375971324944E-2</c:v>
                </c:pt>
                <c:pt idx="53">
                  <c:v>9.375767499916221E-2</c:v>
                </c:pt>
                <c:pt idx="54">
                  <c:v>9.6430353585920281E-2</c:v>
                </c:pt>
                <c:pt idx="55">
                  <c:v>9.6712219723376389E-2</c:v>
                </c:pt>
                <c:pt idx="56">
                  <c:v>9.7221323219205097E-2</c:v>
                </c:pt>
                <c:pt idx="57">
                  <c:v>9.7339762084781109E-2</c:v>
                </c:pt>
                <c:pt idx="58">
                  <c:v>0.10053347986699958</c:v>
                </c:pt>
                <c:pt idx="59">
                  <c:v>0.13738587061058907</c:v>
                </c:pt>
                <c:pt idx="60">
                  <c:v>0.13791012326364263</c:v>
                </c:pt>
                <c:pt idx="61">
                  <c:v>0.13815388697535141</c:v>
                </c:pt>
                <c:pt idx="62">
                  <c:v>0.13875663980675185</c:v>
                </c:pt>
                <c:pt idx="63">
                  <c:v>0.13895449698141565</c:v>
                </c:pt>
                <c:pt idx="64">
                  <c:v>0.13936627861870904</c:v>
                </c:pt>
                <c:pt idx="65">
                  <c:v>0.1398528879113857</c:v>
                </c:pt>
                <c:pt idx="66">
                  <c:v>0.1409551038658354</c:v>
                </c:pt>
                <c:pt idx="67">
                  <c:v>0.14109098721548849</c:v>
                </c:pt>
                <c:pt idx="68">
                  <c:v>0.1413976428829489</c:v>
                </c:pt>
                <c:pt idx="69">
                  <c:v>0.14151195016019086</c:v>
                </c:pt>
                <c:pt idx="70">
                  <c:v>0.14231531455847782</c:v>
                </c:pt>
                <c:pt idx="71">
                  <c:v>0.1426375784485335</c:v>
                </c:pt>
                <c:pt idx="72">
                  <c:v>0.14670306136923592</c:v>
                </c:pt>
                <c:pt idx="73">
                  <c:v>0.14728561532433657</c:v>
                </c:pt>
                <c:pt idx="74">
                  <c:v>0.14788331843666205</c:v>
                </c:pt>
                <c:pt idx="75">
                  <c:v>0.14918155530429378</c:v>
                </c:pt>
                <c:pt idx="76">
                  <c:v>0.14943036873507751</c:v>
                </c:pt>
                <c:pt idx="77">
                  <c:v>0.15686539147488063</c:v>
                </c:pt>
                <c:pt idx="78">
                  <c:v>0.15886003050948452</c:v>
                </c:pt>
                <c:pt idx="79">
                  <c:v>0.17227575689550617</c:v>
                </c:pt>
                <c:pt idx="80">
                  <c:v>0.17473083849667109</c:v>
                </c:pt>
                <c:pt idx="81">
                  <c:v>0.17725707523025572</c:v>
                </c:pt>
                <c:pt idx="82">
                  <c:v>0.18481512748933934</c:v>
                </c:pt>
                <c:pt idx="83">
                  <c:v>0.18819660300807176</c:v>
                </c:pt>
                <c:pt idx="84">
                  <c:v>0.18832789570402036</c:v>
                </c:pt>
                <c:pt idx="85">
                  <c:v>0.18844174391589188</c:v>
                </c:pt>
                <c:pt idx="86">
                  <c:v>0.18859139922665849</c:v>
                </c:pt>
                <c:pt idx="87">
                  <c:v>0.19095420868836302</c:v>
                </c:pt>
                <c:pt idx="88">
                  <c:v>0.19153768077420458</c:v>
                </c:pt>
                <c:pt idx="89">
                  <c:v>0.19161939441014461</c:v>
                </c:pt>
                <c:pt idx="90">
                  <c:v>0.1927909292355322</c:v>
                </c:pt>
                <c:pt idx="91">
                  <c:v>0.19462810884807186</c:v>
                </c:pt>
                <c:pt idx="92">
                  <c:v>0.1954626896915494</c:v>
                </c:pt>
                <c:pt idx="93">
                  <c:v>0.24105752134998271</c:v>
                </c:pt>
                <c:pt idx="94">
                  <c:v>0.24117182862722469</c:v>
                </c:pt>
                <c:pt idx="95">
                  <c:v>0.24127924992390992</c:v>
                </c:pt>
                <c:pt idx="96">
                  <c:v>0.24252515333931035</c:v>
                </c:pt>
                <c:pt idx="97">
                  <c:v>0.24549668348223119</c:v>
                </c:pt>
                <c:pt idx="98">
                  <c:v>0.24925000195102781</c:v>
                </c:pt>
                <c:pt idx="99">
                  <c:v>0.24975772825074519</c:v>
                </c:pt>
                <c:pt idx="100">
                  <c:v>0.24998358841300641</c:v>
                </c:pt>
                <c:pt idx="101">
                  <c:v>0.25031641080658246</c:v>
                </c:pt>
                <c:pt idx="102">
                  <c:v>0.25851348206133207</c:v>
                </c:pt>
                <c:pt idx="103">
                  <c:v>0.26632952905860841</c:v>
                </c:pt>
                <c:pt idx="104">
                  <c:v>0.26860190264233436</c:v>
                </c:pt>
                <c:pt idx="105">
                  <c:v>0.27608237285381199</c:v>
                </c:pt>
                <c:pt idx="106">
                  <c:v>0.27659468980723384</c:v>
                </c:pt>
                <c:pt idx="107">
                  <c:v>0.28180554082720827</c:v>
                </c:pt>
                <c:pt idx="108">
                  <c:v>0.29477918726148683</c:v>
                </c:pt>
                <c:pt idx="109">
                  <c:v>0.30734747897365838</c:v>
                </c:pt>
                <c:pt idx="110">
                  <c:v>0.30765964342556418</c:v>
                </c:pt>
                <c:pt idx="111">
                  <c:v>0.31213920331041217</c:v>
                </c:pt>
                <c:pt idx="112">
                  <c:v>0.3124036249637912</c:v>
                </c:pt>
                <c:pt idx="113">
                  <c:v>0.31973811238746586</c:v>
                </c:pt>
                <c:pt idx="114">
                  <c:v>0.34771263793192886</c:v>
                </c:pt>
                <c:pt idx="115">
                  <c:v>0.34782051829398453</c:v>
                </c:pt>
                <c:pt idx="116">
                  <c:v>0.34911829609624578</c:v>
                </c:pt>
                <c:pt idx="117">
                  <c:v>0.3595197992598948</c:v>
                </c:pt>
                <c:pt idx="118">
                  <c:v>0.36003670686702116</c:v>
                </c:pt>
                <c:pt idx="119">
                  <c:v>0.36042140364745801</c:v>
                </c:pt>
                <c:pt idx="120">
                  <c:v>0.36442353554703838</c:v>
                </c:pt>
                <c:pt idx="121">
                  <c:v>0.37009666539505559</c:v>
                </c:pt>
                <c:pt idx="122">
                  <c:v>0.37233093655303423</c:v>
                </c:pt>
                <c:pt idx="123">
                  <c:v>0.37693857567623773</c:v>
                </c:pt>
                <c:pt idx="124">
                  <c:v>0.38539455979992093</c:v>
                </c:pt>
                <c:pt idx="125">
                  <c:v>0.38627458811507298</c:v>
                </c:pt>
                <c:pt idx="126">
                  <c:v>0.38935032609708592</c:v>
                </c:pt>
                <c:pt idx="127">
                  <c:v>0.38983280380142854</c:v>
                </c:pt>
                <c:pt idx="128">
                  <c:v>0.39813959167971558</c:v>
                </c:pt>
                <c:pt idx="129">
                  <c:v>0.39832092250104323</c:v>
                </c:pt>
                <c:pt idx="130">
                  <c:v>0.39945481396605398</c:v>
                </c:pt>
                <c:pt idx="131">
                  <c:v>0.39987394064927451</c:v>
                </c:pt>
                <c:pt idx="132">
                  <c:v>0.40072321158460644</c:v>
                </c:pt>
                <c:pt idx="133">
                  <c:v>0.40745402804613973</c:v>
                </c:pt>
                <c:pt idx="134">
                  <c:v>0.40792365192010976</c:v>
                </c:pt>
                <c:pt idx="135">
                  <c:v>0.42741189502643989</c:v>
                </c:pt>
                <c:pt idx="136">
                  <c:v>0.42869085114851269</c:v>
                </c:pt>
                <c:pt idx="137">
                  <c:v>0.59082677214152624</c:v>
                </c:pt>
                <c:pt idx="138">
                  <c:v>0.5952907238037789</c:v>
                </c:pt>
                <c:pt idx="139">
                  <c:v>0.59539906323120506</c:v>
                </c:pt>
                <c:pt idx="140">
                  <c:v>0.59725827798152631</c:v>
                </c:pt>
                <c:pt idx="141">
                  <c:v>0.59949943512006165</c:v>
                </c:pt>
                <c:pt idx="142">
                  <c:v>0.60337165151980476</c:v>
                </c:pt>
                <c:pt idx="143">
                  <c:v>0.60426132020773626</c:v>
                </c:pt>
                <c:pt idx="144">
                  <c:v>0.71363226752126274</c:v>
                </c:pt>
                <c:pt idx="145">
                  <c:v>0.71380074451221776</c:v>
                </c:pt>
                <c:pt idx="146">
                  <c:v>0.71408352878041481</c:v>
                </c:pt>
                <c:pt idx="147">
                  <c:v>0.72065045890469759</c:v>
                </c:pt>
                <c:pt idx="148">
                  <c:v>0.72493675226858634</c:v>
                </c:pt>
                <c:pt idx="149">
                  <c:v>0.81009613287922588</c:v>
                </c:pt>
                <c:pt idx="150">
                  <c:v>0.81108817314476767</c:v>
                </c:pt>
                <c:pt idx="151">
                  <c:v>0.81123920565164553</c:v>
                </c:pt>
                <c:pt idx="152">
                  <c:v>0.81192596744583834</c:v>
                </c:pt>
                <c:pt idx="153">
                  <c:v>0.81222940965570556</c:v>
                </c:pt>
                <c:pt idx="154">
                  <c:v>0.81240339543110596</c:v>
                </c:pt>
                <c:pt idx="155">
                  <c:v>0.8258328937782411</c:v>
                </c:pt>
                <c:pt idx="156">
                  <c:v>0.82650588361132038</c:v>
                </c:pt>
                <c:pt idx="157">
                  <c:v>0.82932684031273374</c:v>
                </c:pt>
                <c:pt idx="158">
                  <c:v>0.82942370310589852</c:v>
                </c:pt>
                <c:pt idx="159">
                  <c:v>0.82950403954572727</c:v>
                </c:pt>
                <c:pt idx="160">
                  <c:v>0.8309000573372648</c:v>
                </c:pt>
                <c:pt idx="161">
                  <c:v>0.83337166529176587</c:v>
                </c:pt>
                <c:pt idx="162">
                  <c:v>0.83382797626999283</c:v>
                </c:pt>
                <c:pt idx="163">
                  <c:v>0.83505597613594573</c:v>
                </c:pt>
                <c:pt idx="164">
                  <c:v>0.83668290380881949</c:v>
                </c:pt>
                <c:pt idx="165">
                  <c:v>0.84340224363609151</c:v>
                </c:pt>
                <c:pt idx="166">
                  <c:v>0.84615112707434426</c:v>
                </c:pt>
                <c:pt idx="167">
                  <c:v>0.8470724712728368</c:v>
                </c:pt>
                <c:pt idx="168">
                  <c:v>0.85592554694195899</c:v>
                </c:pt>
                <c:pt idx="169">
                  <c:v>0.85925468900846014</c:v>
                </c:pt>
                <c:pt idx="170">
                  <c:v>0.85960357869000192</c:v>
                </c:pt>
                <c:pt idx="171">
                  <c:v>0.8671905520674239</c:v>
                </c:pt>
                <c:pt idx="172">
                  <c:v>0.86758810267823328</c:v>
                </c:pt>
                <c:pt idx="173">
                  <c:v>0.86873622516972793</c:v>
                </c:pt>
                <c:pt idx="174">
                  <c:v>0.87317401010586504</c:v>
                </c:pt>
                <c:pt idx="175">
                  <c:v>0.87837246636083732</c:v>
                </c:pt>
                <c:pt idx="176">
                  <c:v>0.87904775152076886</c:v>
                </c:pt>
                <c:pt idx="177">
                  <c:v>0.87936726101860174</c:v>
                </c:pt>
                <c:pt idx="178">
                  <c:v>0.88398086799162112</c:v>
                </c:pt>
                <c:pt idx="179">
                  <c:v>0.8843058862738995</c:v>
                </c:pt>
                <c:pt idx="180">
                  <c:v>0.89545842038360424</c:v>
                </c:pt>
                <c:pt idx="181">
                  <c:v>0.89623607712114595</c:v>
                </c:pt>
                <c:pt idx="182">
                  <c:v>0.89636094290190826</c:v>
                </c:pt>
                <c:pt idx="183">
                  <c:v>0.90646543077087638</c:v>
                </c:pt>
                <c:pt idx="184">
                  <c:v>0.9067688729807436</c:v>
                </c:pt>
                <c:pt idx="185">
                  <c:v>0.90803864779540744</c:v>
                </c:pt>
                <c:pt idx="186">
                  <c:v>0.90990015787258094</c:v>
                </c:pt>
                <c:pt idx="187">
                  <c:v>0.91004155000667941</c:v>
                </c:pt>
                <c:pt idx="188">
                  <c:v>0.91140635135302628</c:v>
                </c:pt>
                <c:pt idx="189">
                  <c:v>0.91965529699463677</c:v>
                </c:pt>
                <c:pt idx="190">
                  <c:v>0.92468527625865393</c:v>
                </c:pt>
                <c:pt idx="191">
                  <c:v>0.9261662211437246</c:v>
                </c:pt>
                <c:pt idx="192">
                  <c:v>0.92631725365060258</c:v>
                </c:pt>
                <c:pt idx="193">
                  <c:v>0.94020948989115105</c:v>
                </c:pt>
                <c:pt idx="194">
                  <c:v>0.94296984996366495</c:v>
                </c:pt>
                <c:pt idx="195">
                  <c:v>0.94454077166134376</c:v>
                </c:pt>
                <c:pt idx="196">
                  <c:v>0.95019507982917262</c:v>
                </c:pt>
                <c:pt idx="197">
                  <c:v>0.95476140306903567</c:v>
                </c:pt>
                <c:pt idx="198">
                  <c:v>0.95497716379314701</c:v>
                </c:pt>
                <c:pt idx="199">
                  <c:v>0.96125717806089872</c:v>
                </c:pt>
                <c:pt idx="200">
                  <c:v>0.96144723112426489</c:v>
                </c:pt>
                <c:pt idx="201">
                  <c:v>0.96160882213466314</c:v>
                </c:pt>
                <c:pt idx="202">
                  <c:v>0.96175342772635486</c:v>
                </c:pt>
                <c:pt idx="203">
                  <c:v>0.96241126840220925</c:v>
                </c:pt>
                <c:pt idx="204">
                  <c:v>0.96264952332947262</c:v>
                </c:pt>
                <c:pt idx="205">
                  <c:v>0.96274959958023065</c:v>
                </c:pt>
                <c:pt idx="206">
                  <c:v>0.9632449311149458</c:v>
                </c:pt>
                <c:pt idx="207">
                  <c:v>0.96384309329264173</c:v>
                </c:pt>
                <c:pt idx="208">
                  <c:v>0.963946383000993</c:v>
                </c:pt>
                <c:pt idx="209">
                  <c:v>0.96543650919347268</c:v>
                </c:pt>
                <c:pt idx="210">
                  <c:v>0.96738248729880882</c:v>
                </c:pt>
                <c:pt idx="211">
                  <c:v>0.96842043410139556</c:v>
                </c:pt>
                <c:pt idx="212">
                  <c:v>0.96920497681949414</c:v>
                </c:pt>
                <c:pt idx="213">
                  <c:v>0.96968745452383676</c:v>
                </c:pt>
                <c:pt idx="214">
                  <c:v>0.97055876059695023</c:v>
                </c:pt>
                <c:pt idx="215">
                  <c:v>0.97392416882771693</c:v>
                </c:pt>
                <c:pt idx="216">
                  <c:v>0.97424918710999531</c:v>
                </c:pt>
                <c:pt idx="217">
                  <c:v>0.9764109259394429</c:v>
                </c:pt>
                <c:pt idx="218">
                  <c:v>0.9770003658751002</c:v>
                </c:pt>
                <c:pt idx="219">
                  <c:v>0.9803561337330875</c:v>
                </c:pt>
                <c:pt idx="220">
                  <c:v>0.9805011983901496</c:v>
                </c:pt>
                <c:pt idx="221">
                  <c:v>0.9822511555823038</c:v>
                </c:pt>
                <c:pt idx="222">
                  <c:v>0.98267349572311746</c:v>
                </c:pt>
                <c:pt idx="223">
                  <c:v>0.98280937907277055</c:v>
                </c:pt>
                <c:pt idx="224">
                  <c:v>0.98353332516196978</c:v>
                </c:pt>
                <c:pt idx="225">
                  <c:v>0.98463737737790125</c:v>
                </c:pt>
                <c:pt idx="226">
                  <c:v>0.98508083452575568</c:v>
                </c:pt>
                <c:pt idx="227">
                  <c:v>0.98715351467333601</c:v>
                </c:pt>
                <c:pt idx="228">
                  <c:v>0.98782971796400831</c:v>
                </c:pt>
                <c:pt idx="229">
                  <c:v>0.98810882970924174</c:v>
                </c:pt>
                <c:pt idx="230">
                  <c:v>0.98888005953159719</c:v>
                </c:pt>
                <c:pt idx="231">
                  <c:v>0.98931938509111761</c:v>
                </c:pt>
                <c:pt idx="232">
                  <c:v>0.98992489231474068</c:v>
                </c:pt>
                <c:pt idx="233">
                  <c:v>0.99010071435162295</c:v>
                </c:pt>
                <c:pt idx="234">
                  <c:v>0.99015212967311328</c:v>
                </c:pt>
                <c:pt idx="235">
                  <c:v>0.99041609226112193</c:v>
                </c:pt>
                <c:pt idx="236">
                  <c:v>0.99059880027856084</c:v>
                </c:pt>
                <c:pt idx="237">
                  <c:v>0.99114141554643242</c:v>
                </c:pt>
                <c:pt idx="238">
                  <c:v>0.99123368768589282</c:v>
                </c:pt>
                <c:pt idx="239">
                  <c:v>0.99369978685594851</c:v>
                </c:pt>
                <c:pt idx="240">
                  <c:v>0.99407667952508771</c:v>
                </c:pt>
                <c:pt idx="241">
                  <c:v>0.99477078636520766</c:v>
                </c:pt>
                <c:pt idx="242">
                  <c:v>0.99499985998506202</c:v>
                </c:pt>
                <c:pt idx="243">
                  <c:v>0.99512380763508346</c:v>
                </c:pt>
                <c:pt idx="244">
                  <c:v>0.99532074667900639</c:v>
                </c:pt>
                <c:pt idx="245">
                  <c:v>0.99607545014802568</c:v>
                </c:pt>
                <c:pt idx="246">
                  <c:v>0.996282029564728</c:v>
                </c:pt>
                <c:pt idx="247">
                  <c:v>0.99743933336363166</c:v>
                </c:pt>
                <c:pt idx="248">
                  <c:v>0.99787452733481796</c:v>
                </c:pt>
                <c:pt idx="249">
                  <c:v>0.99851630072270658</c:v>
                </c:pt>
                <c:pt idx="250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v>Curva Lorenz 1996</c:v>
          </c:tx>
          <c:marker>
            <c:symbol val="none"/>
          </c:marker>
          <c:xVal>
            <c:numRef>
              <c:f>'[1]Año 1996'!$G$3:$G$253</c:f>
              <c:numCache>
                <c:formatCode>General</c:formatCode>
                <c:ptCount val="251"/>
                <c:pt idx="0">
                  <c:v>1.4346621037103412E-4</c:v>
                </c:pt>
                <c:pt idx="1">
                  <c:v>2.1877405501762346E-4</c:v>
                </c:pt>
                <c:pt idx="2">
                  <c:v>2.8740905267021121E-4</c:v>
                </c:pt>
                <c:pt idx="3">
                  <c:v>5.1285595468183629E-4</c:v>
                </c:pt>
                <c:pt idx="4">
                  <c:v>2.5561770306307507E-3</c:v>
                </c:pt>
                <c:pt idx="5">
                  <c:v>2.6724752210976355E-3</c:v>
                </c:pt>
                <c:pt idx="6">
                  <c:v>2.8230909103908143E-3</c:v>
                </c:pt>
                <c:pt idx="7">
                  <c:v>3.6047672725452859E-3</c:v>
                </c:pt>
                <c:pt idx="8">
                  <c:v>3.8292609107006253E-3</c:v>
                </c:pt>
                <c:pt idx="9">
                  <c:v>4.1328754489276974E-3</c:v>
                </c:pt>
                <c:pt idx="10">
                  <c:v>4.8902435827468775E-3</c:v>
                </c:pt>
                <c:pt idx="11">
                  <c:v>5.0065417732137619E-3</c:v>
                </c:pt>
                <c:pt idx="12">
                  <c:v>5.1342791299560783E-3</c:v>
                </c:pt>
                <c:pt idx="13">
                  <c:v>5.2110168703870963E-3</c:v>
                </c:pt>
                <c:pt idx="14">
                  <c:v>5.5961354683266165E-3</c:v>
                </c:pt>
                <c:pt idx="15">
                  <c:v>5.9912633367571397E-3</c:v>
                </c:pt>
                <c:pt idx="16">
                  <c:v>6.1323463874874582E-3</c:v>
                </c:pt>
                <c:pt idx="17">
                  <c:v>3.1904311374106015E-2</c:v>
                </c:pt>
                <c:pt idx="18">
                  <c:v>3.227513101420125E-2</c:v>
                </c:pt>
                <c:pt idx="19">
                  <c:v>3.3124012478223878E-2</c:v>
                </c:pt>
                <c:pt idx="20">
                  <c:v>3.3646401071468574E-2</c:v>
                </c:pt>
                <c:pt idx="21">
                  <c:v>3.3900922521096923E-2</c:v>
                </c:pt>
                <c:pt idx="22">
                  <c:v>3.408061275800682E-2</c:v>
                </c:pt>
                <c:pt idx="23">
                  <c:v>5.7900769998879914E-2</c:v>
                </c:pt>
                <c:pt idx="24">
                  <c:v>5.9889755035020531E-2</c:v>
                </c:pt>
                <c:pt idx="25">
                  <c:v>6.001320270440956E-2</c:v>
                </c:pt>
                <c:pt idx="26">
                  <c:v>6.3554577930511835E-2</c:v>
                </c:pt>
                <c:pt idx="27">
                  <c:v>6.4095555168954099E-2</c:v>
                </c:pt>
                <c:pt idx="28">
                  <c:v>6.4284778044426866E-2</c:v>
                </c:pt>
                <c:pt idx="29">
                  <c:v>6.44749541837559E-2</c:v>
                </c:pt>
                <c:pt idx="30">
                  <c:v>6.8983892223988402E-2</c:v>
                </c:pt>
                <c:pt idx="31">
                  <c:v>6.926701158930533E-2</c:v>
                </c:pt>
                <c:pt idx="32">
                  <c:v>7.2711153902066436E-2</c:v>
                </c:pt>
                <c:pt idx="33">
                  <c:v>7.3210187530832124E-2</c:v>
                </c:pt>
                <c:pt idx="34">
                  <c:v>7.4291188743860384E-2</c:v>
                </c:pt>
                <c:pt idx="35">
                  <c:v>7.454142050613545E-2</c:v>
                </c:pt>
                <c:pt idx="36">
                  <c:v>7.4817867024458362E-2</c:v>
                </c:pt>
                <c:pt idx="37">
                  <c:v>7.5288302737535479E-2</c:v>
                </c:pt>
                <c:pt idx="38">
                  <c:v>7.5333106138780914E-2</c:v>
                </c:pt>
                <c:pt idx="39">
                  <c:v>7.5397928081008356E-2</c:v>
                </c:pt>
                <c:pt idx="40">
                  <c:v>7.5844532197678324E-2</c:v>
                </c:pt>
                <c:pt idx="41">
                  <c:v>7.6487032036815047E-2</c:v>
                </c:pt>
                <c:pt idx="42">
                  <c:v>7.6582358422443639E-2</c:v>
                </c:pt>
                <c:pt idx="43">
                  <c:v>7.6757758972000253E-2</c:v>
                </c:pt>
                <c:pt idx="44">
                  <c:v>8.0857270185957952E-2</c:v>
                </c:pt>
                <c:pt idx="45">
                  <c:v>8.3193719897714791E-2</c:v>
                </c:pt>
                <c:pt idx="46">
                  <c:v>0.12237095786335439</c:v>
                </c:pt>
                <c:pt idx="47">
                  <c:v>0.14127561002928904</c:v>
                </c:pt>
                <c:pt idx="48">
                  <c:v>0.14355105085424358</c:v>
                </c:pt>
                <c:pt idx="49">
                  <c:v>0.14405056111493741</c:v>
                </c:pt>
                <c:pt idx="50">
                  <c:v>0.14608387292039532</c:v>
                </c:pt>
                <c:pt idx="51">
                  <c:v>0.14624211472053877</c:v>
                </c:pt>
                <c:pt idx="52">
                  <c:v>0.14662532679076573</c:v>
                </c:pt>
                <c:pt idx="53">
                  <c:v>0.1502086456265446</c:v>
                </c:pt>
                <c:pt idx="54">
                  <c:v>0.19809776197478141</c:v>
                </c:pt>
                <c:pt idx="55">
                  <c:v>0.19878792500673242</c:v>
                </c:pt>
                <c:pt idx="56">
                  <c:v>0.19886609264294788</c:v>
                </c:pt>
                <c:pt idx="57">
                  <c:v>0.19893091458517531</c:v>
                </c:pt>
                <c:pt idx="58">
                  <c:v>0.1995329007104199</c:v>
                </c:pt>
                <c:pt idx="59">
                  <c:v>0.19960725529121021</c:v>
                </c:pt>
                <c:pt idx="60">
                  <c:v>0.21604915028443011</c:v>
                </c:pt>
                <c:pt idx="61">
                  <c:v>0.21622359757013043</c:v>
                </c:pt>
                <c:pt idx="62">
                  <c:v>0.21694712483705145</c:v>
                </c:pt>
                <c:pt idx="63">
                  <c:v>0.21713110476131464</c:v>
                </c:pt>
                <c:pt idx="64">
                  <c:v>0.22564422762987624</c:v>
                </c:pt>
                <c:pt idx="65">
                  <c:v>0.22595785143859431</c:v>
                </c:pt>
                <c:pt idx="66">
                  <c:v>0.23284661269604467</c:v>
                </c:pt>
                <c:pt idx="67">
                  <c:v>0.23339378614955281</c:v>
                </c:pt>
                <c:pt idx="68">
                  <c:v>0.23343906618272639</c:v>
                </c:pt>
                <c:pt idx="69">
                  <c:v>0.23360016777443871</c:v>
                </c:pt>
                <c:pt idx="70">
                  <c:v>0.23657530426990714</c:v>
                </c:pt>
                <c:pt idx="71">
                  <c:v>0.24484296169547509</c:v>
                </c:pt>
                <c:pt idx="72">
                  <c:v>0.24500644644682815</c:v>
                </c:pt>
                <c:pt idx="73">
                  <c:v>0.24512608106079201</c:v>
                </c:pt>
                <c:pt idx="74">
                  <c:v>0.24534151869231263</c:v>
                </c:pt>
                <c:pt idx="75">
                  <c:v>0.24545257393156997</c:v>
                </c:pt>
                <c:pt idx="76">
                  <c:v>0.24624473619614357</c:v>
                </c:pt>
                <c:pt idx="77">
                  <c:v>0.24813362852737417</c:v>
                </c:pt>
                <c:pt idx="78">
                  <c:v>0.25037999480471196</c:v>
                </c:pt>
                <c:pt idx="79">
                  <c:v>0.25037999480471196</c:v>
                </c:pt>
                <c:pt idx="80">
                  <c:v>0.25102106474806429</c:v>
                </c:pt>
                <c:pt idx="81">
                  <c:v>0.25536794793272816</c:v>
                </c:pt>
                <c:pt idx="82">
                  <c:v>0.25544802209665618</c:v>
                </c:pt>
                <c:pt idx="83">
                  <c:v>0.25574544041981739</c:v>
                </c:pt>
                <c:pt idx="84">
                  <c:v>0.25586459840185316</c:v>
                </c:pt>
                <c:pt idx="85">
                  <c:v>0.25592894371215247</c:v>
                </c:pt>
                <c:pt idx="86">
                  <c:v>0.2560638305478169</c:v>
                </c:pt>
                <c:pt idx="87">
                  <c:v>0.25625829637449926</c:v>
                </c:pt>
                <c:pt idx="88">
                  <c:v>0.25639413647401998</c:v>
                </c:pt>
                <c:pt idx="89">
                  <c:v>0.26131488450016799</c:v>
                </c:pt>
                <c:pt idx="90">
                  <c:v>0.26155796678352095</c:v>
                </c:pt>
                <c:pt idx="91">
                  <c:v>0.26366944622519428</c:v>
                </c:pt>
                <c:pt idx="92">
                  <c:v>0.27506523899516455</c:v>
                </c:pt>
                <c:pt idx="93">
                  <c:v>0.27727919430138864</c:v>
                </c:pt>
                <c:pt idx="94">
                  <c:v>0.284637914639988</c:v>
                </c:pt>
                <c:pt idx="95">
                  <c:v>0.29288364699686137</c:v>
                </c:pt>
                <c:pt idx="96">
                  <c:v>0.29570197158797079</c:v>
                </c:pt>
                <c:pt idx="97">
                  <c:v>0.2961304636913713</c:v>
                </c:pt>
                <c:pt idx="98">
                  <c:v>0.29761612541139293</c:v>
                </c:pt>
                <c:pt idx="99">
                  <c:v>0.29911608608925888</c:v>
                </c:pt>
                <c:pt idx="100">
                  <c:v>0.30167559954338663</c:v>
                </c:pt>
                <c:pt idx="101">
                  <c:v>0.30187626158513481</c:v>
                </c:pt>
                <c:pt idx="102">
                  <c:v>0.3035554358679825</c:v>
                </c:pt>
                <c:pt idx="103">
                  <c:v>0.3039224424526526</c:v>
                </c:pt>
                <c:pt idx="104">
                  <c:v>0.30422939341437666</c:v>
                </c:pt>
                <c:pt idx="105">
                  <c:v>0.30489143516256723</c:v>
                </c:pt>
                <c:pt idx="106">
                  <c:v>0.3051960029646506</c:v>
                </c:pt>
                <c:pt idx="107">
                  <c:v>0.31434828924885189</c:v>
                </c:pt>
                <c:pt idx="108">
                  <c:v>0.31438594317117519</c:v>
                </c:pt>
                <c:pt idx="109">
                  <c:v>0.34070317508358933</c:v>
                </c:pt>
                <c:pt idx="110">
                  <c:v>0.34225318211391026</c:v>
                </c:pt>
                <c:pt idx="111">
                  <c:v>0.34237710641522745</c:v>
                </c:pt>
                <c:pt idx="112">
                  <c:v>0.36548898861088008</c:v>
                </c:pt>
                <c:pt idx="113">
                  <c:v>0.3703696995550641</c:v>
                </c:pt>
                <c:pt idx="114">
                  <c:v>0.37046645583647714</c:v>
                </c:pt>
                <c:pt idx="115">
                  <c:v>0.37096501283331468</c:v>
                </c:pt>
                <c:pt idx="116">
                  <c:v>0.37915164283109831</c:v>
                </c:pt>
                <c:pt idx="117">
                  <c:v>0.37961731222489403</c:v>
                </c:pt>
                <c:pt idx="118">
                  <c:v>0.38009632731267767</c:v>
                </c:pt>
                <c:pt idx="119">
                  <c:v>0.39454494758240372</c:v>
                </c:pt>
                <c:pt idx="120">
                  <c:v>0.40579965730164369</c:v>
                </c:pt>
                <c:pt idx="121">
                  <c:v>0.40981146824082304</c:v>
                </c:pt>
                <c:pt idx="122">
                  <c:v>0.41119084104086878</c:v>
                </c:pt>
                <c:pt idx="123">
                  <c:v>0.41171036984254467</c:v>
                </c:pt>
                <c:pt idx="124">
                  <c:v>0.41180092990889183</c:v>
                </c:pt>
                <c:pt idx="125">
                  <c:v>0.41204496545610103</c:v>
                </c:pt>
                <c:pt idx="126">
                  <c:v>0.41257355026441156</c:v>
                </c:pt>
                <c:pt idx="127">
                  <c:v>0.41699574129372202</c:v>
                </c:pt>
                <c:pt idx="128">
                  <c:v>0.41740612138385313</c:v>
                </c:pt>
                <c:pt idx="129">
                  <c:v>0.41767017547204432</c:v>
                </c:pt>
                <c:pt idx="130">
                  <c:v>0.42460040370724311</c:v>
                </c:pt>
                <c:pt idx="131">
                  <c:v>0.42956357197499589</c:v>
                </c:pt>
                <c:pt idx="132">
                  <c:v>0.43905474356010687</c:v>
                </c:pt>
                <c:pt idx="133">
                  <c:v>0.43917580806985518</c:v>
                </c:pt>
                <c:pt idx="134">
                  <c:v>0.43959667406240543</c:v>
                </c:pt>
                <c:pt idx="135">
                  <c:v>0.61064795727471399</c:v>
                </c:pt>
                <c:pt idx="136">
                  <c:v>0.61414548236342703</c:v>
                </c:pt>
                <c:pt idx="137">
                  <c:v>0.6144714986022769</c:v>
                </c:pt>
                <c:pt idx="138">
                  <c:v>0.61508778368536576</c:v>
                </c:pt>
                <c:pt idx="139">
                  <c:v>0.62274249245134183</c:v>
                </c:pt>
                <c:pt idx="140">
                  <c:v>0.62299987369253906</c:v>
                </c:pt>
                <c:pt idx="141">
                  <c:v>0.62332922635488586</c:v>
                </c:pt>
                <c:pt idx="142">
                  <c:v>0.63745945649661229</c:v>
                </c:pt>
                <c:pt idx="143">
                  <c:v>0.63813627383457538</c:v>
                </c:pt>
                <c:pt idx="144">
                  <c:v>0.63882786676231085</c:v>
                </c:pt>
                <c:pt idx="145">
                  <c:v>0.64277437912733459</c:v>
                </c:pt>
                <c:pt idx="146">
                  <c:v>0.64304367616673541</c:v>
                </c:pt>
                <c:pt idx="147">
                  <c:v>0.65555812407205727</c:v>
                </c:pt>
                <c:pt idx="148">
                  <c:v>0.66044217143973827</c:v>
                </c:pt>
                <c:pt idx="149">
                  <c:v>0.66119191346270711</c:v>
                </c:pt>
                <c:pt idx="150">
                  <c:v>0.6636322689347991</c:v>
                </c:pt>
                <c:pt idx="151">
                  <c:v>0.67220163437088165</c:v>
                </c:pt>
                <c:pt idx="152">
                  <c:v>0.77431239886466274</c:v>
                </c:pt>
                <c:pt idx="153">
                  <c:v>0.77705446234726927</c:v>
                </c:pt>
                <c:pt idx="154">
                  <c:v>0.77723272268839472</c:v>
                </c:pt>
                <c:pt idx="155">
                  <c:v>0.78333694779212171</c:v>
                </c:pt>
                <c:pt idx="156">
                  <c:v>0.79063751903548762</c:v>
                </c:pt>
                <c:pt idx="157">
                  <c:v>0.79708920881483092</c:v>
                </c:pt>
                <c:pt idx="158">
                  <c:v>0.79823169554658957</c:v>
                </c:pt>
                <c:pt idx="159">
                  <c:v>0.88255169669050626</c:v>
                </c:pt>
                <c:pt idx="160">
                  <c:v>0.88400542407134231</c:v>
                </c:pt>
                <c:pt idx="161">
                  <c:v>0.88420942253658741</c:v>
                </c:pt>
                <c:pt idx="162">
                  <c:v>0.88499395869031083</c:v>
                </c:pt>
                <c:pt idx="163">
                  <c:v>0.88782658223926447</c:v>
                </c:pt>
                <c:pt idx="164">
                  <c:v>0.89306429049762759</c:v>
                </c:pt>
                <c:pt idx="165">
                  <c:v>0.89894163880355848</c:v>
                </c:pt>
                <c:pt idx="166">
                  <c:v>0.90781986172907769</c:v>
                </c:pt>
                <c:pt idx="167">
                  <c:v>0.91285500141798004</c:v>
                </c:pt>
                <c:pt idx="168">
                  <c:v>0.91466429621721068</c:v>
                </c:pt>
                <c:pt idx="169">
                  <c:v>0.91476057586669557</c:v>
                </c:pt>
                <c:pt idx="170">
                  <c:v>0.91571765277840667</c:v>
                </c:pt>
                <c:pt idx="171">
                  <c:v>0.91669808465459679</c:v>
                </c:pt>
                <c:pt idx="172">
                  <c:v>0.91754458295897867</c:v>
                </c:pt>
                <c:pt idx="173">
                  <c:v>0.91821901713730103</c:v>
                </c:pt>
                <c:pt idx="174">
                  <c:v>0.92044822466522569</c:v>
                </c:pt>
                <c:pt idx="175">
                  <c:v>0.92509919902004478</c:v>
                </c:pt>
                <c:pt idx="176">
                  <c:v>0.92700525010068846</c:v>
                </c:pt>
                <c:pt idx="177">
                  <c:v>0.92940842828238535</c:v>
                </c:pt>
                <c:pt idx="178">
                  <c:v>0.92987648083582175</c:v>
                </c:pt>
                <c:pt idx="179">
                  <c:v>0.93032070179285098</c:v>
                </c:pt>
                <c:pt idx="180">
                  <c:v>0.94203202489925197</c:v>
                </c:pt>
                <c:pt idx="181">
                  <c:v>0.94398573917271</c:v>
                </c:pt>
                <c:pt idx="182">
                  <c:v>0.94494853566755876</c:v>
                </c:pt>
                <c:pt idx="183">
                  <c:v>0.94612581653007188</c:v>
                </c:pt>
                <c:pt idx="184">
                  <c:v>0.94643562728336483</c:v>
                </c:pt>
                <c:pt idx="185">
                  <c:v>0.94673495213423864</c:v>
                </c:pt>
                <c:pt idx="186">
                  <c:v>0.94684314758192711</c:v>
                </c:pt>
                <c:pt idx="187">
                  <c:v>0.94817152076566158</c:v>
                </c:pt>
                <c:pt idx="188">
                  <c:v>0.94945080086079725</c:v>
                </c:pt>
                <c:pt idx="189">
                  <c:v>0.95001894611914373</c:v>
                </c:pt>
                <c:pt idx="190">
                  <c:v>0.9509417055320285</c:v>
                </c:pt>
                <c:pt idx="191">
                  <c:v>0.95145742127827915</c:v>
                </c:pt>
                <c:pt idx="192">
                  <c:v>0.9516828681802908</c:v>
                </c:pt>
                <c:pt idx="193">
                  <c:v>0.95239304975322381</c:v>
                </c:pt>
                <c:pt idx="194">
                  <c:v>0.95662458801127714</c:v>
                </c:pt>
                <c:pt idx="195">
                  <c:v>0.95679045592227085</c:v>
                </c:pt>
                <c:pt idx="196">
                  <c:v>0.95737861972159932</c:v>
                </c:pt>
                <c:pt idx="197">
                  <c:v>0.96041667163158262</c:v>
                </c:pt>
                <c:pt idx="198">
                  <c:v>0.96055775468231286</c:v>
                </c:pt>
                <c:pt idx="199">
                  <c:v>0.96384508509071498</c:v>
                </c:pt>
                <c:pt idx="200">
                  <c:v>0.96997218852699285</c:v>
                </c:pt>
                <c:pt idx="201">
                  <c:v>0.97059562308900382</c:v>
                </c:pt>
                <c:pt idx="202">
                  <c:v>0.97068237009992586</c:v>
                </c:pt>
                <c:pt idx="203">
                  <c:v>0.97083203252536276</c:v>
                </c:pt>
                <c:pt idx="204">
                  <c:v>0.97099647054057214</c:v>
                </c:pt>
                <c:pt idx="205">
                  <c:v>0.97115614223650004</c:v>
                </c:pt>
                <c:pt idx="206">
                  <c:v>0.97126433768418841</c:v>
                </c:pt>
                <c:pt idx="207">
                  <c:v>0.97140971042227209</c:v>
                </c:pt>
                <c:pt idx="208">
                  <c:v>0.97159083055496642</c:v>
                </c:pt>
                <c:pt idx="209">
                  <c:v>0.97178291322200805</c:v>
                </c:pt>
                <c:pt idx="210">
                  <c:v>0.97193591207094188</c:v>
                </c:pt>
                <c:pt idx="211">
                  <c:v>0.97384243978351381</c:v>
                </c:pt>
                <c:pt idx="212">
                  <c:v>0.97474232086384771</c:v>
                </c:pt>
                <c:pt idx="213">
                  <c:v>0.97509741165031427</c:v>
                </c:pt>
                <c:pt idx="214">
                  <c:v>0.97813212713680053</c:v>
                </c:pt>
                <c:pt idx="215">
                  <c:v>0.978530591428728</c:v>
                </c:pt>
                <c:pt idx="216">
                  <c:v>0.97862210475893152</c:v>
                </c:pt>
                <c:pt idx="217">
                  <c:v>0.98013684102656984</c:v>
                </c:pt>
                <c:pt idx="218">
                  <c:v>0.98227358196043479</c:v>
                </c:pt>
                <c:pt idx="219">
                  <c:v>0.98264916791981149</c:v>
                </c:pt>
                <c:pt idx="220">
                  <c:v>0.98312389332024186</c:v>
                </c:pt>
                <c:pt idx="221">
                  <c:v>0.98385838312151019</c:v>
                </c:pt>
                <c:pt idx="222">
                  <c:v>0.98411481109885113</c:v>
                </c:pt>
                <c:pt idx="223">
                  <c:v>0.98455378910467073</c:v>
                </c:pt>
                <c:pt idx="224">
                  <c:v>0.98461861104689818</c:v>
                </c:pt>
                <c:pt idx="225">
                  <c:v>0.985084757072622</c:v>
                </c:pt>
                <c:pt idx="226">
                  <c:v>0.9861533658555186</c:v>
                </c:pt>
                <c:pt idx="227">
                  <c:v>0.98637499970210507</c:v>
                </c:pt>
                <c:pt idx="228">
                  <c:v>0.98693837864117007</c:v>
                </c:pt>
                <c:pt idx="229">
                  <c:v>0.9876166258749175</c:v>
                </c:pt>
                <c:pt idx="230">
                  <c:v>0.99012609297659027</c:v>
                </c:pt>
                <c:pt idx="231">
                  <c:v>0.99038871716899701</c:v>
                </c:pt>
                <c:pt idx="232">
                  <c:v>0.9920960127356051</c:v>
                </c:pt>
                <c:pt idx="233">
                  <c:v>0.99244395404314945</c:v>
                </c:pt>
                <c:pt idx="234">
                  <c:v>0.99320513523239384</c:v>
                </c:pt>
                <c:pt idx="235">
                  <c:v>0.99355117001222559</c:v>
                </c:pt>
                <c:pt idx="236">
                  <c:v>0.9940754651331829</c:v>
                </c:pt>
                <c:pt idx="237">
                  <c:v>0.99421178186463177</c:v>
                </c:pt>
                <c:pt idx="238">
                  <c:v>0.99426421137672749</c:v>
                </c:pt>
                <c:pt idx="239">
                  <c:v>0.99503444857260648</c:v>
                </c:pt>
                <c:pt idx="240">
                  <c:v>0.99516647561670213</c:v>
                </c:pt>
                <c:pt idx="241">
                  <c:v>0.99556160348513267</c:v>
                </c:pt>
                <c:pt idx="242">
                  <c:v>0.99606540343317973</c:v>
                </c:pt>
                <c:pt idx="243">
                  <c:v>0.99613165527119163</c:v>
                </c:pt>
                <c:pt idx="244">
                  <c:v>0.99630181286953867</c:v>
                </c:pt>
                <c:pt idx="245">
                  <c:v>0.99648674605765819</c:v>
                </c:pt>
                <c:pt idx="246">
                  <c:v>0.99696814430508252</c:v>
                </c:pt>
                <c:pt idx="247">
                  <c:v>0.99777174573593164</c:v>
                </c:pt>
                <c:pt idx="248">
                  <c:v>0.99839661019372705</c:v>
                </c:pt>
                <c:pt idx="249">
                  <c:v>0.99985176747034754</c:v>
                </c:pt>
                <c:pt idx="250">
                  <c:v>1</c:v>
                </c:pt>
              </c:numCache>
            </c:numRef>
          </c:xVal>
          <c:yVal>
            <c:numRef>
              <c:f>'[1]Año 1996'!$H$3:$H$253</c:f>
              <c:numCache>
                <c:formatCode>General</c:formatCode>
                <c:ptCount val="251"/>
                <c:pt idx="0">
                  <c:v>5.9603668042179712E-5</c:v>
                </c:pt>
                <c:pt idx="1">
                  <c:v>9.0957827085804199E-5</c:v>
                </c:pt>
                <c:pt idx="2">
                  <c:v>1.1972217196068837E-4</c:v>
                </c:pt>
                <c:pt idx="3">
                  <c:v>2.1468466332110863E-4</c:v>
                </c:pt>
                <c:pt idx="4">
                  <c:v>1.0808387522064586E-3</c:v>
                </c:pt>
                <c:pt idx="5">
                  <c:v>1.1306717249941766E-3</c:v>
                </c:pt>
                <c:pt idx="6">
                  <c:v>1.197865853209968E-3</c:v>
                </c:pt>
                <c:pt idx="7">
                  <c:v>1.5512617588858413E-3</c:v>
                </c:pt>
                <c:pt idx="8">
                  <c:v>1.6549121547224518E-3</c:v>
                </c:pt>
                <c:pt idx="9">
                  <c:v>1.8008855267218199E-3</c:v>
                </c:pt>
                <c:pt idx="10">
                  <c:v>2.1712018372899641E-3</c:v>
                </c:pt>
                <c:pt idx="11">
                  <c:v>2.2284890055587403E-3</c:v>
                </c:pt>
                <c:pt idx="12">
                  <c:v>2.291691487586242E-3</c:v>
                </c:pt>
                <c:pt idx="13">
                  <c:v>2.3310345976218592E-3</c:v>
                </c:pt>
                <c:pt idx="14">
                  <c:v>2.529408252951071E-3</c:v>
                </c:pt>
                <c:pt idx="15">
                  <c:v>2.7339680505686142E-3</c:v>
                </c:pt>
                <c:pt idx="16">
                  <c:v>2.8075012672326934E-3</c:v>
                </c:pt>
                <c:pt idx="17">
                  <c:v>1.6407999440324863E-2</c:v>
                </c:pt>
                <c:pt idx="18">
                  <c:v>1.6607659858257302E-2</c:v>
                </c:pt>
                <c:pt idx="19">
                  <c:v>1.7068509632464014E-2</c:v>
                </c:pt>
                <c:pt idx="20">
                  <c:v>1.7353435899134177E-2</c:v>
                </c:pt>
                <c:pt idx="21">
                  <c:v>1.7496416485046355E-2</c:v>
                </c:pt>
                <c:pt idx="22">
                  <c:v>1.7597446026101353E-2</c:v>
                </c:pt>
                <c:pt idx="23">
                  <c:v>3.1080063726651674E-2</c:v>
                </c:pt>
                <c:pt idx="24">
                  <c:v>3.22110501426221E-2</c:v>
                </c:pt>
                <c:pt idx="25">
                  <c:v>3.2282109661214073E-2</c:v>
                </c:pt>
                <c:pt idx="26">
                  <c:v>3.4322313635841512E-2</c:v>
                </c:pt>
                <c:pt idx="27">
                  <c:v>3.4634047576677672E-2</c:v>
                </c:pt>
                <c:pt idx="28">
                  <c:v>3.474361819258695E-2</c:v>
                </c:pt>
                <c:pt idx="29">
                  <c:v>3.485449774763847E-2</c:v>
                </c:pt>
                <c:pt idx="30">
                  <c:v>3.750843482290183E-2</c:v>
                </c:pt>
                <c:pt idx="31">
                  <c:v>3.767579625656043E-2</c:v>
                </c:pt>
                <c:pt idx="32">
                  <c:v>3.971623599592717E-2</c:v>
                </c:pt>
                <c:pt idx="33">
                  <c:v>4.0012019313884865E-2</c:v>
                </c:pt>
                <c:pt idx="34">
                  <c:v>4.0659640979094358E-2</c:v>
                </c:pt>
                <c:pt idx="35">
                  <c:v>4.0809759466782128E-2</c:v>
                </c:pt>
                <c:pt idx="36">
                  <c:v>4.0976420409644818E-2</c:v>
                </c:pt>
                <c:pt idx="37">
                  <c:v>4.1261774670434535E-2</c:v>
                </c:pt>
                <c:pt idx="38">
                  <c:v>4.1289009684544895E-2</c:v>
                </c:pt>
                <c:pt idx="39">
                  <c:v>4.1328475812225422E-2</c:v>
                </c:pt>
                <c:pt idx="40">
                  <c:v>4.1601029434522568E-2</c:v>
                </c:pt>
                <c:pt idx="41">
                  <c:v>4.1996308906884536E-2</c:v>
                </c:pt>
                <c:pt idx="42">
                  <c:v>4.2055008046888345E-2</c:v>
                </c:pt>
                <c:pt idx="43">
                  <c:v>4.2163772784378245E-2</c:v>
                </c:pt>
                <c:pt idx="44">
                  <c:v>4.4725827257795225E-2</c:v>
                </c:pt>
                <c:pt idx="45">
                  <c:v>4.6188754268572531E-2</c:v>
                </c:pt>
                <c:pt idx="46">
                  <c:v>7.0778042379846098E-2</c:v>
                </c:pt>
                <c:pt idx="47">
                  <c:v>8.2662859905826253E-2</c:v>
                </c:pt>
                <c:pt idx="48">
                  <c:v>8.4095238701396832E-2</c:v>
                </c:pt>
                <c:pt idx="49">
                  <c:v>8.4410123575172913E-2</c:v>
                </c:pt>
                <c:pt idx="50">
                  <c:v>8.5698036872562347E-2</c:v>
                </c:pt>
                <c:pt idx="51">
                  <c:v>8.5798409458180486E-2</c:v>
                </c:pt>
                <c:pt idx="52">
                  <c:v>8.6043426458894873E-2</c:v>
                </c:pt>
                <c:pt idx="53">
                  <c:v>8.8342387206635314E-2</c:v>
                </c:pt>
                <c:pt idx="54">
                  <c:v>0.11919492183444418</c:v>
                </c:pt>
                <c:pt idx="55">
                  <c:v>0.11964055356386151</c:v>
                </c:pt>
                <c:pt idx="56">
                  <c:v>0.11969125632798489</c:v>
                </c:pt>
                <c:pt idx="57">
                  <c:v>0.11973348045827609</c:v>
                </c:pt>
                <c:pt idx="58">
                  <c:v>0.12012572995469119</c:v>
                </c:pt>
                <c:pt idx="59">
                  <c:v>0.12017429108007006</c:v>
                </c:pt>
                <c:pt idx="60">
                  <c:v>0.13092155214507986</c:v>
                </c:pt>
                <c:pt idx="61">
                  <c:v>0.13103622624333425</c:v>
                </c:pt>
                <c:pt idx="62">
                  <c:v>0.131513728537692</c:v>
                </c:pt>
                <c:pt idx="63">
                  <c:v>0.13163554014521683</c:v>
                </c:pt>
                <c:pt idx="64">
                  <c:v>0.13727259358435503</c:v>
                </c:pt>
                <c:pt idx="65">
                  <c:v>0.13748155421474365</c:v>
                </c:pt>
                <c:pt idx="66">
                  <c:v>0.14207232946771525</c:v>
                </c:pt>
                <c:pt idx="67">
                  <c:v>0.14243903940857458</c:v>
                </c:pt>
                <c:pt idx="68">
                  <c:v>0.14246967459637314</c:v>
                </c:pt>
                <c:pt idx="69">
                  <c:v>0.1425797769258787</c:v>
                </c:pt>
                <c:pt idx="70">
                  <c:v>0.14461451598636729</c:v>
                </c:pt>
                <c:pt idx="71">
                  <c:v>0.15027229117702262</c:v>
                </c:pt>
                <c:pt idx="72">
                  <c:v>0.15038451587981327</c:v>
                </c:pt>
                <c:pt idx="73">
                  <c:v>0.15046709925046628</c:v>
                </c:pt>
                <c:pt idx="74">
                  <c:v>0.15061585947420231</c:v>
                </c:pt>
                <c:pt idx="75">
                  <c:v>0.1506933893414949</c:v>
                </c:pt>
                <c:pt idx="76">
                  <c:v>0.15124978398652697</c:v>
                </c:pt>
                <c:pt idx="77">
                  <c:v>0.15257830870881481</c:v>
                </c:pt>
                <c:pt idx="78">
                  <c:v>0.15417413559662621</c:v>
                </c:pt>
                <c:pt idx="79">
                  <c:v>0.15417413559662621</c:v>
                </c:pt>
                <c:pt idx="80">
                  <c:v>0.1546347452558286</c:v>
                </c:pt>
                <c:pt idx="81">
                  <c:v>0.15785732215446083</c:v>
                </c:pt>
                <c:pt idx="82">
                  <c:v>0.15791671838354954</c:v>
                </c:pt>
                <c:pt idx="83">
                  <c:v>0.15813968012932608</c:v>
                </c:pt>
                <c:pt idx="84">
                  <c:v>0.1582301198496596</c:v>
                </c:pt>
                <c:pt idx="85">
                  <c:v>0.15827952692168837</c:v>
                </c:pt>
                <c:pt idx="86">
                  <c:v>0.15838315432326697</c:v>
                </c:pt>
                <c:pt idx="87">
                  <c:v>0.1585329005198528</c:v>
                </c:pt>
                <c:pt idx="88">
                  <c:v>0.15863850941808885</c:v>
                </c:pt>
                <c:pt idx="89">
                  <c:v>0.16248102969870992</c:v>
                </c:pt>
                <c:pt idx="90">
                  <c:v>0.16267134856031404</c:v>
                </c:pt>
                <c:pt idx="91">
                  <c:v>0.16434030451535572</c:v>
                </c:pt>
                <c:pt idx="92">
                  <c:v>0.17335715346397212</c:v>
                </c:pt>
                <c:pt idx="93">
                  <c:v>0.17511607240917595</c:v>
                </c:pt>
                <c:pt idx="94">
                  <c:v>0.18096941775466518</c:v>
                </c:pt>
                <c:pt idx="95">
                  <c:v>0.1875571778187968</c:v>
                </c:pt>
                <c:pt idx="96">
                  <c:v>0.18981771761456143</c:v>
                </c:pt>
                <c:pt idx="97">
                  <c:v>0.19016346366095621</c:v>
                </c:pt>
                <c:pt idx="98">
                  <c:v>0.19136416654114011</c:v>
                </c:pt>
                <c:pt idx="99">
                  <c:v>0.19258126367310907</c:v>
                </c:pt>
                <c:pt idx="100">
                  <c:v>0.19465915631600209</c:v>
                </c:pt>
                <c:pt idx="101">
                  <c:v>0.19482212885558689</c:v>
                </c:pt>
                <c:pt idx="102">
                  <c:v>0.19619466864358986</c:v>
                </c:pt>
                <c:pt idx="103">
                  <c:v>0.19650039840096742</c:v>
                </c:pt>
                <c:pt idx="104">
                  <c:v>0.19675873270774125</c:v>
                </c:pt>
                <c:pt idx="105">
                  <c:v>0.19731596191677486</c:v>
                </c:pt>
                <c:pt idx="106">
                  <c:v>0.19757513304445465</c:v>
                </c:pt>
                <c:pt idx="107">
                  <c:v>0.2054222846292621</c:v>
                </c:pt>
                <c:pt idx="108">
                  <c:v>0.20545465429716547</c:v>
                </c:pt>
                <c:pt idx="109">
                  <c:v>0.22811652000323471</c:v>
                </c:pt>
                <c:pt idx="110">
                  <c:v>0.22947080866316924</c:v>
                </c:pt>
                <c:pt idx="111">
                  <c:v>0.22957910213285063</c:v>
                </c:pt>
                <c:pt idx="112">
                  <c:v>0.24980914123125531</c:v>
                </c:pt>
                <c:pt idx="113">
                  <c:v>0.25412380866269257</c:v>
                </c:pt>
                <c:pt idx="114">
                  <c:v>0.25420947637125091</c:v>
                </c:pt>
                <c:pt idx="115">
                  <c:v>0.2546520604292824</c:v>
                </c:pt>
                <c:pt idx="116">
                  <c:v>0.26192070199541978</c:v>
                </c:pt>
                <c:pt idx="117">
                  <c:v>0.26234856701349857</c:v>
                </c:pt>
                <c:pt idx="118">
                  <c:v>0.26278941747456175</c:v>
                </c:pt>
                <c:pt idx="119">
                  <c:v>0.2762375841507082</c:v>
                </c:pt>
                <c:pt idx="120">
                  <c:v>0.28673693643356613</c:v>
                </c:pt>
                <c:pt idx="121">
                  <c:v>0.29049243509194211</c:v>
                </c:pt>
                <c:pt idx="122">
                  <c:v>0.29179324113569116</c:v>
                </c:pt>
                <c:pt idx="123">
                  <c:v>0.29228699327266033</c:v>
                </c:pt>
                <c:pt idx="124">
                  <c:v>0.29237383699196184</c:v>
                </c:pt>
                <c:pt idx="125">
                  <c:v>0.29260799193694847</c:v>
                </c:pt>
                <c:pt idx="126">
                  <c:v>0.29311619087886409</c:v>
                </c:pt>
                <c:pt idx="127">
                  <c:v>0.29738300539498563</c:v>
                </c:pt>
                <c:pt idx="128">
                  <c:v>0.29777944527601241</c:v>
                </c:pt>
                <c:pt idx="129">
                  <c:v>0.29803654109831224</c:v>
                </c:pt>
                <c:pt idx="130">
                  <c:v>0.30483218037582205</c:v>
                </c:pt>
                <c:pt idx="131">
                  <c:v>0.3097098601866628</c:v>
                </c:pt>
                <c:pt idx="132">
                  <c:v>0.3190382017181782</c:v>
                </c:pt>
                <c:pt idx="133">
                  <c:v>0.31915894224466074</c:v>
                </c:pt>
                <c:pt idx="134">
                  <c:v>0.31958284093313116</c:v>
                </c:pt>
                <c:pt idx="135">
                  <c:v>0.49649160581537694</c:v>
                </c:pt>
                <c:pt idx="136">
                  <c:v>0.50012258114651231</c:v>
                </c:pt>
                <c:pt idx="137">
                  <c:v>0.50046181978518178</c:v>
                </c:pt>
                <c:pt idx="138">
                  <c:v>0.50110825951936266</c:v>
                </c:pt>
                <c:pt idx="139">
                  <c:v>0.50913856157943471</c:v>
                </c:pt>
                <c:pt idx="140">
                  <c:v>0.50941113283175321</c:v>
                </c:pt>
                <c:pt idx="141">
                  <c:v>0.50976130178933188</c:v>
                </c:pt>
                <c:pt idx="142">
                  <c:v>0.52481855319482418</c:v>
                </c:pt>
                <c:pt idx="143">
                  <c:v>0.52554283895916798</c:v>
                </c:pt>
                <c:pt idx="144">
                  <c:v>0.52628540453716244</c:v>
                </c:pt>
                <c:pt idx="145">
                  <c:v>0.53057505761759705</c:v>
                </c:pt>
                <c:pt idx="146">
                  <c:v>0.53086902612273634</c:v>
                </c:pt>
                <c:pt idx="147">
                  <c:v>0.54459610438258244</c:v>
                </c:pt>
                <c:pt idx="148">
                  <c:v>0.54995810060554517</c:v>
                </c:pt>
                <c:pt idx="149">
                  <c:v>0.55078440172025001</c:v>
                </c:pt>
                <c:pt idx="150">
                  <c:v>0.55348634413364883</c:v>
                </c:pt>
                <c:pt idx="151">
                  <c:v>0.56312364822550709</c:v>
                </c:pt>
                <c:pt idx="152">
                  <c:v>0.67835916388204187</c:v>
                </c:pt>
                <c:pt idx="153">
                  <c:v>0.68147832771959727</c:v>
                </c:pt>
                <c:pt idx="154">
                  <c:v>0.68168143348201493</c:v>
                </c:pt>
                <c:pt idx="155">
                  <c:v>0.68865697433911433</c:v>
                </c:pt>
                <c:pt idx="156">
                  <c:v>0.69700764352274391</c:v>
                </c:pt>
                <c:pt idx="157">
                  <c:v>0.70439928415521513</c:v>
                </c:pt>
                <c:pt idx="158">
                  <c:v>0.70571402233157809</c:v>
                </c:pt>
                <c:pt idx="159">
                  <c:v>0.8027989335543646</c:v>
                </c:pt>
                <c:pt idx="160">
                  <c:v>0.80447802301022242</c:v>
                </c:pt>
                <c:pt idx="161">
                  <c:v>0.80471416403109275</c:v>
                </c:pt>
                <c:pt idx="162">
                  <c:v>0.80562958205847479</c:v>
                </c:pt>
                <c:pt idx="163">
                  <c:v>0.80895809049454792</c:v>
                </c:pt>
                <c:pt idx="164">
                  <c:v>0.8151400398796933</c:v>
                </c:pt>
                <c:pt idx="165">
                  <c:v>0.82217938829816439</c:v>
                </c:pt>
                <c:pt idx="166">
                  <c:v>0.83288602086430319</c:v>
                </c:pt>
                <c:pt idx="167">
                  <c:v>0.83897331688857535</c:v>
                </c:pt>
                <c:pt idx="168">
                  <c:v>0.84116528080728303</c:v>
                </c:pt>
                <c:pt idx="169">
                  <c:v>0.84128260431506607</c:v>
                </c:pt>
                <c:pt idx="170">
                  <c:v>0.84247461592177153</c:v>
                </c:pt>
                <c:pt idx="171">
                  <c:v>0.84370762436068991</c:v>
                </c:pt>
                <c:pt idx="172">
                  <c:v>0.84478265191111956</c:v>
                </c:pt>
                <c:pt idx="173">
                  <c:v>0.84564207898566757</c:v>
                </c:pt>
                <c:pt idx="174">
                  <c:v>0.84854148748444269</c:v>
                </c:pt>
                <c:pt idx="175">
                  <c:v>0.85472321225853576</c:v>
                </c:pt>
                <c:pt idx="176">
                  <c:v>0.85726130066398698</c:v>
                </c:pt>
                <c:pt idx="177">
                  <c:v>0.8604969833084215</c:v>
                </c:pt>
                <c:pt idx="178">
                  <c:v>0.86113851610719372</c:v>
                </c:pt>
                <c:pt idx="179">
                  <c:v>0.86175198747233517</c:v>
                </c:pt>
                <c:pt idx="180">
                  <c:v>0.87800092987327116</c:v>
                </c:pt>
                <c:pt idx="181">
                  <c:v>0.88072663814431817</c:v>
                </c:pt>
                <c:pt idx="182">
                  <c:v>0.88208104180825153</c:v>
                </c:pt>
                <c:pt idx="183">
                  <c:v>0.8837391080359549</c:v>
                </c:pt>
                <c:pt idx="184">
                  <c:v>0.88417799253702145</c:v>
                </c:pt>
                <c:pt idx="185">
                  <c:v>0.88460399443144389</c:v>
                </c:pt>
                <c:pt idx="186">
                  <c:v>0.8847582390637394</c:v>
                </c:pt>
                <c:pt idx="187">
                  <c:v>0.88667085261073719</c:v>
                </c:pt>
                <c:pt idx="188">
                  <c:v>0.88851787295975848</c:v>
                </c:pt>
                <c:pt idx="189">
                  <c:v>0.88934155122444736</c:v>
                </c:pt>
                <c:pt idx="190">
                  <c:v>0.89068142709654541</c:v>
                </c:pt>
                <c:pt idx="191">
                  <c:v>0.89144240175320855</c:v>
                </c:pt>
                <c:pt idx="192">
                  <c:v>0.89177975221331185</c:v>
                </c:pt>
                <c:pt idx="193">
                  <c:v>0.89286895423555523</c:v>
                </c:pt>
                <c:pt idx="194">
                  <c:v>0.89940850027966501</c:v>
                </c:pt>
                <c:pt idx="195">
                  <c:v>0.89967192891033121</c:v>
                </c:pt>
                <c:pt idx="196">
                  <c:v>0.90060963305107655</c:v>
                </c:pt>
                <c:pt idx="197">
                  <c:v>0.9054750622866351</c:v>
                </c:pt>
                <c:pt idx="198">
                  <c:v>0.90570310723532577</c:v>
                </c:pt>
                <c:pt idx="199">
                  <c:v>0.91103317686324281</c:v>
                </c:pt>
                <c:pt idx="200">
                  <c:v>0.9209684885995475</c:v>
                </c:pt>
                <c:pt idx="201">
                  <c:v>0.92198214758268371</c:v>
                </c:pt>
                <c:pt idx="202">
                  <c:v>0.92212326926436949</c:v>
                </c:pt>
                <c:pt idx="203">
                  <c:v>0.92236887920947808</c:v>
                </c:pt>
                <c:pt idx="204">
                  <c:v>0.92264906260787793</c:v>
                </c:pt>
                <c:pt idx="205">
                  <c:v>0.92292180410929026</c:v>
                </c:pt>
                <c:pt idx="206">
                  <c:v>0.92310828760715957</c:v>
                </c:pt>
                <c:pt idx="207">
                  <c:v>0.92336040541791609</c:v>
                </c:pt>
                <c:pt idx="208">
                  <c:v>0.92368254875795575</c:v>
                </c:pt>
                <c:pt idx="209">
                  <c:v>0.9240268529368092</c:v>
                </c:pt>
                <c:pt idx="210">
                  <c:v>0.9243024441234855</c:v>
                </c:pt>
                <c:pt idx="211">
                  <c:v>0.92783198095594432</c:v>
                </c:pt>
                <c:pt idx="212">
                  <c:v>0.9295329986913351</c:v>
                </c:pt>
                <c:pt idx="213">
                  <c:v>0.93020609230309426</c:v>
                </c:pt>
                <c:pt idx="214">
                  <c:v>0.9362238771106195</c:v>
                </c:pt>
                <c:pt idx="215">
                  <c:v>0.9370154737080334</c:v>
                </c:pt>
                <c:pt idx="216">
                  <c:v>0.93719809848811353</c:v>
                </c:pt>
                <c:pt idx="217">
                  <c:v>0.9402276757152036</c:v>
                </c:pt>
                <c:pt idx="218">
                  <c:v>0.94452535313750807</c:v>
                </c:pt>
                <c:pt idx="219">
                  <c:v>0.94529650048008129</c:v>
                </c:pt>
                <c:pt idx="220">
                  <c:v>0.94627901810736381</c:v>
                </c:pt>
                <c:pt idx="221">
                  <c:v>0.9478093903842133</c:v>
                </c:pt>
                <c:pt idx="222">
                  <c:v>0.94834841366868428</c:v>
                </c:pt>
                <c:pt idx="223">
                  <c:v>0.94928059447744595</c:v>
                </c:pt>
                <c:pt idx="224">
                  <c:v>0.94942095901676427</c:v>
                </c:pt>
                <c:pt idx="225">
                  <c:v>0.9504399099501184</c:v>
                </c:pt>
                <c:pt idx="226">
                  <c:v>0.95288300014624372</c:v>
                </c:pt>
                <c:pt idx="227">
                  <c:v>0.95339160827474201</c:v>
                </c:pt>
                <c:pt idx="228">
                  <c:v>0.95471998747575837</c:v>
                </c:pt>
                <c:pt idx="229">
                  <c:v>0.95633252392779755</c:v>
                </c:pt>
                <c:pt idx="230">
                  <c:v>0.9626344359269956</c:v>
                </c:pt>
                <c:pt idx="231">
                  <c:v>0.96329627716939847</c:v>
                </c:pt>
                <c:pt idx="232">
                  <c:v>0.96772725623043143</c:v>
                </c:pt>
                <c:pt idx="233">
                  <c:v>0.9686570658503737</c:v>
                </c:pt>
                <c:pt idx="234">
                  <c:v>0.9707165180141889</c:v>
                </c:pt>
                <c:pt idx="235">
                  <c:v>0.97166728276264813</c:v>
                </c:pt>
                <c:pt idx="236">
                  <c:v>0.97322843915027857</c:v>
                </c:pt>
                <c:pt idx="237">
                  <c:v>0.97363543431157673</c:v>
                </c:pt>
                <c:pt idx="238">
                  <c:v>0.97380433711282333</c:v>
                </c:pt>
                <c:pt idx="239">
                  <c:v>0.97645608492538827</c:v>
                </c:pt>
                <c:pt idx="240">
                  <c:v>0.9769126981956322</c:v>
                </c:pt>
                <c:pt idx="241">
                  <c:v>0.97828745717484866</c:v>
                </c:pt>
                <c:pt idx="242">
                  <c:v>0.98004436139129536</c:v>
                </c:pt>
                <c:pt idx="243">
                  <c:v>0.98028736820977014</c:v>
                </c:pt>
                <c:pt idx="244">
                  <c:v>0.9809150084208188</c:v>
                </c:pt>
                <c:pt idx="245">
                  <c:v>0.98160859688342961</c:v>
                </c:pt>
                <c:pt idx="246">
                  <c:v>0.98352566709705103</c:v>
                </c:pt>
                <c:pt idx="247">
                  <c:v>0.98677862134032979</c:v>
                </c:pt>
                <c:pt idx="248">
                  <c:v>0.98971829801827993</c:v>
                </c:pt>
                <c:pt idx="249">
                  <c:v>0.99899787379841631</c:v>
                </c:pt>
                <c:pt idx="250">
                  <c:v>1</c:v>
                </c:pt>
              </c:numCache>
            </c:numRef>
          </c:yVal>
          <c:smooth val="1"/>
        </c:ser>
        <c:ser>
          <c:idx val="3"/>
          <c:order val="3"/>
          <c:tx>
            <c:v>Curva Lorenz 2008</c:v>
          </c:tx>
          <c:marker>
            <c:symbol val="none"/>
          </c:marker>
          <c:xVal>
            <c:numRef>
              <c:f>'[1]Año 2008'!$G$3:$G$253</c:f>
              <c:numCache>
                <c:formatCode>General</c:formatCode>
                <c:ptCount val="251"/>
                <c:pt idx="0">
                  <c:v>1.8357869986412395E-4</c:v>
                </c:pt>
                <c:pt idx="1">
                  <c:v>2.563611642041933E-4</c:v>
                </c:pt>
                <c:pt idx="2">
                  <c:v>4.1536998757135115E-4</c:v>
                </c:pt>
                <c:pt idx="3">
                  <c:v>5.2616622309540576E-4</c:v>
                </c:pt>
                <c:pt idx="4">
                  <c:v>6.0312093061420523E-4</c:v>
                </c:pt>
                <c:pt idx="5">
                  <c:v>7.7511006609296777E-4</c:v>
                </c:pt>
                <c:pt idx="6">
                  <c:v>1.4320065754552496E-3</c:v>
                </c:pt>
                <c:pt idx="7">
                  <c:v>1.5173057693315093E-3</c:v>
                </c:pt>
                <c:pt idx="8">
                  <c:v>2.312813468742713E-3</c:v>
                </c:pt>
                <c:pt idx="9">
                  <c:v>2.461623475450753E-3</c:v>
                </c:pt>
                <c:pt idx="10">
                  <c:v>2.5835456927847545E-3</c:v>
                </c:pt>
                <c:pt idx="11">
                  <c:v>2.7161303093532884E-3</c:v>
                </c:pt>
                <c:pt idx="12">
                  <c:v>3.1194471499638638E-3</c:v>
                </c:pt>
                <c:pt idx="13">
                  <c:v>3.374881149017228E-3</c:v>
                </c:pt>
                <c:pt idx="14">
                  <c:v>3.5598505966075956E-3</c:v>
                </c:pt>
                <c:pt idx="15">
                  <c:v>3.7628997646391264E-3</c:v>
                </c:pt>
                <c:pt idx="16">
                  <c:v>3.9237629183079418E-3</c:v>
                </c:pt>
                <c:pt idx="17">
                  <c:v>7.3959964081622056E-3</c:v>
                </c:pt>
                <c:pt idx="18">
                  <c:v>8.1627619878977126E-3</c:v>
                </c:pt>
                <c:pt idx="19">
                  <c:v>1.0084775345566042E-2</c:v>
                </c:pt>
                <c:pt idx="20">
                  <c:v>1.5759953233789793E-2</c:v>
                </c:pt>
                <c:pt idx="21">
                  <c:v>1.5843398097364392E-2</c:v>
                </c:pt>
                <c:pt idx="22">
                  <c:v>1.5916644144279877E-2</c:v>
                </c:pt>
                <c:pt idx="23">
                  <c:v>1.6141945275931303E-2</c:v>
                </c:pt>
                <c:pt idx="24">
                  <c:v>1.6331550549275816E-2</c:v>
                </c:pt>
                <c:pt idx="25">
                  <c:v>1.6614799502854046E-2</c:v>
                </c:pt>
                <c:pt idx="26">
                  <c:v>1.6702880192182794E-2</c:v>
                </c:pt>
                <c:pt idx="27">
                  <c:v>1.8648536261197259E-2</c:v>
                </c:pt>
                <c:pt idx="28">
                  <c:v>1.9259074513018094E-2</c:v>
                </c:pt>
                <c:pt idx="29">
                  <c:v>1.9450997699239678E-2</c:v>
                </c:pt>
                <c:pt idx="30">
                  <c:v>1.9840870645163235E-2</c:v>
                </c:pt>
                <c:pt idx="31">
                  <c:v>4.2187868693017008E-2</c:v>
                </c:pt>
                <c:pt idx="32">
                  <c:v>6.3978104067798025E-2</c:v>
                </c:pt>
                <c:pt idx="33">
                  <c:v>6.4161219185086729E-2</c:v>
                </c:pt>
                <c:pt idx="34">
                  <c:v>6.4851493639878854E-2</c:v>
                </c:pt>
                <c:pt idx="35">
                  <c:v>6.5446270084135602E-2</c:v>
                </c:pt>
                <c:pt idx="36">
                  <c:v>6.5775413712679864E-2</c:v>
                </c:pt>
                <c:pt idx="37">
                  <c:v>6.5901044590617186E-2</c:v>
                </c:pt>
                <c:pt idx="38">
                  <c:v>6.8204586407851611E-2</c:v>
                </c:pt>
                <c:pt idx="39">
                  <c:v>6.87015469286959E-2</c:v>
                </c:pt>
                <c:pt idx="40">
                  <c:v>6.8845721109649802E-2</c:v>
                </c:pt>
                <c:pt idx="41">
                  <c:v>6.9335264309287464E-2</c:v>
                </c:pt>
                <c:pt idx="42">
                  <c:v>0.10700598438746603</c:v>
                </c:pt>
                <c:pt idx="43">
                  <c:v>0.10711492629268843</c:v>
                </c:pt>
                <c:pt idx="44">
                  <c:v>0.10719837115626302</c:v>
                </c:pt>
                <c:pt idx="45">
                  <c:v>0.10750618998633822</c:v>
                </c:pt>
                <c:pt idx="46">
                  <c:v>0.10809308552681292</c:v>
                </c:pt>
                <c:pt idx="47">
                  <c:v>0.10833322130087761</c:v>
                </c:pt>
                <c:pt idx="48">
                  <c:v>0.10839441420083232</c:v>
                </c:pt>
                <c:pt idx="49">
                  <c:v>0.10872123991649951</c:v>
                </c:pt>
                <c:pt idx="50">
                  <c:v>0.1091347555737692</c:v>
                </c:pt>
                <c:pt idx="51">
                  <c:v>0.10930025455319216</c:v>
                </c:pt>
                <c:pt idx="52">
                  <c:v>0.11750288464257552</c:v>
                </c:pt>
                <c:pt idx="53">
                  <c:v>0.11760719072204377</c:v>
                </c:pt>
                <c:pt idx="54">
                  <c:v>0.11839713543055</c:v>
                </c:pt>
                <c:pt idx="55">
                  <c:v>0.12084809650676621</c:v>
                </c:pt>
                <c:pt idx="56">
                  <c:v>0.1219509594536772</c:v>
                </c:pt>
                <c:pt idx="57">
                  <c:v>0.12425635560121329</c:v>
                </c:pt>
                <c:pt idx="58">
                  <c:v>0.14210660266754685</c:v>
                </c:pt>
                <c:pt idx="59">
                  <c:v>0.14966995238543368</c:v>
                </c:pt>
                <c:pt idx="60">
                  <c:v>0.15030830559177938</c:v>
                </c:pt>
                <c:pt idx="61">
                  <c:v>0.15098235465643201</c:v>
                </c:pt>
                <c:pt idx="62">
                  <c:v>0.15103844814805714</c:v>
                </c:pt>
                <c:pt idx="63">
                  <c:v>0.15845391502438677</c:v>
                </c:pt>
                <c:pt idx="64">
                  <c:v>0.16143938681005585</c:v>
                </c:pt>
                <c:pt idx="65">
                  <c:v>0.16459731131377911</c:v>
                </c:pt>
                <c:pt idx="66">
                  <c:v>0.16726754694816637</c:v>
                </c:pt>
                <c:pt idx="67">
                  <c:v>0.16774550058341867</c:v>
                </c:pt>
                <c:pt idx="68">
                  <c:v>0.17191171718866838</c:v>
                </c:pt>
                <c:pt idx="69">
                  <c:v>0.17244390998524417</c:v>
                </c:pt>
                <c:pt idx="70">
                  <c:v>0.17998964356526523</c:v>
                </c:pt>
                <c:pt idx="71">
                  <c:v>0.19290551769888736</c:v>
                </c:pt>
                <c:pt idx="72">
                  <c:v>0.19301863184728849</c:v>
                </c:pt>
                <c:pt idx="73">
                  <c:v>0.19310393104116474</c:v>
                </c:pt>
                <c:pt idx="74">
                  <c:v>0.19389665724512345</c:v>
                </c:pt>
                <c:pt idx="75">
                  <c:v>0.1939782477783964</c:v>
                </c:pt>
                <c:pt idx="76">
                  <c:v>0.19467547597181975</c:v>
                </c:pt>
                <c:pt idx="77">
                  <c:v>0.19919911474271398</c:v>
                </c:pt>
                <c:pt idx="78">
                  <c:v>0.20105993520042761</c:v>
                </c:pt>
                <c:pt idx="79">
                  <c:v>0.20137517135170943</c:v>
                </c:pt>
                <c:pt idx="80">
                  <c:v>0.20336764926084075</c:v>
                </c:pt>
                <c:pt idx="81">
                  <c:v>0.21710730963097435</c:v>
                </c:pt>
                <c:pt idx="82">
                  <c:v>0.21756440205033301</c:v>
                </c:pt>
                <c:pt idx="83">
                  <c:v>0.21773036461233139</c:v>
                </c:pt>
                <c:pt idx="84">
                  <c:v>0.26284992951226943</c:v>
                </c:pt>
                <c:pt idx="85">
                  <c:v>0.26298854070231831</c:v>
                </c:pt>
                <c:pt idx="86">
                  <c:v>0.26485631489866318</c:v>
                </c:pt>
                <c:pt idx="87">
                  <c:v>0.26818205629468644</c:v>
                </c:pt>
                <c:pt idx="88">
                  <c:v>0.26829934268626632</c:v>
                </c:pt>
                <c:pt idx="89">
                  <c:v>0.26877729632151864</c:v>
                </c:pt>
                <c:pt idx="90">
                  <c:v>0.27919585112138307</c:v>
                </c:pt>
                <c:pt idx="91">
                  <c:v>0.27959221422336245</c:v>
                </c:pt>
                <c:pt idx="92">
                  <c:v>0.27971599077099807</c:v>
                </c:pt>
                <c:pt idx="93">
                  <c:v>0.29246265726459392</c:v>
                </c:pt>
                <c:pt idx="94">
                  <c:v>0.29299994946949925</c:v>
                </c:pt>
                <c:pt idx="95">
                  <c:v>0.29544998338056466</c:v>
                </c:pt>
                <c:pt idx="96">
                  <c:v>0.29567806600766861</c:v>
                </c:pt>
                <c:pt idx="97">
                  <c:v>0.2961917155012278</c:v>
                </c:pt>
                <c:pt idx="98">
                  <c:v>0.29643555993589582</c:v>
                </c:pt>
                <c:pt idx="99">
                  <c:v>0.29657787978654804</c:v>
                </c:pt>
                <c:pt idx="100">
                  <c:v>0.29714345052855368</c:v>
                </c:pt>
                <c:pt idx="101">
                  <c:v>0.29732332056781446</c:v>
                </c:pt>
                <c:pt idx="102">
                  <c:v>0.29766034510014078</c:v>
                </c:pt>
                <c:pt idx="103">
                  <c:v>0.29878546001067169</c:v>
                </c:pt>
                <c:pt idx="104">
                  <c:v>0.29897460170144075</c:v>
                </c:pt>
                <c:pt idx="105">
                  <c:v>0.2990209599589822</c:v>
                </c:pt>
                <c:pt idx="106">
                  <c:v>0.3065564947223442</c:v>
                </c:pt>
                <c:pt idx="107">
                  <c:v>0.3094654753830699</c:v>
                </c:pt>
                <c:pt idx="108">
                  <c:v>0.30971859146924618</c:v>
                </c:pt>
                <c:pt idx="109">
                  <c:v>0.31350976977098555</c:v>
                </c:pt>
                <c:pt idx="110">
                  <c:v>0.32136285859850644</c:v>
                </c:pt>
                <c:pt idx="111">
                  <c:v>0.32249539083024392</c:v>
                </c:pt>
                <c:pt idx="112">
                  <c:v>0.32335904516824104</c:v>
                </c:pt>
                <c:pt idx="113">
                  <c:v>0.32366593683316541</c:v>
                </c:pt>
                <c:pt idx="114">
                  <c:v>0.35190460583196154</c:v>
                </c:pt>
                <c:pt idx="115">
                  <c:v>0.35413165652425255</c:v>
                </c:pt>
                <c:pt idx="116">
                  <c:v>0.36081976233975688</c:v>
                </c:pt>
                <c:pt idx="117">
                  <c:v>0.36110903786681553</c:v>
                </c:pt>
                <c:pt idx="118">
                  <c:v>0.36144049940823686</c:v>
                </c:pt>
                <c:pt idx="119">
                  <c:v>0.36158745508464324</c:v>
                </c:pt>
                <c:pt idx="120">
                  <c:v>0.36624785071528476</c:v>
                </c:pt>
                <c:pt idx="121">
                  <c:v>0.36676242737399478</c:v>
                </c:pt>
                <c:pt idx="122">
                  <c:v>0.37505777397846102</c:v>
                </c:pt>
                <c:pt idx="123">
                  <c:v>0.37625613493590737</c:v>
                </c:pt>
                <c:pt idx="124">
                  <c:v>0.37739979314945488</c:v>
                </c:pt>
                <c:pt idx="125">
                  <c:v>0.37789860800060082</c:v>
                </c:pt>
                <c:pt idx="126">
                  <c:v>0.37827550063441273</c:v>
                </c:pt>
                <c:pt idx="127">
                  <c:v>0.38402346098697659</c:v>
                </c:pt>
                <c:pt idx="128">
                  <c:v>0.38431459084433683</c:v>
                </c:pt>
                <c:pt idx="129">
                  <c:v>0.38515413888841243</c:v>
                </c:pt>
                <c:pt idx="130">
                  <c:v>0.38542718902533152</c:v>
                </c:pt>
                <c:pt idx="131">
                  <c:v>0.39056878336925327</c:v>
                </c:pt>
                <c:pt idx="132">
                  <c:v>0.39451108959057779</c:v>
                </c:pt>
                <c:pt idx="133">
                  <c:v>0.39561534328521503</c:v>
                </c:pt>
                <c:pt idx="134">
                  <c:v>0.39692774555621335</c:v>
                </c:pt>
                <c:pt idx="135">
                  <c:v>0.39797451501149916</c:v>
                </c:pt>
                <c:pt idx="136">
                  <c:v>0.39864578258069927</c:v>
                </c:pt>
                <c:pt idx="137">
                  <c:v>0.56244804977764262</c:v>
                </c:pt>
                <c:pt idx="138">
                  <c:v>0.56459350993666069</c:v>
                </c:pt>
                <c:pt idx="139">
                  <c:v>0.56504921160829313</c:v>
                </c:pt>
                <c:pt idx="140">
                  <c:v>0.5786015846179593</c:v>
                </c:pt>
                <c:pt idx="141">
                  <c:v>0.58141321293784798</c:v>
                </c:pt>
                <c:pt idx="142">
                  <c:v>0.58223097260087908</c:v>
                </c:pt>
                <c:pt idx="143">
                  <c:v>0.60214926153613646</c:v>
                </c:pt>
                <c:pt idx="144">
                  <c:v>0.60346166380713484</c:v>
                </c:pt>
                <c:pt idx="145">
                  <c:v>0.60378941668795283</c:v>
                </c:pt>
                <c:pt idx="146">
                  <c:v>0.60782675733723734</c:v>
                </c:pt>
                <c:pt idx="147">
                  <c:v>0.60908306611661045</c:v>
                </c:pt>
                <c:pt idx="148">
                  <c:v>0.61330120397030663</c:v>
                </c:pt>
                <c:pt idx="149">
                  <c:v>0.61638217376651105</c:v>
                </c:pt>
                <c:pt idx="150">
                  <c:v>0.6172351657052737</c:v>
                </c:pt>
                <c:pt idx="151">
                  <c:v>0.70264932806023606</c:v>
                </c:pt>
                <c:pt idx="152">
                  <c:v>0.70285701305402171</c:v>
                </c:pt>
                <c:pt idx="153">
                  <c:v>0.70731111443860384</c:v>
                </c:pt>
                <c:pt idx="154">
                  <c:v>0.7157835495868784</c:v>
                </c:pt>
                <c:pt idx="155">
                  <c:v>0.8235558359715045</c:v>
                </c:pt>
                <c:pt idx="156">
                  <c:v>0.82426048148613451</c:v>
                </c:pt>
                <c:pt idx="157">
                  <c:v>0.82579030398500219</c:v>
                </c:pt>
                <c:pt idx="158">
                  <c:v>0.8264615715542023</c:v>
                </c:pt>
                <c:pt idx="159">
                  <c:v>0.82745595617846635</c:v>
                </c:pt>
                <c:pt idx="160">
                  <c:v>0.83857591141493282</c:v>
                </c:pt>
                <c:pt idx="161">
                  <c:v>0.84592276807010114</c:v>
                </c:pt>
                <c:pt idx="162">
                  <c:v>0.84871446233924697</c:v>
                </c:pt>
                <c:pt idx="163">
                  <c:v>0.84882386782704478</c:v>
                </c:pt>
                <c:pt idx="164">
                  <c:v>0.85011911754275271</c:v>
                </c:pt>
                <c:pt idx="165">
                  <c:v>0.86390977199618191</c:v>
                </c:pt>
                <c:pt idx="166">
                  <c:v>0.87074576065324349</c:v>
                </c:pt>
                <c:pt idx="167">
                  <c:v>0.87470290151698127</c:v>
                </c:pt>
                <c:pt idx="168">
                  <c:v>0.87484614853278431</c:v>
                </c:pt>
                <c:pt idx="169">
                  <c:v>0.88376037787542883</c:v>
                </c:pt>
                <c:pt idx="170">
                  <c:v>0.88386190245944463</c:v>
                </c:pt>
                <c:pt idx="171">
                  <c:v>0.88407468686155988</c:v>
                </c:pt>
                <c:pt idx="172">
                  <c:v>0.88424018584098285</c:v>
                </c:pt>
                <c:pt idx="173">
                  <c:v>0.88647882609765927</c:v>
                </c:pt>
                <c:pt idx="174">
                  <c:v>0.88980039525050381</c:v>
                </c:pt>
                <c:pt idx="175">
                  <c:v>0.89168763991501609</c:v>
                </c:pt>
                <c:pt idx="176">
                  <c:v>0.8921095000586432</c:v>
                </c:pt>
                <c:pt idx="177">
                  <c:v>0.89723255109954836</c:v>
                </c:pt>
                <c:pt idx="178">
                  <c:v>0.90379548961969081</c:v>
                </c:pt>
                <c:pt idx="179">
                  <c:v>0.913982253131848</c:v>
                </c:pt>
                <c:pt idx="180">
                  <c:v>0.91440040461487182</c:v>
                </c:pt>
                <c:pt idx="181">
                  <c:v>0.91690560485241157</c:v>
                </c:pt>
                <c:pt idx="182">
                  <c:v>0.91707110383183454</c:v>
                </c:pt>
                <c:pt idx="183">
                  <c:v>0.91793058592665289</c:v>
                </c:pt>
                <c:pt idx="184">
                  <c:v>0.91862735053750078</c:v>
                </c:pt>
                <c:pt idx="185">
                  <c:v>0.91998611106604056</c:v>
                </c:pt>
                <c:pt idx="186">
                  <c:v>0.92030273796504869</c:v>
                </c:pt>
                <c:pt idx="187">
                  <c:v>0.92847384443930381</c:v>
                </c:pt>
                <c:pt idx="188">
                  <c:v>0.93176018131641691</c:v>
                </c:pt>
                <c:pt idx="189">
                  <c:v>0.93191269998372828</c:v>
                </c:pt>
                <c:pt idx="190">
                  <c:v>0.9320582649124084</c:v>
                </c:pt>
                <c:pt idx="191">
                  <c:v>0.93235078551749495</c:v>
                </c:pt>
                <c:pt idx="192">
                  <c:v>0.93289456787845604</c:v>
                </c:pt>
                <c:pt idx="193">
                  <c:v>0.93745900191598674</c:v>
                </c:pt>
                <c:pt idx="194">
                  <c:v>0.93874915222336519</c:v>
                </c:pt>
                <c:pt idx="195">
                  <c:v>0.94376326135904798</c:v>
                </c:pt>
                <c:pt idx="196">
                  <c:v>0.95002626195289719</c:v>
                </c:pt>
                <c:pt idx="197">
                  <c:v>0.95021354931336466</c:v>
                </c:pt>
                <c:pt idx="198">
                  <c:v>0.95165714545320523</c:v>
                </c:pt>
                <c:pt idx="199">
                  <c:v>0.95239377816553883</c:v>
                </c:pt>
                <c:pt idx="200">
                  <c:v>0.95704212064921956</c:v>
                </c:pt>
                <c:pt idx="201">
                  <c:v>0.95751729278901943</c:v>
                </c:pt>
                <c:pt idx="202">
                  <c:v>0.95819226901882282</c:v>
                </c:pt>
                <c:pt idx="203">
                  <c:v>0.96028858942484696</c:v>
                </c:pt>
                <c:pt idx="204">
                  <c:v>0.96187682332821689</c:v>
                </c:pt>
                <c:pt idx="205">
                  <c:v>0.96380625400709186</c:v>
                </c:pt>
                <c:pt idx="206">
                  <c:v>0.96429301571127701</c:v>
                </c:pt>
                <c:pt idx="207">
                  <c:v>0.96445295169979506</c:v>
                </c:pt>
                <c:pt idx="208">
                  <c:v>0.96504726456147638</c:v>
                </c:pt>
                <c:pt idx="209">
                  <c:v>0.96513905391140842</c:v>
                </c:pt>
                <c:pt idx="210">
                  <c:v>0.96524382357345206</c:v>
                </c:pt>
                <c:pt idx="211">
                  <c:v>0.96668139313981238</c:v>
                </c:pt>
                <c:pt idx="212">
                  <c:v>0.97001779693507018</c:v>
                </c:pt>
                <c:pt idx="213">
                  <c:v>0.97576714803536024</c:v>
                </c:pt>
                <c:pt idx="214">
                  <c:v>0.97845268189473611</c:v>
                </c:pt>
                <c:pt idx="215">
                  <c:v>0.97853983541891409</c:v>
                </c:pt>
                <c:pt idx="216">
                  <c:v>0.97884255484065974</c:v>
                </c:pt>
                <c:pt idx="217">
                  <c:v>0.97958196904844574</c:v>
                </c:pt>
                <c:pt idx="218">
                  <c:v>0.98166067331660423</c:v>
                </c:pt>
                <c:pt idx="219">
                  <c:v>0.9824677705804008</c:v>
                </c:pt>
                <c:pt idx="220">
                  <c:v>0.98261472625680713</c:v>
                </c:pt>
                <c:pt idx="221">
                  <c:v>0.98364017091362388</c:v>
                </c:pt>
                <c:pt idx="222">
                  <c:v>0.98391275746796758</c:v>
                </c:pt>
                <c:pt idx="223">
                  <c:v>0.98457011755990531</c:v>
                </c:pt>
                <c:pt idx="224">
                  <c:v>0.98475555059007103</c:v>
                </c:pt>
                <c:pt idx="225">
                  <c:v>0.98516582116931284</c:v>
                </c:pt>
                <c:pt idx="226">
                  <c:v>0.98585563204152959</c:v>
                </c:pt>
                <c:pt idx="227">
                  <c:v>0.9867081603977168</c:v>
                </c:pt>
                <c:pt idx="228">
                  <c:v>0.98685604323927401</c:v>
                </c:pt>
                <c:pt idx="229">
                  <c:v>0.98702200580127231</c:v>
                </c:pt>
                <c:pt idx="230">
                  <c:v>0.98747724389032931</c:v>
                </c:pt>
                <c:pt idx="231">
                  <c:v>0.98756161591905478</c:v>
                </c:pt>
                <c:pt idx="232">
                  <c:v>0.9879964563747935</c:v>
                </c:pt>
                <c:pt idx="233">
                  <c:v>0.98978310362044086</c:v>
                </c:pt>
                <c:pt idx="234">
                  <c:v>0.99000284176118725</c:v>
                </c:pt>
                <c:pt idx="235">
                  <c:v>0.99243804102983946</c:v>
                </c:pt>
                <c:pt idx="236">
                  <c:v>0.992705991758429</c:v>
                </c:pt>
                <c:pt idx="237">
                  <c:v>0.99309169246117379</c:v>
                </c:pt>
                <c:pt idx="238">
                  <c:v>0.99313480564068735</c:v>
                </c:pt>
                <c:pt idx="239">
                  <c:v>0.99367766083649767</c:v>
                </c:pt>
                <c:pt idx="240">
                  <c:v>0.99428402684513972</c:v>
                </c:pt>
                <c:pt idx="241">
                  <c:v>0.99498218220371393</c:v>
                </c:pt>
                <c:pt idx="242">
                  <c:v>0.99518940361492425</c:v>
                </c:pt>
                <c:pt idx="243">
                  <c:v>0.99539569786098359</c:v>
                </c:pt>
                <c:pt idx="244">
                  <c:v>0.99551622933059136</c:v>
                </c:pt>
                <c:pt idx="245">
                  <c:v>0.99569053637894722</c:v>
                </c:pt>
                <c:pt idx="246">
                  <c:v>0.99668584816836203</c:v>
                </c:pt>
                <c:pt idx="247">
                  <c:v>0.99742943461932687</c:v>
                </c:pt>
                <c:pt idx="248">
                  <c:v>0.99805573467871178</c:v>
                </c:pt>
                <c:pt idx="249">
                  <c:v>0.99850401902913755</c:v>
                </c:pt>
                <c:pt idx="250">
                  <c:v>1</c:v>
                </c:pt>
              </c:numCache>
            </c:numRef>
          </c:xVal>
          <c:yVal>
            <c:numRef>
              <c:f>'[1]Año 2008'!$H$3:$H$253</c:f>
              <c:numCache>
                <c:formatCode>General</c:formatCode>
                <c:ptCount val="251"/>
                <c:pt idx="0">
                  <c:v>4.8411111470245884E-5</c:v>
                </c:pt>
                <c:pt idx="1">
                  <c:v>6.9723386012910136E-5</c:v>
                </c:pt>
                <c:pt idx="2">
                  <c:v>1.1766280508956004E-4</c:v>
                </c:pt>
                <c:pt idx="3">
                  <c:v>1.5270589390557805E-4</c:v>
                </c:pt>
                <c:pt idx="4">
                  <c:v>1.7857002653940118E-4</c:v>
                </c:pt>
                <c:pt idx="5">
                  <c:v>2.3665329003610706E-4</c:v>
                </c:pt>
                <c:pt idx="6">
                  <c:v>4.6925852972671146E-4</c:v>
                </c:pt>
                <c:pt idx="7">
                  <c:v>4.9966585136720053E-4</c:v>
                </c:pt>
                <c:pt idx="8">
                  <c:v>7.8781862526287676E-4</c:v>
                </c:pt>
                <c:pt idx="9">
                  <c:v>8.4256230425799352E-4</c:v>
                </c:pt>
                <c:pt idx="10">
                  <c:v>8.8791007918394575E-4</c:v>
                </c:pt>
                <c:pt idx="11">
                  <c:v>9.3888635656549587E-4</c:v>
                </c:pt>
                <c:pt idx="12">
                  <c:v>1.0965918689840369E-3</c:v>
                </c:pt>
                <c:pt idx="13">
                  <c:v>1.1985562425499349E-3</c:v>
                </c:pt>
                <c:pt idx="14">
                  <c:v>1.2725686912318979E-3</c:v>
                </c:pt>
                <c:pt idx="15">
                  <c:v>1.3552465889842182E-3</c:v>
                </c:pt>
                <c:pt idx="16">
                  <c:v>1.4216408846504517E-3</c:v>
                </c:pt>
                <c:pt idx="17">
                  <c:v>2.9032683751888675E-3</c:v>
                </c:pt>
                <c:pt idx="18">
                  <c:v>3.2317674509904936E-3</c:v>
                </c:pt>
                <c:pt idx="19">
                  <c:v>4.062888624281254E-3</c:v>
                </c:pt>
                <c:pt idx="20">
                  <c:v>6.5180424109764898E-3</c:v>
                </c:pt>
                <c:pt idx="21">
                  <c:v>6.5542556348610189E-3</c:v>
                </c:pt>
                <c:pt idx="22">
                  <c:v>6.5864125514282293E-3</c:v>
                </c:pt>
                <c:pt idx="23">
                  <c:v>6.6859693774628474E-3</c:v>
                </c:pt>
                <c:pt idx="24">
                  <c:v>6.7698551333117869E-3</c:v>
                </c:pt>
                <c:pt idx="25">
                  <c:v>6.8954947619094481E-3</c:v>
                </c:pt>
                <c:pt idx="26">
                  <c:v>6.9354228871963625E-3</c:v>
                </c:pt>
                <c:pt idx="27">
                  <c:v>7.8201939335685328E-3</c:v>
                </c:pt>
                <c:pt idx="28">
                  <c:v>8.1043054275412307E-3</c:v>
                </c:pt>
                <c:pt idx="29">
                  <c:v>8.1943107475351065E-3</c:v>
                </c:pt>
                <c:pt idx="30">
                  <c:v>8.3777417902637531E-3</c:v>
                </c:pt>
                <c:pt idx="31">
                  <c:v>1.891375925545399E-2</c:v>
                </c:pt>
                <c:pt idx="32">
                  <c:v>2.922117702482032E-2</c:v>
                </c:pt>
                <c:pt idx="33">
                  <c:v>2.9307952794396935E-2</c:v>
                </c:pt>
                <c:pt idx="34">
                  <c:v>2.9635130239566917E-2</c:v>
                </c:pt>
                <c:pt idx="35">
                  <c:v>2.9918478530301426E-2</c:v>
                </c:pt>
                <c:pt idx="36">
                  <c:v>3.0075301680045352E-2</c:v>
                </c:pt>
                <c:pt idx="37">
                  <c:v>3.0136228491565581E-2</c:v>
                </c:pt>
                <c:pt idx="38">
                  <c:v>3.1256514734665862E-2</c:v>
                </c:pt>
                <c:pt idx="39">
                  <c:v>3.1498502352298889E-2</c:v>
                </c:pt>
                <c:pt idx="40">
                  <c:v>3.1568916409719122E-2</c:v>
                </c:pt>
                <c:pt idx="41">
                  <c:v>3.1820348001421236E-2</c:v>
                </c:pt>
                <c:pt idx="42">
                  <c:v>5.1267468279525434E-2</c:v>
                </c:pt>
                <c:pt idx="43">
                  <c:v>5.1323770671687023E-2</c:v>
                </c:pt>
                <c:pt idx="44">
                  <c:v>5.1366948894151727E-2</c:v>
                </c:pt>
                <c:pt idx="45">
                  <c:v>5.152704948769312E-2</c:v>
                </c:pt>
                <c:pt idx="46">
                  <c:v>5.1835282863809527E-2</c:v>
                </c:pt>
                <c:pt idx="47">
                  <c:v>5.1962048516701123E-2</c:v>
                </c:pt>
                <c:pt idx="48">
                  <c:v>5.1994866579746127E-2</c:v>
                </c:pt>
                <c:pt idx="49">
                  <c:v>5.2172687091075483E-2</c:v>
                </c:pt>
                <c:pt idx="50">
                  <c:v>5.2399682873803421E-2</c:v>
                </c:pt>
                <c:pt idx="51">
                  <c:v>5.2492591821961566E-2</c:v>
                </c:pt>
                <c:pt idx="52">
                  <c:v>5.7110722076251667E-2</c:v>
                </c:pt>
                <c:pt idx="53">
                  <c:v>5.7169953706436641E-2</c:v>
                </c:pt>
                <c:pt idx="54">
                  <c:v>5.7619061265703299E-2</c:v>
                </c:pt>
                <c:pt idx="55">
                  <c:v>5.9021922779187233E-2</c:v>
                </c:pt>
                <c:pt idx="56">
                  <c:v>5.96600685862438E-2</c:v>
                </c:pt>
                <c:pt idx="57">
                  <c:v>6.1010647130799026E-2</c:v>
                </c:pt>
                <c:pt idx="58">
                  <c:v>7.1545563592822048E-2</c:v>
                </c:pt>
                <c:pt idx="59">
                  <c:v>7.604582539779757E-2</c:v>
                </c:pt>
                <c:pt idx="60">
                  <c:v>7.6428205012032333E-2</c:v>
                </c:pt>
                <c:pt idx="61">
                  <c:v>7.6839991941782468E-2</c:v>
                </c:pt>
                <c:pt idx="62">
                  <c:v>7.6874285250458876E-2</c:v>
                </c:pt>
                <c:pt idx="63">
                  <c:v>8.1420281980782244E-2</c:v>
                </c:pt>
                <c:pt idx="64">
                  <c:v>8.3251545865115947E-2</c:v>
                </c:pt>
                <c:pt idx="65">
                  <c:v>8.5230199198504747E-2</c:v>
                </c:pt>
                <c:pt idx="66">
                  <c:v>8.6907267004216984E-2</c:v>
                </c:pt>
                <c:pt idx="67">
                  <c:v>8.7211517281889195E-2</c:v>
                </c:pt>
                <c:pt idx="68">
                  <c:v>8.9882250520697204E-2</c:v>
                </c:pt>
                <c:pt idx="69">
                  <c:v>9.0223933964082931E-2</c:v>
                </c:pt>
                <c:pt idx="70">
                  <c:v>9.5152366547302969E-2</c:v>
                </c:pt>
                <c:pt idx="71">
                  <c:v>0.10360671438793459</c:v>
                </c:pt>
                <c:pt idx="72">
                  <c:v>0.1036827774356977</c:v>
                </c:pt>
                <c:pt idx="73">
                  <c:v>0.1037404831009556</c:v>
                </c:pt>
                <c:pt idx="74">
                  <c:v>0.10427707146627659</c:v>
                </c:pt>
                <c:pt idx="75">
                  <c:v>0.10433271892308713</c:v>
                </c:pt>
                <c:pt idx="76">
                  <c:v>0.10481185995892446</c:v>
                </c:pt>
                <c:pt idx="77">
                  <c:v>0.10799163481852099</c:v>
                </c:pt>
                <c:pt idx="78">
                  <c:v>0.10931128904608445</c:v>
                </c:pt>
                <c:pt idx="79">
                  <c:v>0.10953499793586</c:v>
                </c:pt>
                <c:pt idx="80">
                  <c:v>0.11095270201115068</c:v>
                </c:pt>
                <c:pt idx="81">
                  <c:v>0.12080170577506837</c:v>
                </c:pt>
                <c:pt idx="82">
                  <c:v>0.12112978428988477</c:v>
                </c:pt>
                <c:pt idx="83">
                  <c:v>0.12125015286489949</c:v>
                </c:pt>
                <c:pt idx="84">
                  <c:v>0.15398429399116664</c:v>
                </c:pt>
                <c:pt idx="85">
                  <c:v>0.15408512894050902</c:v>
                </c:pt>
                <c:pt idx="86">
                  <c:v>0.15545075026003968</c:v>
                </c:pt>
                <c:pt idx="87">
                  <c:v>0.15789577272759653</c:v>
                </c:pt>
                <c:pt idx="88">
                  <c:v>0.15798236440055372</c:v>
                </c:pt>
                <c:pt idx="89">
                  <c:v>0.15833969535011108</c:v>
                </c:pt>
                <c:pt idx="90">
                  <c:v>0.16614906373130292</c:v>
                </c:pt>
                <c:pt idx="91">
                  <c:v>0.16644681742060546</c:v>
                </c:pt>
                <c:pt idx="92">
                  <c:v>0.16654000057087584</c:v>
                </c:pt>
                <c:pt idx="93">
                  <c:v>0.17615433130503588</c:v>
                </c:pt>
                <c:pt idx="94">
                  <c:v>0.17656151820366678</c:v>
                </c:pt>
                <c:pt idx="95">
                  <c:v>0.17842247686682522</c:v>
                </c:pt>
                <c:pt idx="96">
                  <c:v>0.17859713239696257</c:v>
                </c:pt>
                <c:pt idx="97">
                  <c:v>0.17899158757491002</c:v>
                </c:pt>
                <c:pt idx="98">
                  <c:v>0.17917969858389862</c:v>
                </c:pt>
                <c:pt idx="99">
                  <c:v>0.17929007249928178</c:v>
                </c:pt>
                <c:pt idx="100">
                  <c:v>0.17973154702532146</c:v>
                </c:pt>
                <c:pt idx="101">
                  <c:v>0.17987208174537367</c:v>
                </c:pt>
                <c:pt idx="102">
                  <c:v>0.18013598105543571</c:v>
                </c:pt>
                <c:pt idx="103">
                  <c:v>0.18102955032475126</c:v>
                </c:pt>
                <c:pt idx="104">
                  <c:v>0.18118075199267336</c:v>
                </c:pt>
                <c:pt idx="105">
                  <c:v>0.18121782447148607</c:v>
                </c:pt>
                <c:pt idx="106">
                  <c:v>0.18726142086971614</c:v>
                </c:pt>
                <c:pt idx="107">
                  <c:v>0.18960591332187379</c:v>
                </c:pt>
                <c:pt idx="108">
                  <c:v>0.18981125423196102</c:v>
                </c:pt>
                <c:pt idx="109">
                  <c:v>0.19289359541115325</c:v>
                </c:pt>
                <c:pt idx="110">
                  <c:v>0.19929983337534046</c:v>
                </c:pt>
                <c:pt idx="111">
                  <c:v>0.20023604138219203</c:v>
                </c:pt>
                <c:pt idx="112">
                  <c:v>0.20095072176750392</c:v>
                </c:pt>
                <c:pt idx="113">
                  <c:v>0.20120658663187485</c:v>
                </c:pt>
                <c:pt idx="114">
                  <c:v>0.22477781226704766</c:v>
                </c:pt>
                <c:pt idx="115">
                  <c:v>0.22663838996147434</c:v>
                </c:pt>
                <c:pt idx="116">
                  <c:v>0.23229069653090673</c:v>
                </c:pt>
                <c:pt idx="117">
                  <c:v>0.23253806445613662</c:v>
                </c:pt>
                <c:pt idx="118">
                  <c:v>0.23282512698594957</c:v>
                </c:pt>
                <c:pt idx="119">
                  <c:v>0.23295270133637505</c:v>
                </c:pt>
                <c:pt idx="120">
                  <c:v>0.23700230530250899</c:v>
                </c:pt>
                <c:pt idx="121">
                  <c:v>0.23745386893557444</c:v>
                </c:pt>
                <c:pt idx="122">
                  <c:v>0.24475578655393293</c:v>
                </c:pt>
                <c:pt idx="123">
                  <c:v>0.24583235968175246</c:v>
                </c:pt>
                <c:pt idx="124">
                  <c:v>0.24687090031428199</c:v>
                </c:pt>
                <c:pt idx="125">
                  <c:v>0.24732560942677895</c:v>
                </c:pt>
                <c:pt idx="126">
                  <c:v>0.24767356833064738</c:v>
                </c:pt>
                <c:pt idx="127">
                  <c:v>0.25301712605931631</c:v>
                </c:pt>
                <c:pt idx="128">
                  <c:v>0.25328876224028124</c:v>
                </c:pt>
                <c:pt idx="129">
                  <c:v>0.2540734279828028</c:v>
                </c:pt>
                <c:pt idx="130">
                  <c:v>0.25432914863717393</c:v>
                </c:pt>
                <c:pt idx="131">
                  <c:v>0.25916776843061107</c:v>
                </c:pt>
                <c:pt idx="132">
                  <c:v>0.2628910370155173</c:v>
                </c:pt>
                <c:pt idx="133">
                  <c:v>0.26393621634169795</c:v>
                </c:pt>
                <c:pt idx="134">
                  <c:v>0.26518503403747568</c:v>
                </c:pt>
                <c:pt idx="135">
                  <c:v>0.2661893305793569</c:v>
                </c:pt>
                <c:pt idx="136">
                  <c:v>0.26683489578337316</c:v>
                </c:pt>
                <c:pt idx="137">
                  <c:v>0.42582664836319417</c:v>
                </c:pt>
                <c:pt idx="138">
                  <c:v>0.42791564021443101</c:v>
                </c:pt>
                <c:pt idx="139">
                  <c:v>0.42836376063137532</c:v>
                </c:pt>
                <c:pt idx="140">
                  <c:v>0.44170572999325136</c:v>
                </c:pt>
                <c:pt idx="141">
                  <c:v>0.44448611519962677</c:v>
                </c:pt>
                <c:pt idx="142">
                  <c:v>0.44529634561605025</c:v>
                </c:pt>
                <c:pt idx="143">
                  <c:v>0.46512736642493602</c:v>
                </c:pt>
                <c:pt idx="144">
                  <c:v>0.46644868563186298</c:v>
                </c:pt>
                <c:pt idx="145">
                  <c:v>0.46677872781942265</c:v>
                </c:pt>
                <c:pt idx="146">
                  <c:v>0.47085054961883016</c:v>
                </c:pt>
                <c:pt idx="147">
                  <c:v>0.4721194227632371</c:v>
                </c:pt>
                <c:pt idx="148">
                  <c:v>0.47639742397484314</c:v>
                </c:pt>
                <c:pt idx="149">
                  <c:v>0.47955029011392025</c:v>
                </c:pt>
                <c:pt idx="150">
                  <c:v>0.48042575990967379</c:v>
                </c:pt>
                <c:pt idx="151">
                  <c:v>0.5687686923755606</c:v>
                </c:pt>
                <c:pt idx="152">
                  <c:v>0.56898441522816612</c:v>
                </c:pt>
                <c:pt idx="153">
                  <c:v>0.57363352614113794</c:v>
                </c:pt>
                <c:pt idx="154">
                  <c:v>0.58254818439728562</c:v>
                </c:pt>
                <c:pt idx="155">
                  <c:v>0.6971706579993453</c:v>
                </c:pt>
                <c:pt idx="156">
                  <c:v>0.69794465623470126</c:v>
                </c:pt>
                <c:pt idx="157">
                  <c:v>0.69964321247840655</c:v>
                </c:pt>
                <c:pt idx="158">
                  <c:v>0.70039531693351642</c:v>
                </c:pt>
                <c:pt idx="159">
                  <c:v>0.70151188051866509</c:v>
                </c:pt>
                <c:pt idx="160">
                  <c:v>0.71417606884256335</c:v>
                </c:pt>
                <c:pt idx="161">
                  <c:v>0.72265888158533154</c:v>
                </c:pt>
                <c:pt idx="162">
                  <c:v>0.72591997990493617</c:v>
                </c:pt>
                <c:pt idx="163">
                  <c:v>0.7260481771489522</c:v>
                </c:pt>
                <c:pt idx="164">
                  <c:v>0.72758757394672025</c:v>
                </c:pt>
                <c:pt idx="165">
                  <c:v>0.74399344927486089</c:v>
                </c:pt>
                <c:pt idx="166">
                  <c:v>0.75217527982290933</c:v>
                </c:pt>
                <c:pt idx="167">
                  <c:v>0.75700860286459448</c:v>
                </c:pt>
                <c:pt idx="168">
                  <c:v>0.75718389479973081</c:v>
                </c:pt>
                <c:pt idx="169">
                  <c:v>0.76814576268690171</c:v>
                </c:pt>
                <c:pt idx="170">
                  <c:v>0.76827150078099216</c:v>
                </c:pt>
                <c:pt idx="171">
                  <c:v>0.76853530427485717</c:v>
                </c:pt>
                <c:pt idx="172">
                  <c:v>0.76874118361015475</c:v>
                </c:pt>
                <c:pt idx="173">
                  <c:v>0.77154031923678135</c:v>
                </c:pt>
                <c:pt idx="174">
                  <c:v>0.77572241519086793</c:v>
                </c:pt>
                <c:pt idx="175">
                  <c:v>0.77811578934301617</c:v>
                </c:pt>
                <c:pt idx="176">
                  <c:v>0.77865231265340762</c:v>
                </c:pt>
                <c:pt idx="177">
                  <c:v>0.78524817826010218</c:v>
                </c:pt>
                <c:pt idx="178">
                  <c:v>0.7937324703401919</c:v>
                </c:pt>
                <c:pt idx="179">
                  <c:v>0.80692380760329985</c:v>
                </c:pt>
                <c:pt idx="180">
                  <c:v>0.80747271360437534</c:v>
                </c:pt>
                <c:pt idx="181">
                  <c:v>0.8108441595966166</c:v>
                </c:pt>
                <c:pt idx="182">
                  <c:v>0.81107208129349795</c:v>
                </c:pt>
                <c:pt idx="183">
                  <c:v>0.81226485597788833</c:v>
                </c:pt>
                <c:pt idx="184">
                  <c:v>0.81323703479806142</c:v>
                </c:pt>
                <c:pt idx="185">
                  <c:v>0.81514892836543251</c:v>
                </c:pt>
                <c:pt idx="186">
                  <c:v>0.81559484184540865</c:v>
                </c:pt>
                <c:pt idx="187">
                  <c:v>0.82723523841654201</c:v>
                </c:pt>
                <c:pt idx="188">
                  <c:v>0.83207537846420199</c:v>
                </c:pt>
                <c:pt idx="189">
                  <c:v>0.83230057558115822</c:v>
                </c:pt>
                <c:pt idx="190">
                  <c:v>0.83252420772966629</c:v>
                </c:pt>
                <c:pt idx="191">
                  <c:v>0.8329778529144185</c:v>
                </c:pt>
                <c:pt idx="192">
                  <c:v>0.83385420286510015</c:v>
                </c:pt>
                <c:pt idx="193">
                  <c:v>0.84121422098209619</c:v>
                </c:pt>
                <c:pt idx="194">
                  <c:v>0.84329721357665266</c:v>
                </c:pt>
                <c:pt idx="195">
                  <c:v>0.85144758903602002</c:v>
                </c:pt>
                <c:pt idx="196">
                  <c:v>0.86172008782135889</c:v>
                </c:pt>
                <c:pt idx="197">
                  <c:v>0.86204294848928242</c:v>
                </c:pt>
                <c:pt idx="198">
                  <c:v>0.86453813287013759</c:v>
                </c:pt>
                <c:pt idx="199">
                  <c:v>0.86583695181414355</c:v>
                </c:pt>
                <c:pt idx="200">
                  <c:v>0.87406884411739194</c:v>
                </c:pt>
                <c:pt idx="201">
                  <c:v>0.87493986486244857</c:v>
                </c:pt>
                <c:pt idx="202">
                  <c:v>0.87620126922996633</c:v>
                </c:pt>
                <c:pt idx="203">
                  <c:v>0.88013181200439317</c:v>
                </c:pt>
                <c:pt idx="204">
                  <c:v>0.88313345678244959</c:v>
                </c:pt>
                <c:pt idx="205">
                  <c:v>0.88685203846877192</c:v>
                </c:pt>
                <c:pt idx="206">
                  <c:v>0.88779330897075615</c:v>
                </c:pt>
                <c:pt idx="207">
                  <c:v>0.88810797112798878</c:v>
                </c:pt>
                <c:pt idx="208">
                  <c:v>0.88928467179902504</c:v>
                </c:pt>
                <c:pt idx="209">
                  <c:v>0.88947037498083459</c:v>
                </c:pt>
                <c:pt idx="210">
                  <c:v>0.88968496037301936</c:v>
                </c:pt>
                <c:pt idx="211">
                  <c:v>0.89264202614290911</c:v>
                </c:pt>
                <c:pt idx="212">
                  <c:v>0.89954067196248944</c:v>
                </c:pt>
                <c:pt idx="213">
                  <c:v>0.9116979665085535</c:v>
                </c:pt>
                <c:pt idx="214">
                  <c:v>0.91738970934679476</c:v>
                </c:pt>
                <c:pt idx="215">
                  <c:v>0.91757534191015355</c:v>
                </c:pt>
                <c:pt idx="216">
                  <c:v>0.91825364221010231</c:v>
                </c:pt>
                <c:pt idx="217">
                  <c:v>0.91994447980417238</c:v>
                </c:pt>
                <c:pt idx="218">
                  <c:v>0.92470338436316213</c:v>
                </c:pt>
                <c:pt idx="219">
                  <c:v>0.92656434367392626</c:v>
                </c:pt>
                <c:pt idx="220">
                  <c:v>0.92690420290055442</c:v>
                </c:pt>
                <c:pt idx="221">
                  <c:v>0.92933444535912124</c:v>
                </c:pt>
                <c:pt idx="222">
                  <c:v>0.92999262721607467</c:v>
                </c:pt>
                <c:pt idx="223">
                  <c:v>0.93165350664716551</c:v>
                </c:pt>
                <c:pt idx="224">
                  <c:v>0.93212713008301185</c:v>
                </c:pt>
                <c:pt idx="225">
                  <c:v>0.93317665014784734</c:v>
                </c:pt>
                <c:pt idx="226">
                  <c:v>0.9349479028908706</c:v>
                </c:pt>
                <c:pt idx="227">
                  <c:v>0.93715072132276667</c:v>
                </c:pt>
                <c:pt idx="228">
                  <c:v>0.93753371335115532</c:v>
                </c:pt>
                <c:pt idx="229">
                  <c:v>0.93796773364199593</c:v>
                </c:pt>
                <c:pt idx="230">
                  <c:v>0.93916746537707918</c:v>
                </c:pt>
                <c:pt idx="231">
                  <c:v>0.93939662557557824</c:v>
                </c:pt>
                <c:pt idx="232">
                  <c:v>0.94059658208868924</c:v>
                </c:pt>
                <c:pt idx="233">
                  <c:v>0.94593712443306732</c:v>
                </c:pt>
                <c:pt idx="234">
                  <c:v>0.94660246424564287</c:v>
                </c:pt>
                <c:pt idx="235">
                  <c:v>0.95408310431335741</c:v>
                </c:pt>
                <c:pt idx="236">
                  <c:v>0.95492553662550295</c:v>
                </c:pt>
                <c:pt idx="237">
                  <c:v>0.95615663917222504</c:v>
                </c:pt>
                <c:pt idx="238">
                  <c:v>0.95630635061127633</c:v>
                </c:pt>
                <c:pt idx="239">
                  <c:v>0.95821786560900013</c:v>
                </c:pt>
                <c:pt idx="240">
                  <c:v>0.96035476832579258</c:v>
                </c:pt>
                <c:pt idx="241">
                  <c:v>0.96281638842529416</c:v>
                </c:pt>
                <c:pt idx="242">
                  <c:v>0.96356295661759617</c:v>
                </c:pt>
                <c:pt idx="243">
                  <c:v>0.9643893649880777</c:v>
                </c:pt>
                <c:pt idx="244">
                  <c:v>0.96496981185614406</c:v>
                </c:pt>
                <c:pt idx="245">
                  <c:v>0.96592329034247437</c:v>
                </c:pt>
                <c:pt idx="246">
                  <c:v>0.97158999821878467</c:v>
                </c:pt>
                <c:pt idx="247">
                  <c:v>0.97584945488985764</c:v>
                </c:pt>
                <c:pt idx="248">
                  <c:v>0.98134125789314364</c:v>
                </c:pt>
                <c:pt idx="249">
                  <c:v>0.98540291618446918</c:v>
                </c:pt>
                <c:pt idx="250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475200"/>
        <c:axId val="93476736"/>
      </c:scatterChart>
      <c:valAx>
        <c:axId val="93475200"/>
        <c:scaling>
          <c:orientation val="minMax"/>
          <c:max val="1"/>
        </c:scaling>
        <c:delete val="0"/>
        <c:axPos val="b"/>
        <c:numFmt formatCode="General" sourceLinked="1"/>
        <c:majorTickMark val="out"/>
        <c:minorTickMark val="none"/>
        <c:tickLblPos val="nextTo"/>
        <c:crossAx val="93476736"/>
        <c:crosses val="autoZero"/>
        <c:crossBetween val="midCat"/>
      </c:valAx>
      <c:valAx>
        <c:axId val="93476736"/>
        <c:scaling>
          <c:orientation val="minMax"/>
          <c:max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47520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600"/>
              <a:t>Distribución</a:t>
            </a:r>
            <a:r>
              <a:rPr lang="en-GB" sz="1600" baseline="0"/>
              <a:t> de la población 1996-2010</a:t>
            </a:r>
            <a:endParaRPr lang="en-GB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'Histogramas(corrientes)'!$B$2</c:f>
              <c:strCache>
                <c:ptCount val="1"/>
                <c:pt idx="0">
                  <c:v>Pobl.1996</c:v>
                </c:pt>
              </c:strCache>
            </c:strRef>
          </c:tx>
          <c:invertIfNegative val="0"/>
          <c:cat>
            <c:strRef>
              <c:f>'Histogramas(corrientes)'!$A$3:$A$9</c:f>
              <c:strCache>
                <c:ptCount val="7"/>
                <c:pt idx="0">
                  <c:v>[6.054-9.000]</c:v>
                </c:pt>
                <c:pt idx="1">
                  <c:v>[9.000-12.000]</c:v>
                </c:pt>
                <c:pt idx="2">
                  <c:v>[12.000-15.000]</c:v>
                </c:pt>
                <c:pt idx="3">
                  <c:v>[15.000-17.000]</c:v>
                </c:pt>
                <c:pt idx="4">
                  <c:v>[17.000-20.000]</c:v>
                </c:pt>
                <c:pt idx="5">
                  <c:v>[20.000-30.000]</c:v>
                </c:pt>
                <c:pt idx="6">
                  <c:v>[30.000-307.333]</c:v>
                </c:pt>
              </c:strCache>
            </c:strRef>
          </c:cat>
          <c:val>
            <c:numRef>
              <c:f>'Histogramas(corrientes)'!$B$3:$B$9</c:f>
              <c:numCache>
                <c:formatCode>#,##0</c:formatCode>
                <c:ptCount val="7"/>
                <c:pt idx="0">
                  <c:v>160674</c:v>
                </c:pt>
                <c:pt idx="1">
                  <c:v>476202</c:v>
                </c:pt>
                <c:pt idx="2">
                  <c:v>285422</c:v>
                </c:pt>
                <c:pt idx="3">
                  <c:v>932822</c:v>
                </c:pt>
                <c:pt idx="4">
                  <c:v>95812</c:v>
                </c:pt>
                <c:pt idx="5">
                  <c:v>110720</c:v>
                </c:pt>
                <c:pt idx="6">
                  <c:v>36403</c:v>
                </c:pt>
              </c:numCache>
            </c:numRef>
          </c:val>
        </c:ser>
        <c:ser>
          <c:idx val="1"/>
          <c:order val="1"/>
          <c:tx>
            <c:strRef>
              <c:f>'Histogramas(corrientes)'!$C$2</c:f>
              <c:strCache>
                <c:ptCount val="1"/>
                <c:pt idx="0">
                  <c:v>Pobl.2008</c:v>
                </c:pt>
              </c:strCache>
            </c:strRef>
          </c:tx>
          <c:invertIfNegative val="0"/>
          <c:cat>
            <c:strRef>
              <c:f>'Histogramas(corrientes)'!$A$3:$A$9</c:f>
              <c:strCache>
                <c:ptCount val="7"/>
                <c:pt idx="0">
                  <c:v>[6.054-9.000]</c:v>
                </c:pt>
                <c:pt idx="1">
                  <c:v>[9.000-12.000]</c:v>
                </c:pt>
                <c:pt idx="2">
                  <c:v>[12.000-15.000]</c:v>
                </c:pt>
                <c:pt idx="3">
                  <c:v>[15.000-17.000]</c:v>
                </c:pt>
                <c:pt idx="4">
                  <c:v>[17.000-20.000]</c:v>
                </c:pt>
                <c:pt idx="5">
                  <c:v>[20.000-30.000]</c:v>
                </c:pt>
                <c:pt idx="6">
                  <c:v>[30.000-307.333]</c:v>
                </c:pt>
              </c:strCache>
            </c:strRef>
          </c:cat>
          <c:val>
            <c:numRef>
              <c:f>'Histogramas(corrientes)'!$C$3:$C$9</c:f>
              <c:numCache>
                <c:formatCode>#,##0</c:formatCode>
                <c:ptCount val="7"/>
                <c:pt idx="0">
                  <c:v>396</c:v>
                </c:pt>
                <c:pt idx="1">
                  <c:v>5177</c:v>
                </c:pt>
                <c:pt idx="2">
                  <c:v>134319</c:v>
                </c:pt>
                <c:pt idx="3">
                  <c:v>93927</c:v>
                </c:pt>
                <c:pt idx="4">
                  <c:v>126996</c:v>
                </c:pt>
                <c:pt idx="5">
                  <c:v>495403</c:v>
                </c:pt>
                <c:pt idx="6">
                  <c:v>1300895</c:v>
                </c:pt>
              </c:numCache>
            </c:numRef>
          </c:val>
        </c:ser>
        <c:ser>
          <c:idx val="2"/>
          <c:order val="2"/>
          <c:tx>
            <c:strRef>
              <c:f>'Histogramas(corrientes)'!$D$2</c:f>
              <c:strCache>
                <c:ptCount val="1"/>
                <c:pt idx="0">
                  <c:v>Pobl.2010</c:v>
                </c:pt>
              </c:strCache>
            </c:strRef>
          </c:tx>
          <c:invertIfNegative val="0"/>
          <c:cat>
            <c:strRef>
              <c:f>'Histogramas(corrientes)'!$A$3:$A$9</c:f>
              <c:strCache>
                <c:ptCount val="7"/>
                <c:pt idx="0">
                  <c:v>[6.054-9.000]</c:v>
                </c:pt>
                <c:pt idx="1">
                  <c:v>[9.000-12.000]</c:v>
                </c:pt>
                <c:pt idx="2">
                  <c:v>[12.000-15.000]</c:v>
                </c:pt>
                <c:pt idx="3">
                  <c:v>[15.000-17.000]</c:v>
                </c:pt>
                <c:pt idx="4">
                  <c:v>[17.000-20.000]</c:v>
                </c:pt>
                <c:pt idx="5">
                  <c:v>[20.000-30.000]</c:v>
                </c:pt>
                <c:pt idx="6">
                  <c:v>[30.000-307.333]</c:v>
                </c:pt>
              </c:strCache>
            </c:strRef>
          </c:cat>
          <c:val>
            <c:numRef>
              <c:f>'Histogramas(corrientes)'!$D$3:$D$9</c:f>
              <c:numCache>
                <c:formatCode>#,##0</c:formatCode>
                <c:ptCount val="7"/>
                <c:pt idx="0" formatCode="General">
                  <c:v>0</c:v>
                </c:pt>
                <c:pt idx="1">
                  <c:v>1850</c:v>
                </c:pt>
                <c:pt idx="2">
                  <c:v>24775</c:v>
                </c:pt>
                <c:pt idx="3">
                  <c:v>150680</c:v>
                </c:pt>
                <c:pt idx="4">
                  <c:v>142264</c:v>
                </c:pt>
                <c:pt idx="5">
                  <c:v>981462</c:v>
                </c:pt>
                <c:pt idx="6">
                  <c:v>877308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835840"/>
        <c:axId val="92837376"/>
      </c:barChart>
      <c:catAx>
        <c:axId val="92835840"/>
        <c:scaling>
          <c:orientation val="minMax"/>
        </c:scaling>
        <c:delete val="0"/>
        <c:axPos val="b"/>
        <c:majorTickMark val="none"/>
        <c:minorTickMark val="none"/>
        <c:tickLblPos val="nextTo"/>
        <c:crossAx val="92837376"/>
        <c:crosses val="autoZero"/>
        <c:auto val="1"/>
        <c:lblAlgn val="ctr"/>
        <c:lblOffset val="100"/>
        <c:noMultiLvlLbl val="0"/>
      </c:catAx>
      <c:valAx>
        <c:axId val="9283737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928358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Distribución</a:t>
            </a:r>
            <a:r>
              <a:rPr lang="en-GB" baseline="0"/>
              <a:t> de la población </a:t>
            </a:r>
            <a:r>
              <a:rPr lang="en-GB"/>
              <a:t>1996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'Histogramas(corrientes)'!$B$2</c:f>
              <c:strCache>
                <c:ptCount val="1"/>
                <c:pt idx="0">
                  <c:v>Pobl.1996</c:v>
                </c:pt>
              </c:strCache>
            </c:strRef>
          </c:tx>
          <c:invertIfNegative val="0"/>
          <c:cat>
            <c:strRef>
              <c:f>'Histogramas(corrientes)'!$A$3:$A$9</c:f>
              <c:strCache>
                <c:ptCount val="7"/>
                <c:pt idx="0">
                  <c:v>[6.054-9.000]</c:v>
                </c:pt>
                <c:pt idx="1">
                  <c:v>[9.000-12.000]</c:v>
                </c:pt>
                <c:pt idx="2">
                  <c:v>[12.000-15.000]</c:v>
                </c:pt>
                <c:pt idx="3">
                  <c:v>[15.000-17.000]</c:v>
                </c:pt>
                <c:pt idx="4">
                  <c:v>[17.000-20.000]</c:v>
                </c:pt>
                <c:pt idx="5">
                  <c:v>[20.000-30.000]</c:v>
                </c:pt>
                <c:pt idx="6">
                  <c:v>[30.000-307.333]</c:v>
                </c:pt>
              </c:strCache>
            </c:strRef>
          </c:cat>
          <c:val>
            <c:numRef>
              <c:f>'Histogramas(corrientes)'!$B$3:$B$9</c:f>
              <c:numCache>
                <c:formatCode>#,##0</c:formatCode>
                <c:ptCount val="7"/>
                <c:pt idx="0">
                  <c:v>160674</c:v>
                </c:pt>
                <c:pt idx="1">
                  <c:v>476202</c:v>
                </c:pt>
                <c:pt idx="2">
                  <c:v>285422</c:v>
                </c:pt>
                <c:pt idx="3">
                  <c:v>932822</c:v>
                </c:pt>
                <c:pt idx="4">
                  <c:v>95812</c:v>
                </c:pt>
                <c:pt idx="5">
                  <c:v>110720</c:v>
                </c:pt>
                <c:pt idx="6">
                  <c:v>36403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025792"/>
        <c:axId val="93027328"/>
      </c:barChart>
      <c:catAx>
        <c:axId val="93025792"/>
        <c:scaling>
          <c:orientation val="minMax"/>
        </c:scaling>
        <c:delete val="0"/>
        <c:axPos val="b"/>
        <c:majorTickMark val="out"/>
        <c:minorTickMark val="none"/>
        <c:tickLblPos val="nextTo"/>
        <c:crossAx val="93027328"/>
        <c:crosses val="autoZero"/>
        <c:auto val="1"/>
        <c:lblAlgn val="ctr"/>
        <c:lblOffset val="100"/>
        <c:noMultiLvlLbl val="0"/>
      </c:catAx>
      <c:valAx>
        <c:axId val="930273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3025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Distribución de la población 2008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'Histogramas(corrientes)'!$C$2</c:f>
              <c:strCache>
                <c:ptCount val="1"/>
                <c:pt idx="0">
                  <c:v>Pobl.2008</c:v>
                </c:pt>
              </c:strCache>
            </c:strRef>
          </c:tx>
          <c:invertIfNegative val="0"/>
          <c:cat>
            <c:strRef>
              <c:f>'Histogramas(corrientes)'!$A$3:$A$9</c:f>
              <c:strCache>
                <c:ptCount val="7"/>
                <c:pt idx="0">
                  <c:v>[6.054-9.000]</c:v>
                </c:pt>
                <c:pt idx="1">
                  <c:v>[9.000-12.000]</c:v>
                </c:pt>
                <c:pt idx="2">
                  <c:v>[12.000-15.000]</c:v>
                </c:pt>
                <c:pt idx="3">
                  <c:v>[15.000-17.000]</c:v>
                </c:pt>
                <c:pt idx="4">
                  <c:v>[17.000-20.000]</c:v>
                </c:pt>
                <c:pt idx="5">
                  <c:v>[20.000-30.000]</c:v>
                </c:pt>
                <c:pt idx="6">
                  <c:v>[30.000-307.333]</c:v>
                </c:pt>
              </c:strCache>
            </c:strRef>
          </c:cat>
          <c:val>
            <c:numRef>
              <c:f>'Histogramas(corrientes)'!$C$3:$C$9</c:f>
              <c:numCache>
                <c:formatCode>#,##0</c:formatCode>
                <c:ptCount val="7"/>
                <c:pt idx="0">
                  <c:v>396</c:v>
                </c:pt>
                <c:pt idx="1">
                  <c:v>5177</c:v>
                </c:pt>
                <c:pt idx="2">
                  <c:v>134319</c:v>
                </c:pt>
                <c:pt idx="3">
                  <c:v>93927</c:v>
                </c:pt>
                <c:pt idx="4">
                  <c:v>126996</c:v>
                </c:pt>
                <c:pt idx="5">
                  <c:v>495403</c:v>
                </c:pt>
                <c:pt idx="6">
                  <c:v>1300895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871680"/>
        <c:axId val="92873472"/>
      </c:barChart>
      <c:catAx>
        <c:axId val="92871680"/>
        <c:scaling>
          <c:orientation val="minMax"/>
        </c:scaling>
        <c:delete val="0"/>
        <c:axPos val="b"/>
        <c:majorTickMark val="out"/>
        <c:minorTickMark val="none"/>
        <c:tickLblPos val="nextTo"/>
        <c:crossAx val="92873472"/>
        <c:crosses val="autoZero"/>
        <c:auto val="1"/>
        <c:lblAlgn val="ctr"/>
        <c:lblOffset val="100"/>
        <c:noMultiLvlLbl val="0"/>
      </c:catAx>
      <c:valAx>
        <c:axId val="928734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28716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Distribución de la población 2010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'Histogramas(corrientes)'!$D$2</c:f>
              <c:strCache>
                <c:ptCount val="1"/>
                <c:pt idx="0">
                  <c:v>Pobl.2010</c:v>
                </c:pt>
              </c:strCache>
            </c:strRef>
          </c:tx>
          <c:invertIfNegative val="0"/>
          <c:cat>
            <c:strRef>
              <c:f>'Histogramas(corrientes)'!$A$3:$A$9</c:f>
              <c:strCache>
                <c:ptCount val="7"/>
                <c:pt idx="0">
                  <c:v>[6.054-9.000]</c:v>
                </c:pt>
                <c:pt idx="1">
                  <c:v>[9.000-12.000]</c:v>
                </c:pt>
                <c:pt idx="2">
                  <c:v>[12.000-15.000]</c:v>
                </c:pt>
                <c:pt idx="3">
                  <c:v>[15.000-17.000]</c:v>
                </c:pt>
                <c:pt idx="4">
                  <c:v>[17.000-20.000]</c:v>
                </c:pt>
                <c:pt idx="5">
                  <c:v>[20.000-30.000]</c:v>
                </c:pt>
                <c:pt idx="6">
                  <c:v>[30.000-307.333]</c:v>
                </c:pt>
              </c:strCache>
            </c:strRef>
          </c:cat>
          <c:val>
            <c:numRef>
              <c:f>'Histogramas(corrientes)'!$D$3:$D$9</c:f>
              <c:numCache>
                <c:formatCode>#,##0</c:formatCode>
                <c:ptCount val="7"/>
                <c:pt idx="0" formatCode="General">
                  <c:v>0</c:v>
                </c:pt>
                <c:pt idx="1">
                  <c:v>1850</c:v>
                </c:pt>
                <c:pt idx="2">
                  <c:v>24775</c:v>
                </c:pt>
                <c:pt idx="3">
                  <c:v>150680</c:v>
                </c:pt>
                <c:pt idx="4">
                  <c:v>142264</c:v>
                </c:pt>
                <c:pt idx="5">
                  <c:v>981462</c:v>
                </c:pt>
                <c:pt idx="6">
                  <c:v>877308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902144"/>
        <c:axId val="92903680"/>
      </c:barChart>
      <c:catAx>
        <c:axId val="92902144"/>
        <c:scaling>
          <c:orientation val="minMax"/>
        </c:scaling>
        <c:delete val="0"/>
        <c:axPos val="b"/>
        <c:majorTickMark val="out"/>
        <c:minorTickMark val="none"/>
        <c:tickLblPos val="nextTo"/>
        <c:crossAx val="92903680"/>
        <c:crosses val="autoZero"/>
        <c:auto val="1"/>
        <c:lblAlgn val="ctr"/>
        <c:lblOffset val="100"/>
        <c:noMultiLvlLbl val="0"/>
      </c:catAx>
      <c:valAx>
        <c:axId val="92903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9021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Distribución de la población por tramos de PIB per cápita (1196-2010)</a:t>
            </a:r>
            <a:r>
              <a:rPr lang="en-GB"/>
              <a:t>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187305351151891"/>
          <c:y val="0.18366313888183333"/>
          <c:w val="0.86412258205858472"/>
          <c:h val="0.57418068111856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'Histogramas (constantes)'!$J$2</c:f>
              <c:strCache>
                <c:ptCount val="1"/>
                <c:pt idx="0">
                  <c:v>Pobl.1996</c:v>
                </c:pt>
              </c:strCache>
            </c:strRef>
          </c:tx>
          <c:invertIfNegative val="0"/>
          <c:cat>
            <c:strRef>
              <c:f>'Histogramas (constantes)'!$I$3:$I$9</c:f>
              <c:strCache>
                <c:ptCount val="7"/>
                <c:pt idx="0">
                  <c:v>[6.054-9.000]</c:v>
                </c:pt>
                <c:pt idx="1">
                  <c:v>[9.000-12.000]</c:v>
                </c:pt>
                <c:pt idx="2">
                  <c:v>[12.000-15.000]</c:v>
                </c:pt>
                <c:pt idx="3">
                  <c:v>[15.000-17.000]</c:v>
                </c:pt>
                <c:pt idx="4">
                  <c:v>[17.000-20.000]</c:v>
                </c:pt>
                <c:pt idx="5">
                  <c:v>[20.000-30.000]</c:v>
                </c:pt>
                <c:pt idx="6">
                  <c:v>[30.000-307.333]</c:v>
                </c:pt>
              </c:strCache>
            </c:strRef>
          </c:cat>
          <c:val>
            <c:numRef>
              <c:f>'Histogramas (constantes)'!$J$3:$J$9</c:f>
              <c:numCache>
                <c:formatCode>General</c:formatCode>
                <c:ptCount val="7"/>
                <c:pt idx="0">
                  <c:v>160674</c:v>
                </c:pt>
                <c:pt idx="1">
                  <c:v>476202</c:v>
                </c:pt>
                <c:pt idx="2">
                  <c:v>285422</c:v>
                </c:pt>
                <c:pt idx="3">
                  <c:v>932822</c:v>
                </c:pt>
                <c:pt idx="4">
                  <c:v>95812</c:v>
                </c:pt>
                <c:pt idx="5">
                  <c:v>110720</c:v>
                </c:pt>
                <c:pt idx="6">
                  <c:v>36403</c:v>
                </c:pt>
              </c:numCache>
            </c:numRef>
          </c:val>
        </c:ser>
        <c:ser>
          <c:idx val="1"/>
          <c:order val="1"/>
          <c:tx>
            <c:strRef>
              <c:f>'Histogramas (constantes)'!$K$2</c:f>
              <c:strCache>
                <c:ptCount val="1"/>
                <c:pt idx="0">
                  <c:v>Pobl.2008</c:v>
                </c:pt>
              </c:strCache>
            </c:strRef>
          </c:tx>
          <c:invertIfNegative val="0"/>
          <c:cat>
            <c:strRef>
              <c:f>'Histogramas (constantes)'!$I$3:$I$9</c:f>
              <c:strCache>
                <c:ptCount val="7"/>
                <c:pt idx="0">
                  <c:v>[6.054-9.000]</c:v>
                </c:pt>
                <c:pt idx="1">
                  <c:v>[9.000-12.000]</c:v>
                </c:pt>
                <c:pt idx="2">
                  <c:v>[12.000-15.000]</c:v>
                </c:pt>
                <c:pt idx="3">
                  <c:v>[15.000-17.000]</c:v>
                </c:pt>
                <c:pt idx="4">
                  <c:v>[17.000-20.000]</c:v>
                </c:pt>
                <c:pt idx="5">
                  <c:v>[20.000-30.000]</c:v>
                </c:pt>
                <c:pt idx="6">
                  <c:v>[30.000-307.333]</c:v>
                </c:pt>
              </c:strCache>
            </c:strRef>
          </c:cat>
          <c:val>
            <c:numRef>
              <c:f>'Histogramas (constantes)'!$K$3:$K$9</c:f>
              <c:numCache>
                <c:formatCode>General</c:formatCode>
                <c:ptCount val="7"/>
                <c:pt idx="0">
                  <c:v>8117</c:v>
                </c:pt>
                <c:pt idx="1">
                  <c:v>226407</c:v>
                </c:pt>
                <c:pt idx="2">
                  <c:v>183909</c:v>
                </c:pt>
                <c:pt idx="3">
                  <c:v>221319</c:v>
                </c:pt>
                <c:pt idx="4">
                  <c:v>175418</c:v>
                </c:pt>
                <c:pt idx="5">
                  <c:v>1162699</c:v>
                </c:pt>
                <c:pt idx="6">
                  <c:v>179244</c:v>
                </c:pt>
              </c:numCache>
            </c:numRef>
          </c:val>
        </c:ser>
        <c:ser>
          <c:idx val="2"/>
          <c:order val="2"/>
          <c:tx>
            <c:strRef>
              <c:f>'Histogramas (constantes)'!$L$2</c:f>
              <c:strCache>
                <c:ptCount val="1"/>
                <c:pt idx="0">
                  <c:v>Pobl.2010</c:v>
                </c:pt>
              </c:strCache>
            </c:strRef>
          </c:tx>
          <c:invertIfNegative val="0"/>
          <c:cat>
            <c:strRef>
              <c:f>'Histogramas (constantes)'!$I$3:$I$9</c:f>
              <c:strCache>
                <c:ptCount val="7"/>
                <c:pt idx="0">
                  <c:v>[6.054-9.000]</c:v>
                </c:pt>
                <c:pt idx="1">
                  <c:v>[9.000-12.000]</c:v>
                </c:pt>
                <c:pt idx="2">
                  <c:v>[12.000-15.000]</c:v>
                </c:pt>
                <c:pt idx="3">
                  <c:v>[15.000-17.000]</c:v>
                </c:pt>
                <c:pt idx="4">
                  <c:v>[17.000-20.000]</c:v>
                </c:pt>
                <c:pt idx="5">
                  <c:v>[20.000-30.000]</c:v>
                </c:pt>
                <c:pt idx="6">
                  <c:v>[30.000-307.333]</c:v>
                </c:pt>
              </c:strCache>
            </c:strRef>
          </c:cat>
          <c:val>
            <c:numRef>
              <c:f>'Histogramas (constantes)'!$L$3:$L$9</c:f>
              <c:numCache>
                <c:formatCode>General</c:formatCode>
                <c:ptCount val="7"/>
                <c:pt idx="0">
                  <c:v>8732</c:v>
                </c:pt>
                <c:pt idx="1">
                  <c:v>201940</c:v>
                </c:pt>
                <c:pt idx="2">
                  <c:v>215112</c:v>
                </c:pt>
                <c:pt idx="3">
                  <c:v>331887</c:v>
                </c:pt>
                <c:pt idx="4">
                  <c:v>543360</c:v>
                </c:pt>
                <c:pt idx="5">
                  <c:v>753077</c:v>
                </c:pt>
                <c:pt idx="6">
                  <c:v>124231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94024064"/>
        <c:axId val="94025600"/>
      </c:barChart>
      <c:catAx>
        <c:axId val="94024064"/>
        <c:scaling>
          <c:orientation val="minMax"/>
        </c:scaling>
        <c:delete val="0"/>
        <c:axPos val="b"/>
        <c:majorTickMark val="none"/>
        <c:minorTickMark val="none"/>
        <c:tickLblPos val="nextTo"/>
        <c:crossAx val="94025600"/>
        <c:crosses val="autoZero"/>
        <c:auto val="1"/>
        <c:lblAlgn val="ctr"/>
        <c:lblOffset val="100"/>
        <c:noMultiLvlLbl val="0"/>
      </c:catAx>
      <c:valAx>
        <c:axId val="940256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940240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900" baseline="0"/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4"/>
    </mc:Choice>
    <mc:Fallback>
      <c:style val="1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Análisis desigualdad (2010)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Curva de Lorez(1996)</c:v>
          </c:tx>
          <c:marker>
            <c:symbol val="none"/>
          </c:marker>
          <c:xVal>
            <c:numRef>
              <c:f>'Theil Araba'!$Z$5:$Z$55</c:f>
              <c:numCache>
                <c:formatCode>General</c:formatCode>
                <c:ptCount val="51"/>
              </c:numCache>
            </c:numRef>
          </c:xVal>
          <c:yVal>
            <c:numRef>
              <c:f>'Theil Araba'!$AA$5:$AA$55</c:f>
              <c:numCache>
                <c:formatCode>General</c:formatCode>
                <c:ptCount val="51"/>
              </c:numCache>
            </c:numRef>
          </c:yVal>
          <c:smooth val="1"/>
        </c:ser>
        <c:ser>
          <c:idx val="1"/>
          <c:order val="1"/>
          <c:tx>
            <c:v>Igualdad</c:v>
          </c:tx>
          <c:marker>
            <c:symbol val="none"/>
          </c:marker>
          <c:xVal>
            <c:numRef>
              <c:f>Año2010!$K$11:$K$261</c:f>
              <c:numCache>
                <c:formatCode>General</c:formatCode>
                <c:ptCount val="251"/>
                <c:pt idx="0">
                  <c:v>1.5975474891649096E-4</c:v>
                </c:pt>
                <c:pt idx="1">
                  <c:v>2.4835436541328047E-4</c:v>
                </c:pt>
                <c:pt idx="2">
                  <c:v>3.2455921690792845E-4</c:v>
                </c:pt>
                <c:pt idx="3">
                  <c:v>4.407027556316992E-4</c:v>
                </c:pt>
                <c:pt idx="4">
                  <c:v>6.280014267751714E-4</c:v>
                </c:pt>
                <c:pt idx="5">
                  <c:v>7.7627954143042019E-4</c:v>
                </c:pt>
                <c:pt idx="6">
                  <c:v>8.4927093533192037E-4</c:v>
                </c:pt>
                <c:pt idx="7">
                  <c:v>1.5364917948951012E-3</c:v>
                </c:pt>
                <c:pt idx="8">
                  <c:v>2.2191220007537855E-3</c:v>
                </c:pt>
                <c:pt idx="9">
                  <c:v>2.3393971278116033E-3</c:v>
                </c:pt>
                <c:pt idx="10">
                  <c:v>2.398157495229163E-3</c:v>
                </c:pt>
                <c:pt idx="11">
                  <c:v>2.6327398995289529E-3</c:v>
                </c:pt>
                <c:pt idx="12">
                  <c:v>3.3993790681799297E-3</c:v>
                </c:pt>
                <c:pt idx="13">
                  <c:v>4.0085588147666636E-3</c:v>
                </c:pt>
                <c:pt idx="14">
                  <c:v>4.2647172914775889E-3</c:v>
                </c:pt>
                <c:pt idx="15">
                  <c:v>4.3413812083426869E-3</c:v>
                </c:pt>
                <c:pt idx="16">
                  <c:v>4.6760398634005081E-3</c:v>
                </c:pt>
                <c:pt idx="17">
                  <c:v>4.8550753578758864E-3</c:v>
                </c:pt>
                <c:pt idx="18">
                  <c:v>5.0042716032720341E-3</c:v>
                </c:pt>
                <c:pt idx="19">
                  <c:v>5.4155941751949533E-3</c:v>
                </c:pt>
                <c:pt idx="20">
                  <c:v>5.6221735918973127E-3</c:v>
                </c:pt>
                <c:pt idx="21">
                  <c:v>5.8650191728651969E-3</c:v>
                </c:pt>
                <c:pt idx="22">
                  <c:v>6.5329592868694913E-3</c:v>
                </c:pt>
                <c:pt idx="23">
                  <c:v>6.7234714156061111E-3</c:v>
                </c:pt>
                <c:pt idx="24">
                  <c:v>6.8111529013620007E-3</c:v>
                </c:pt>
                <c:pt idx="25">
                  <c:v>6.8951618641542936E-3</c:v>
                </c:pt>
                <c:pt idx="26">
                  <c:v>7.5975318809423141E-3</c:v>
                </c:pt>
                <c:pt idx="27">
                  <c:v>7.996459687863092E-3</c:v>
                </c:pt>
                <c:pt idx="28">
                  <c:v>8.1888080780815106E-3</c:v>
                </c:pt>
                <c:pt idx="29">
                  <c:v>1.160333630348628E-2</c:v>
                </c:pt>
                <c:pt idx="30">
                  <c:v>1.1804866001113693E-2</c:v>
                </c:pt>
                <c:pt idx="31">
                  <c:v>1.2222615488222907E-2</c:v>
                </c:pt>
                <c:pt idx="32">
                  <c:v>1.4192924058192963E-2</c:v>
                </c:pt>
                <c:pt idx="33">
                  <c:v>1.4354974133961702E-2</c:v>
                </c:pt>
                <c:pt idx="34">
                  <c:v>1.4410061978415665E-2</c:v>
                </c:pt>
                <c:pt idx="35">
                  <c:v>3.6379094346655871E-2</c:v>
                </c:pt>
                <c:pt idx="36">
                  <c:v>3.8684061571683748E-2</c:v>
                </c:pt>
                <c:pt idx="37">
                  <c:v>3.9492934754416092E-2</c:v>
                </c:pt>
                <c:pt idx="38">
                  <c:v>3.9655902960925735E-2</c:v>
                </c:pt>
                <c:pt idx="39">
                  <c:v>3.984825135114415E-2</c:v>
                </c:pt>
                <c:pt idx="40">
                  <c:v>6.1470689364694846E-2</c:v>
                </c:pt>
                <c:pt idx="41">
                  <c:v>7.9383420119641612E-2</c:v>
                </c:pt>
                <c:pt idx="42">
                  <c:v>8.1338120467016384E-2</c:v>
                </c:pt>
                <c:pt idx="43">
                  <c:v>8.139458550758169E-2</c:v>
                </c:pt>
                <c:pt idx="44">
                  <c:v>8.2085019824738023E-2</c:v>
                </c:pt>
                <c:pt idx="45">
                  <c:v>8.2549593979633101E-2</c:v>
                </c:pt>
                <c:pt idx="46">
                  <c:v>8.2685477329286217E-2</c:v>
                </c:pt>
                <c:pt idx="47">
                  <c:v>8.2774995076523902E-2</c:v>
                </c:pt>
                <c:pt idx="48">
                  <c:v>8.5872768196318394E-2</c:v>
                </c:pt>
                <c:pt idx="49">
                  <c:v>9.1623480091941614E-2</c:v>
                </c:pt>
                <c:pt idx="50">
                  <c:v>9.1893869595136471E-2</c:v>
                </c:pt>
                <c:pt idx="51">
                  <c:v>9.261460222674249E-2</c:v>
                </c:pt>
                <c:pt idx="52">
                  <c:v>9.3413375971324944E-2</c:v>
                </c:pt>
                <c:pt idx="53">
                  <c:v>9.375767499916221E-2</c:v>
                </c:pt>
                <c:pt idx="54">
                  <c:v>9.6430353585920281E-2</c:v>
                </c:pt>
                <c:pt idx="55">
                  <c:v>9.6712219723376389E-2</c:v>
                </c:pt>
                <c:pt idx="56">
                  <c:v>9.7221323219205097E-2</c:v>
                </c:pt>
                <c:pt idx="57">
                  <c:v>9.7339762084781109E-2</c:v>
                </c:pt>
                <c:pt idx="58">
                  <c:v>0.10053347986699958</c:v>
                </c:pt>
                <c:pt idx="59">
                  <c:v>0.13738587061058907</c:v>
                </c:pt>
                <c:pt idx="60">
                  <c:v>0.13791012326364263</c:v>
                </c:pt>
                <c:pt idx="61">
                  <c:v>0.13815388697535141</c:v>
                </c:pt>
                <c:pt idx="62">
                  <c:v>0.13875663980675185</c:v>
                </c:pt>
                <c:pt idx="63">
                  <c:v>0.13895449698141565</c:v>
                </c:pt>
                <c:pt idx="64">
                  <c:v>0.13936627861870904</c:v>
                </c:pt>
                <c:pt idx="65">
                  <c:v>0.1398528879113857</c:v>
                </c:pt>
                <c:pt idx="66">
                  <c:v>0.1409551038658354</c:v>
                </c:pt>
                <c:pt idx="67">
                  <c:v>0.14109098721548849</c:v>
                </c:pt>
                <c:pt idx="68">
                  <c:v>0.1413976428829489</c:v>
                </c:pt>
                <c:pt idx="69">
                  <c:v>0.14151195016019086</c:v>
                </c:pt>
                <c:pt idx="70">
                  <c:v>0.14231531455847782</c:v>
                </c:pt>
                <c:pt idx="71">
                  <c:v>0.1426375784485335</c:v>
                </c:pt>
                <c:pt idx="72">
                  <c:v>0.14670306136923592</c:v>
                </c:pt>
                <c:pt idx="73">
                  <c:v>0.14728561532433657</c:v>
                </c:pt>
                <c:pt idx="74">
                  <c:v>0.14788331843666205</c:v>
                </c:pt>
                <c:pt idx="75">
                  <c:v>0.14918155530429378</c:v>
                </c:pt>
                <c:pt idx="76">
                  <c:v>0.14943036873507751</c:v>
                </c:pt>
                <c:pt idx="77">
                  <c:v>0.15686539147488063</c:v>
                </c:pt>
                <c:pt idx="78">
                  <c:v>0.15886003050948452</c:v>
                </c:pt>
                <c:pt idx="79">
                  <c:v>0.17227575689550617</c:v>
                </c:pt>
                <c:pt idx="80">
                  <c:v>0.17473083849667109</c:v>
                </c:pt>
                <c:pt idx="81">
                  <c:v>0.17725707523025572</c:v>
                </c:pt>
                <c:pt idx="82">
                  <c:v>0.18481512748933934</c:v>
                </c:pt>
                <c:pt idx="83">
                  <c:v>0.18819660300807176</c:v>
                </c:pt>
                <c:pt idx="84">
                  <c:v>0.18832789570402036</c:v>
                </c:pt>
                <c:pt idx="85">
                  <c:v>0.18844174391589188</c:v>
                </c:pt>
                <c:pt idx="86">
                  <c:v>0.18859139922665849</c:v>
                </c:pt>
                <c:pt idx="87">
                  <c:v>0.19095420868836302</c:v>
                </c:pt>
                <c:pt idx="88">
                  <c:v>0.19153768077420458</c:v>
                </c:pt>
                <c:pt idx="89">
                  <c:v>0.19161939441014461</c:v>
                </c:pt>
                <c:pt idx="90">
                  <c:v>0.1927909292355322</c:v>
                </c:pt>
                <c:pt idx="91">
                  <c:v>0.19462810884807186</c:v>
                </c:pt>
                <c:pt idx="92">
                  <c:v>0.1954626896915494</c:v>
                </c:pt>
                <c:pt idx="93">
                  <c:v>0.24105752134998271</c:v>
                </c:pt>
                <c:pt idx="94">
                  <c:v>0.24117182862722469</c:v>
                </c:pt>
                <c:pt idx="95">
                  <c:v>0.24127924992390992</c:v>
                </c:pt>
                <c:pt idx="96">
                  <c:v>0.24252515333931035</c:v>
                </c:pt>
                <c:pt idx="97">
                  <c:v>0.24549668348223119</c:v>
                </c:pt>
                <c:pt idx="98">
                  <c:v>0.24925000195102781</c:v>
                </c:pt>
                <c:pt idx="99">
                  <c:v>0.24975772825074519</c:v>
                </c:pt>
                <c:pt idx="100">
                  <c:v>0.24998358841300641</c:v>
                </c:pt>
                <c:pt idx="101">
                  <c:v>0.25031641080658246</c:v>
                </c:pt>
                <c:pt idx="102">
                  <c:v>0.25851348206133207</c:v>
                </c:pt>
                <c:pt idx="103">
                  <c:v>0.26632952905860841</c:v>
                </c:pt>
                <c:pt idx="104">
                  <c:v>0.26860190264233436</c:v>
                </c:pt>
                <c:pt idx="105">
                  <c:v>0.27608237285381199</c:v>
                </c:pt>
                <c:pt idx="106">
                  <c:v>0.27659468980723384</c:v>
                </c:pt>
                <c:pt idx="107">
                  <c:v>0.28180554082720827</c:v>
                </c:pt>
                <c:pt idx="108">
                  <c:v>0.29477918726148683</c:v>
                </c:pt>
                <c:pt idx="109">
                  <c:v>0.30734747897365838</c:v>
                </c:pt>
                <c:pt idx="110">
                  <c:v>0.30765964342556418</c:v>
                </c:pt>
                <c:pt idx="111">
                  <c:v>0.31213920331041217</c:v>
                </c:pt>
                <c:pt idx="112">
                  <c:v>0.3124036249637912</c:v>
                </c:pt>
                <c:pt idx="113">
                  <c:v>0.31973811238746586</c:v>
                </c:pt>
                <c:pt idx="114">
                  <c:v>0.34771263793192886</c:v>
                </c:pt>
                <c:pt idx="115">
                  <c:v>0.34782051829398453</c:v>
                </c:pt>
                <c:pt idx="116">
                  <c:v>0.34911829609624578</c:v>
                </c:pt>
                <c:pt idx="117">
                  <c:v>0.3595197992598948</c:v>
                </c:pt>
                <c:pt idx="118">
                  <c:v>0.36003670686702116</c:v>
                </c:pt>
                <c:pt idx="119">
                  <c:v>0.36042140364745801</c:v>
                </c:pt>
                <c:pt idx="120">
                  <c:v>0.36442353554703838</c:v>
                </c:pt>
                <c:pt idx="121">
                  <c:v>0.37009666539505559</c:v>
                </c:pt>
                <c:pt idx="122">
                  <c:v>0.37233093655303423</c:v>
                </c:pt>
                <c:pt idx="123">
                  <c:v>0.37693857567623773</c:v>
                </c:pt>
                <c:pt idx="124">
                  <c:v>0.38539455979992093</c:v>
                </c:pt>
                <c:pt idx="125">
                  <c:v>0.38627458811507298</c:v>
                </c:pt>
                <c:pt idx="126">
                  <c:v>0.38935032609708592</c:v>
                </c:pt>
                <c:pt idx="127">
                  <c:v>0.38983280380142854</c:v>
                </c:pt>
                <c:pt idx="128">
                  <c:v>0.39813959167971558</c:v>
                </c:pt>
                <c:pt idx="129">
                  <c:v>0.39832092250104323</c:v>
                </c:pt>
                <c:pt idx="130">
                  <c:v>0.39945481396605398</c:v>
                </c:pt>
                <c:pt idx="131">
                  <c:v>0.39987394064927451</c:v>
                </c:pt>
                <c:pt idx="132">
                  <c:v>0.40072321158460644</c:v>
                </c:pt>
                <c:pt idx="133">
                  <c:v>0.40745402804613973</c:v>
                </c:pt>
                <c:pt idx="134">
                  <c:v>0.40792365192010976</c:v>
                </c:pt>
                <c:pt idx="135">
                  <c:v>0.42741189502643989</c:v>
                </c:pt>
                <c:pt idx="136">
                  <c:v>0.42869085114851269</c:v>
                </c:pt>
                <c:pt idx="137">
                  <c:v>0.59082677214152624</c:v>
                </c:pt>
                <c:pt idx="138">
                  <c:v>0.5952907238037789</c:v>
                </c:pt>
                <c:pt idx="139">
                  <c:v>0.59539906323120506</c:v>
                </c:pt>
                <c:pt idx="140">
                  <c:v>0.59725827798152631</c:v>
                </c:pt>
                <c:pt idx="141">
                  <c:v>0.59949943512006165</c:v>
                </c:pt>
                <c:pt idx="142">
                  <c:v>0.60337165151980476</c:v>
                </c:pt>
                <c:pt idx="143">
                  <c:v>0.60426132020773626</c:v>
                </c:pt>
                <c:pt idx="144">
                  <c:v>0.71363226752126274</c:v>
                </c:pt>
                <c:pt idx="145">
                  <c:v>0.71380074451221776</c:v>
                </c:pt>
                <c:pt idx="146">
                  <c:v>0.71408352878041481</c:v>
                </c:pt>
                <c:pt idx="147">
                  <c:v>0.72065045890469759</c:v>
                </c:pt>
                <c:pt idx="148">
                  <c:v>0.72493675226858634</c:v>
                </c:pt>
                <c:pt idx="149">
                  <c:v>0.81009613287922588</c:v>
                </c:pt>
                <c:pt idx="150">
                  <c:v>0.81108817314476767</c:v>
                </c:pt>
                <c:pt idx="151">
                  <c:v>0.81123920565164553</c:v>
                </c:pt>
                <c:pt idx="152">
                  <c:v>0.81192596744583834</c:v>
                </c:pt>
                <c:pt idx="153">
                  <c:v>0.81222940965570556</c:v>
                </c:pt>
                <c:pt idx="154">
                  <c:v>0.81240339543110596</c:v>
                </c:pt>
                <c:pt idx="155">
                  <c:v>0.8258328937782411</c:v>
                </c:pt>
                <c:pt idx="156">
                  <c:v>0.82650588361132038</c:v>
                </c:pt>
                <c:pt idx="157">
                  <c:v>0.82932684031273374</c:v>
                </c:pt>
                <c:pt idx="158">
                  <c:v>0.82942370310589852</c:v>
                </c:pt>
                <c:pt idx="159">
                  <c:v>0.82950403954572727</c:v>
                </c:pt>
                <c:pt idx="160">
                  <c:v>0.8309000573372648</c:v>
                </c:pt>
                <c:pt idx="161">
                  <c:v>0.83337166529176587</c:v>
                </c:pt>
                <c:pt idx="162">
                  <c:v>0.83382797626999283</c:v>
                </c:pt>
                <c:pt idx="163">
                  <c:v>0.83505597613594573</c:v>
                </c:pt>
                <c:pt idx="164">
                  <c:v>0.83668290380881949</c:v>
                </c:pt>
                <c:pt idx="165">
                  <c:v>0.84340224363609151</c:v>
                </c:pt>
                <c:pt idx="166">
                  <c:v>0.84615112707434426</c:v>
                </c:pt>
                <c:pt idx="167">
                  <c:v>0.8470724712728368</c:v>
                </c:pt>
                <c:pt idx="168">
                  <c:v>0.85592554694195899</c:v>
                </c:pt>
                <c:pt idx="169">
                  <c:v>0.85925468900846014</c:v>
                </c:pt>
                <c:pt idx="170">
                  <c:v>0.85960357869000192</c:v>
                </c:pt>
                <c:pt idx="171">
                  <c:v>0.8671905520674239</c:v>
                </c:pt>
                <c:pt idx="172">
                  <c:v>0.86758810267823328</c:v>
                </c:pt>
                <c:pt idx="173">
                  <c:v>0.86873622516972793</c:v>
                </c:pt>
                <c:pt idx="174">
                  <c:v>0.87317401010586504</c:v>
                </c:pt>
                <c:pt idx="175">
                  <c:v>0.87837246636083732</c:v>
                </c:pt>
                <c:pt idx="176">
                  <c:v>0.87904775152076886</c:v>
                </c:pt>
                <c:pt idx="177">
                  <c:v>0.87936726101860174</c:v>
                </c:pt>
                <c:pt idx="178">
                  <c:v>0.88398086799162112</c:v>
                </c:pt>
                <c:pt idx="179">
                  <c:v>0.8843058862738995</c:v>
                </c:pt>
                <c:pt idx="180">
                  <c:v>0.89545842038360424</c:v>
                </c:pt>
                <c:pt idx="181">
                  <c:v>0.89623607712114595</c:v>
                </c:pt>
                <c:pt idx="182">
                  <c:v>0.89636094290190826</c:v>
                </c:pt>
                <c:pt idx="183">
                  <c:v>0.90646543077087638</c:v>
                </c:pt>
                <c:pt idx="184">
                  <c:v>0.9067688729807436</c:v>
                </c:pt>
                <c:pt idx="185">
                  <c:v>0.90803864779540744</c:v>
                </c:pt>
                <c:pt idx="186">
                  <c:v>0.90990015787258094</c:v>
                </c:pt>
                <c:pt idx="187">
                  <c:v>0.91004155000667941</c:v>
                </c:pt>
                <c:pt idx="188">
                  <c:v>0.91140635135302628</c:v>
                </c:pt>
                <c:pt idx="189">
                  <c:v>0.91965529699463677</c:v>
                </c:pt>
                <c:pt idx="190">
                  <c:v>0.92468527625865393</c:v>
                </c:pt>
                <c:pt idx="191">
                  <c:v>0.9261662211437246</c:v>
                </c:pt>
                <c:pt idx="192">
                  <c:v>0.92631725365060258</c:v>
                </c:pt>
                <c:pt idx="193">
                  <c:v>0.94020948989115105</c:v>
                </c:pt>
                <c:pt idx="194">
                  <c:v>0.94296984996366495</c:v>
                </c:pt>
                <c:pt idx="195">
                  <c:v>0.94454077166134376</c:v>
                </c:pt>
                <c:pt idx="196">
                  <c:v>0.95019507982917262</c:v>
                </c:pt>
                <c:pt idx="197">
                  <c:v>0.95476140306903567</c:v>
                </c:pt>
                <c:pt idx="198">
                  <c:v>0.95497716379314701</c:v>
                </c:pt>
                <c:pt idx="199">
                  <c:v>0.96125717806089872</c:v>
                </c:pt>
                <c:pt idx="200">
                  <c:v>0.96144723112426489</c:v>
                </c:pt>
                <c:pt idx="201">
                  <c:v>0.96160882213466314</c:v>
                </c:pt>
                <c:pt idx="202">
                  <c:v>0.96175342772635486</c:v>
                </c:pt>
                <c:pt idx="203">
                  <c:v>0.96241126840220925</c:v>
                </c:pt>
                <c:pt idx="204">
                  <c:v>0.96264952332947262</c:v>
                </c:pt>
                <c:pt idx="205">
                  <c:v>0.96274959958023065</c:v>
                </c:pt>
                <c:pt idx="206">
                  <c:v>0.9632449311149458</c:v>
                </c:pt>
                <c:pt idx="207">
                  <c:v>0.96384309329264173</c:v>
                </c:pt>
                <c:pt idx="208">
                  <c:v>0.963946383000993</c:v>
                </c:pt>
                <c:pt idx="209">
                  <c:v>0.96543650919347268</c:v>
                </c:pt>
                <c:pt idx="210">
                  <c:v>0.96738248729880882</c:v>
                </c:pt>
                <c:pt idx="211">
                  <c:v>0.96842043410139556</c:v>
                </c:pt>
                <c:pt idx="212">
                  <c:v>0.96920497681949414</c:v>
                </c:pt>
                <c:pt idx="213">
                  <c:v>0.96968745452383676</c:v>
                </c:pt>
                <c:pt idx="214">
                  <c:v>0.97055876059695023</c:v>
                </c:pt>
                <c:pt idx="215">
                  <c:v>0.97392416882771693</c:v>
                </c:pt>
                <c:pt idx="216">
                  <c:v>0.97424918710999531</c:v>
                </c:pt>
                <c:pt idx="217">
                  <c:v>0.9764109259394429</c:v>
                </c:pt>
                <c:pt idx="218">
                  <c:v>0.9770003658751002</c:v>
                </c:pt>
                <c:pt idx="219">
                  <c:v>0.9803561337330875</c:v>
                </c:pt>
                <c:pt idx="220">
                  <c:v>0.9805011983901496</c:v>
                </c:pt>
                <c:pt idx="221">
                  <c:v>0.9822511555823038</c:v>
                </c:pt>
                <c:pt idx="222">
                  <c:v>0.98267349572311746</c:v>
                </c:pt>
                <c:pt idx="223">
                  <c:v>0.98280937907277055</c:v>
                </c:pt>
                <c:pt idx="224">
                  <c:v>0.98353332516196978</c:v>
                </c:pt>
                <c:pt idx="225">
                  <c:v>0.98463737737790125</c:v>
                </c:pt>
                <c:pt idx="226">
                  <c:v>0.98508083452575568</c:v>
                </c:pt>
                <c:pt idx="227">
                  <c:v>0.98715351467333601</c:v>
                </c:pt>
                <c:pt idx="228">
                  <c:v>0.98782971796400831</c:v>
                </c:pt>
                <c:pt idx="229">
                  <c:v>0.98810882970924174</c:v>
                </c:pt>
                <c:pt idx="230">
                  <c:v>0.98888005953159719</c:v>
                </c:pt>
                <c:pt idx="231">
                  <c:v>0.98931938509111761</c:v>
                </c:pt>
                <c:pt idx="232">
                  <c:v>0.98992489231474068</c:v>
                </c:pt>
                <c:pt idx="233">
                  <c:v>0.99010071435162295</c:v>
                </c:pt>
                <c:pt idx="234">
                  <c:v>0.99015212967311328</c:v>
                </c:pt>
                <c:pt idx="235">
                  <c:v>0.99041609226112193</c:v>
                </c:pt>
                <c:pt idx="236">
                  <c:v>0.99059880027856084</c:v>
                </c:pt>
                <c:pt idx="237">
                  <c:v>0.99114141554643242</c:v>
                </c:pt>
                <c:pt idx="238">
                  <c:v>0.99123368768589282</c:v>
                </c:pt>
                <c:pt idx="239">
                  <c:v>0.99369978685594851</c:v>
                </c:pt>
                <c:pt idx="240">
                  <c:v>0.99407667952508771</c:v>
                </c:pt>
                <c:pt idx="241">
                  <c:v>0.99477078636520766</c:v>
                </c:pt>
                <c:pt idx="242">
                  <c:v>0.99499985998506202</c:v>
                </c:pt>
                <c:pt idx="243">
                  <c:v>0.99512380763508346</c:v>
                </c:pt>
                <c:pt idx="244">
                  <c:v>0.99532074667900639</c:v>
                </c:pt>
                <c:pt idx="245">
                  <c:v>0.99607545014802568</c:v>
                </c:pt>
                <c:pt idx="246">
                  <c:v>0.996282029564728</c:v>
                </c:pt>
                <c:pt idx="247">
                  <c:v>0.99743933336363166</c:v>
                </c:pt>
                <c:pt idx="248">
                  <c:v>0.99787452733481796</c:v>
                </c:pt>
                <c:pt idx="249">
                  <c:v>0.99851630072270658</c:v>
                </c:pt>
                <c:pt idx="250">
                  <c:v>1</c:v>
                </c:pt>
              </c:numCache>
            </c:numRef>
          </c:xVal>
          <c:yVal>
            <c:numRef>
              <c:f>Año2010!$K$11:$K$261</c:f>
              <c:numCache>
                <c:formatCode>General</c:formatCode>
                <c:ptCount val="251"/>
                <c:pt idx="0">
                  <c:v>1.5975474891649096E-4</c:v>
                </c:pt>
                <c:pt idx="1">
                  <c:v>2.4835436541328047E-4</c:v>
                </c:pt>
                <c:pt idx="2">
                  <c:v>3.2455921690792845E-4</c:v>
                </c:pt>
                <c:pt idx="3">
                  <c:v>4.407027556316992E-4</c:v>
                </c:pt>
                <c:pt idx="4">
                  <c:v>6.280014267751714E-4</c:v>
                </c:pt>
                <c:pt idx="5">
                  <c:v>7.7627954143042019E-4</c:v>
                </c:pt>
                <c:pt idx="6">
                  <c:v>8.4927093533192037E-4</c:v>
                </c:pt>
                <c:pt idx="7">
                  <c:v>1.5364917948951012E-3</c:v>
                </c:pt>
                <c:pt idx="8">
                  <c:v>2.2191220007537855E-3</c:v>
                </c:pt>
                <c:pt idx="9">
                  <c:v>2.3393971278116033E-3</c:v>
                </c:pt>
                <c:pt idx="10">
                  <c:v>2.398157495229163E-3</c:v>
                </c:pt>
                <c:pt idx="11">
                  <c:v>2.6327398995289529E-3</c:v>
                </c:pt>
                <c:pt idx="12">
                  <c:v>3.3993790681799297E-3</c:v>
                </c:pt>
                <c:pt idx="13">
                  <c:v>4.0085588147666636E-3</c:v>
                </c:pt>
                <c:pt idx="14">
                  <c:v>4.2647172914775889E-3</c:v>
                </c:pt>
                <c:pt idx="15">
                  <c:v>4.3413812083426869E-3</c:v>
                </c:pt>
                <c:pt idx="16">
                  <c:v>4.6760398634005081E-3</c:v>
                </c:pt>
                <c:pt idx="17">
                  <c:v>4.8550753578758864E-3</c:v>
                </c:pt>
                <c:pt idx="18">
                  <c:v>5.0042716032720341E-3</c:v>
                </c:pt>
                <c:pt idx="19">
                  <c:v>5.4155941751949533E-3</c:v>
                </c:pt>
                <c:pt idx="20">
                  <c:v>5.6221735918973127E-3</c:v>
                </c:pt>
                <c:pt idx="21">
                  <c:v>5.8650191728651969E-3</c:v>
                </c:pt>
                <c:pt idx="22">
                  <c:v>6.5329592868694913E-3</c:v>
                </c:pt>
                <c:pt idx="23">
                  <c:v>6.7234714156061111E-3</c:v>
                </c:pt>
                <c:pt idx="24">
                  <c:v>6.8111529013620007E-3</c:v>
                </c:pt>
                <c:pt idx="25">
                  <c:v>6.8951618641542936E-3</c:v>
                </c:pt>
                <c:pt idx="26">
                  <c:v>7.5975318809423141E-3</c:v>
                </c:pt>
                <c:pt idx="27">
                  <c:v>7.996459687863092E-3</c:v>
                </c:pt>
                <c:pt idx="28">
                  <c:v>8.1888080780815106E-3</c:v>
                </c:pt>
                <c:pt idx="29">
                  <c:v>1.160333630348628E-2</c:v>
                </c:pt>
                <c:pt idx="30">
                  <c:v>1.1804866001113693E-2</c:v>
                </c:pt>
                <c:pt idx="31">
                  <c:v>1.2222615488222907E-2</c:v>
                </c:pt>
                <c:pt idx="32">
                  <c:v>1.4192924058192963E-2</c:v>
                </c:pt>
                <c:pt idx="33">
                  <c:v>1.4354974133961702E-2</c:v>
                </c:pt>
                <c:pt idx="34">
                  <c:v>1.4410061978415665E-2</c:v>
                </c:pt>
                <c:pt idx="35">
                  <c:v>3.6379094346655871E-2</c:v>
                </c:pt>
                <c:pt idx="36">
                  <c:v>3.8684061571683748E-2</c:v>
                </c:pt>
                <c:pt idx="37">
                  <c:v>3.9492934754416092E-2</c:v>
                </c:pt>
                <c:pt idx="38">
                  <c:v>3.9655902960925735E-2</c:v>
                </c:pt>
                <c:pt idx="39">
                  <c:v>3.984825135114415E-2</c:v>
                </c:pt>
                <c:pt idx="40">
                  <c:v>6.1470689364694846E-2</c:v>
                </c:pt>
                <c:pt idx="41">
                  <c:v>7.9383420119641612E-2</c:v>
                </c:pt>
                <c:pt idx="42">
                  <c:v>8.1338120467016384E-2</c:v>
                </c:pt>
                <c:pt idx="43">
                  <c:v>8.139458550758169E-2</c:v>
                </c:pt>
                <c:pt idx="44">
                  <c:v>8.2085019824738023E-2</c:v>
                </c:pt>
                <c:pt idx="45">
                  <c:v>8.2549593979633101E-2</c:v>
                </c:pt>
                <c:pt idx="46">
                  <c:v>8.2685477329286217E-2</c:v>
                </c:pt>
                <c:pt idx="47">
                  <c:v>8.2774995076523902E-2</c:v>
                </c:pt>
                <c:pt idx="48">
                  <c:v>8.5872768196318394E-2</c:v>
                </c:pt>
                <c:pt idx="49">
                  <c:v>9.1623480091941614E-2</c:v>
                </c:pt>
                <c:pt idx="50">
                  <c:v>9.1893869595136471E-2</c:v>
                </c:pt>
                <c:pt idx="51">
                  <c:v>9.261460222674249E-2</c:v>
                </c:pt>
                <c:pt idx="52">
                  <c:v>9.3413375971324944E-2</c:v>
                </c:pt>
                <c:pt idx="53">
                  <c:v>9.375767499916221E-2</c:v>
                </c:pt>
                <c:pt idx="54">
                  <c:v>9.6430353585920281E-2</c:v>
                </c:pt>
                <c:pt idx="55">
                  <c:v>9.6712219723376389E-2</c:v>
                </c:pt>
                <c:pt idx="56">
                  <c:v>9.7221323219205097E-2</c:v>
                </c:pt>
                <c:pt idx="57">
                  <c:v>9.7339762084781109E-2</c:v>
                </c:pt>
                <c:pt idx="58">
                  <c:v>0.10053347986699958</c:v>
                </c:pt>
                <c:pt idx="59">
                  <c:v>0.13738587061058907</c:v>
                </c:pt>
                <c:pt idx="60">
                  <c:v>0.13791012326364263</c:v>
                </c:pt>
                <c:pt idx="61">
                  <c:v>0.13815388697535141</c:v>
                </c:pt>
                <c:pt idx="62">
                  <c:v>0.13875663980675185</c:v>
                </c:pt>
                <c:pt idx="63">
                  <c:v>0.13895449698141565</c:v>
                </c:pt>
                <c:pt idx="64">
                  <c:v>0.13936627861870904</c:v>
                </c:pt>
                <c:pt idx="65">
                  <c:v>0.1398528879113857</c:v>
                </c:pt>
                <c:pt idx="66">
                  <c:v>0.1409551038658354</c:v>
                </c:pt>
                <c:pt idx="67">
                  <c:v>0.14109098721548849</c:v>
                </c:pt>
                <c:pt idx="68">
                  <c:v>0.1413976428829489</c:v>
                </c:pt>
                <c:pt idx="69">
                  <c:v>0.14151195016019086</c:v>
                </c:pt>
                <c:pt idx="70">
                  <c:v>0.14231531455847782</c:v>
                </c:pt>
                <c:pt idx="71">
                  <c:v>0.1426375784485335</c:v>
                </c:pt>
                <c:pt idx="72">
                  <c:v>0.14670306136923592</c:v>
                </c:pt>
                <c:pt idx="73">
                  <c:v>0.14728561532433657</c:v>
                </c:pt>
                <c:pt idx="74">
                  <c:v>0.14788331843666205</c:v>
                </c:pt>
                <c:pt idx="75">
                  <c:v>0.14918155530429378</c:v>
                </c:pt>
                <c:pt idx="76">
                  <c:v>0.14943036873507751</c:v>
                </c:pt>
                <c:pt idx="77">
                  <c:v>0.15686539147488063</c:v>
                </c:pt>
                <c:pt idx="78">
                  <c:v>0.15886003050948452</c:v>
                </c:pt>
                <c:pt idx="79">
                  <c:v>0.17227575689550617</c:v>
                </c:pt>
                <c:pt idx="80">
                  <c:v>0.17473083849667109</c:v>
                </c:pt>
                <c:pt idx="81">
                  <c:v>0.17725707523025572</c:v>
                </c:pt>
                <c:pt idx="82">
                  <c:v>0.18481512748933934</c:v>
                </c:pt>
                <c:pt idx="83">
                  <c:v>0.18819660300807176</c:v>
                </c:pt>
                <c:pt idx="84">
                  <c:v>0.18832789570402036</c:v>
                </c:pt>
                <c:pt idx="85">
                  <c:v>0.18844174391589188</c:v>
                </c:pt>
                <c:pt idx="86">
                  <c:v>0.18859139922665849</c:v>
                </c:pt>
                <c:pt idx="87">
                  <c:v>0.19095420868836302</c:v>
                </c:pt>
                <c:pt idx="88">
                  <c:v>0.19153768077420458</c:v>
                </c:pt>
                <c:pt idx="89">
                  <c:v>0.19161939441014461</c:v>
                </c:pt>
                <c:pt idx="90">
                  <c:v>0.1927909292355322</c:v>
                </c:pt>
                <c:pt idx="91">
                  <c:v>0.19462810884807186</c:v>
                </c:pt>
                <c:pt idx="92">
                  <c:v>0.1954626896915494</c:v>
                </c:pt>
                <c:pt idx="93">
                  <c:v>0.24105752134998271</c:v>
                </c:pt>
                <c:pt idx="94">
                  <c:v>0.24117182862722469</c:v>
                </c:pt>
                <c:pt idx="95">
                  <c:v>0.24127924992390992</c:v>
                </c:pt>
                <c:pt idx="96">
                  <c:v>0.24252515333931035</c:v>
                </c:pt>
                <c:pt idx="97">
                  <c:v>0.24549668348223119</c:v>
                </c:pt>
                <c:pt idx="98">
                  <c:v>0.24925000195102781</c:v>
                </c:pt>
                <c:pt idx="99">
                  <c:v>0.24975772825074519</c:v>
                </c:pt>
                <c:pt idx="100">
                  <c:v>0.24998358841300641</c:v>
                </c:pt>
                <c:pt idx="101">
                  <c:v>0.25031641080658246</c:v>
                </c:pt>
                <c:pt idx="102">
                  <c:v>0.25851348206133207</c:v>
                </c:pt>
                <c:pt idx="103">
                  <c:v>0.26632952905860841</c:v>
                </c:pt>
                <c:pt idx="104">
                  <c:v>0.26860190264233436</c:v>
                </c:pt>
                <c:pt idx="105">
                  <c:v>0.27608237285381199</c:v>
                </c:pt>
                <c:pt idx="106">
                  <c:v>0.27659468980723384</c:v>
                </c:pt>
                <c:pt idx="107">
                  <c:v>0.28180554082720827</c:v>
                </c:pt>
                <c:pt idx="108">
                  <c:v>0.29477918726148683</c:v>
                </c:pt>
                <c:pt idx="109">
                  <c:v>0.30734747897365838</c:v>
                </c:pt>
                <c:pt idx="110">
                  <c:v>0.30765964342556418</c:v>
                </c:pt>
                <c:pt idx="111">
                  <c:v>0.31213920331041217</c:v>
                </c:pt>
                <c:pt idx="112">
                  <c:v>0.3124036249637912</c:v>
                </c:pt>
                <c:pt idx="113">
                  <c:v>0.31973811238746586</c:v>
                </c:pt>
                <c:pt idx="114">
                  <c:v>0.34771263793192886</c:v>
                </c:pt>
                <c:pt idx="115">
                  <c:v>0.34782051829398453</c:v>
                </c:pt>
                <c:pt idx="116">
                  <c:v>0.34911829609624578</c:v>
                </c:pt>
                <c:pt idx="117">
                  <c:v>0.3595197992598948</c:v>
                </c:pt>
                <c:pt idx="118">
                  <c:v>0.36003670686702116</c:v>
                </c:pt>
                <c:pt idx="119">
                  <c:v>0.36042140364745801</c:v>
                </c:pt>
                <c:pt idx="120">
                  <c:v>0.36442353554703838</c:v>
                </c:pt>
                <c:pt idx="121">
                  <c:v>0.37009666539505559</c:v>
                </c:pt>
                <c:pt idx="122">
                  <c:v>0.37233093655303423</c:v>
                </c:pt>
                <c:pt idx="123">
                  <c:v>0.37693857567623773</c:v>
                </c:pt>
                <c:pt idx="124">
                  <c:v>0.38539455979992093</c:v>
                </c:pt>
                <c:pt idx="125">
                  <c:v>0.38627458811507298</c:v>
                </c:pt>
                <c:pt idx="126">
                  <c:v>0.38935032609708592</c:v>
                </c:pt>
                <c:pt idx="127">
                  <c:v>0.38983280380142854</c:v>
                </c:pt>
                <c:pt idx="128">
                  <c:v>0.39813959167971558</c:v>
                </c:pt>
                <c:pt idx="129">
                  <c:v>0.39832092250104323</c:v>
                </c:pt>
                <c:pt idx="130">
                  <c:v>0.39945481396605398</c:v>
                </c:pt>
                <c:pt idx="131">
                  <c:v>0.39987394064927451</c:v>
                </c:pt>
                <c:pt idx="132">
                  <c:v>0.40072321158460644</c:v>
                </c:pt>
                <c:pt idx="133">
                  <c:v>0.40745402804613973</c:v>
                </c:pt>
                <c:pt idx="134">
                  <c:v>0.40792365192010976</c:v>
                </c:pt>
                <c:pt idx="135">
                  <c:v>0.42741189502643989</c:v>
                </c:pt>
                <c:pt idx="136">
                  <c:v>0.42869085114851269</c:v>
                </c:pt>
                <c:pt idx="137">
                  <c:v>0.59082677214152624</c:v>
                </c:pt>
                <c:pt idx="138">
                  <c:v>0.5952907238037789</c:v>
                </c:pt>
                <c:pt idx="139">
                  <c:v>0.59539906323120506</c:v>
                </c:pt>
                <c:pt idx="140">
                  <c:v>0.59725827798152631</c:v>
                </c:pt>
                <c:pt idx="141">
                  <c:v>0.59949943512006165</c:v>
                </c:pt>
                <c:pt idx="142">
                  <c:v>0.60337165151980476</c:v>
                </c:pt>
                <c:pt idx="143">
                  <c:v>0.60426132020773626</c:v>
                </c:pt>
                <c:pt idx="144">
                  <c:v>0.71363226752126274</c:v>
                </c:pt>
                <c:pt idx="145">
                  <c:v>0.71380074451221776</c:v>
                </c:pt>
                <c:pt idx="146">
                  <c:v>0.71408352878041481</c:v>
                </c:pt>
                <c:pt idx="147">
                  <c:v>0.72065045890469759</c:v>
                </c:pt>
                <c:pt idx="148">
                  <c:v>0.72493675226858634</c:v>
                </c:pt>
                <c:pt idx="149">
                  <c:v>0.81009613287922588</c:v>
                </c:pt>
                <c:pt idx="150">
                  <c:v>0.81108817314476767</c:v>
                </c:pt>
                <c:pt idx="151">
                  <c:v>0.81123920565164553</c:v>
                </c:pt>
                <c:pt idx="152">
                  <c:v>0.81192596744583834</c:v>
                </c:pt>
                <c:pt idx="153">
                  <c:v>0.81222940965570556</c:v>
                </c:pt>
                <c:pt idx="154">
                  <c:v>0.81240339543110596</c:v>
                </c:pt>
                <c:pt idx="155">
                  <c:v>0.8258328937782411</c:v>
                </c:pt>
                <c:pt idx="156">
                  <c:v>0.82650588361132038</c:v>
                </c:pt>
                <c:pt idx="157">
                  <c:v>0.82932684031273374</c:v>
                </c:pt>
                <c:pt idx="158">
                  <c:v>0.82942370310589852</c:v>
                </c:pt>
                <c:pt idx="159">
                  <c:v>0.82950403954572727</c:v>
                </c:pt>
                <c:pt idx="160">
                  <c:v>0.8309000573372648</c:v>
                </c:pt>
                <c:pt idx="161">
                  <c:v>0.83337166529176587</c:v>
                </c:pt>
                <c:pt idx="162">
                  <c:v>0.83382797626999283</c:v>
                </c:pt>
                <c:pt idx="163">
                  <c:v>0.83505597613594573</c:v>
                </c:pt>
                <c:pt idx="164">
                  <c:v>0.83668290380881949</c:v>
                </c:pt>
                <c:pt idx="165">
                  <c:v>0.84340224363609151</c:v>
                </c:pt>
                <c:pt idx="166">
                  <c:v>0.84615112707434426</c:v>
                </c:pt>
                <c:pt idx="167">
                  <c:v>0.8470724712728368</c:v>
                </c:pt>
                <c:pt idx="168">
                  <c:v>0.85592554694195899</c:v>
                </c:pt>
                <c:pt idx="169">
                  <c:v>0.85925468900846014</c:v>
                </c:pt>
                <c:pt idx="170">
                  <c:v>0.85960357869000192</c:v>
                </c:pt>
                <c:pt idx="171">
                  <c:v>0.8671905520674239</c:v>
                </c:pt>
                <c:pt idx="172">
                  <c:v>0.86758810267823328</c:v>
                </c:pt>
                <c:pt idx="173">
                  <c:v>0.86873622516972793</c:v>
                </c:pt>
                <c:pt idx="174">
                  <c:v>0.87317401010586504</c:v>
                </c:pt>
                <c:pt idx="175">
                  <c:v>0.87837246636083732</c:v>
                </c:pt>
                <c:pt idx="176">
                  <c:v>0.87904775152076886</c:v>
                </c:pt>
                <c:pt idx="177">
                  <c:v>0.87936726101860174</c:v>
                </c:pt>
                <c:pt idx="178">
                  <c:v>0.88398086799162112</c:v>
                </c:pt>
                <c:pt idx="179">
                  <c:v>0.8843058862738995</c:v>
                </c:pt>
                <c:pt idx="180">
                  <c:v>0.89545842038360424</c:v>
                </c:pt>
                <c:pt idx="181">
                  <c:v>0.89623607712114595</c:v>
                </c:pt>
                <c:pt idx="182">
                  <c:v>0.89636094290190826</c:v>
                </c:pt>
                <c:pt idx="183">
                  <c:v>0.90646543077087638</c:v>
                </c:pt>
                <c:pt idx="184">
                  <c:v>0.9067688729807436</c:v>
                </c:pt>
                <c:pt idx="185">
                  <c:v>0.90803864779540744</c:v>
                </c:pt>
                <c:pt idx="186">
                  <c:v>0.90990015787258094</c:v>
                </c:pt>
                <c:pt idx="187">
                  <c:v>0.91004155000667941</c:v>
                </c:pt>
                <c:pt idx="188">
                  <c:v>0.91140635135302628</c:v>
                </c:pt>
                <c:pt idx="189">
                  <c:v>0.91965529699463677</c:v>
                </c:pt>
                <c:pt idx="190">
                  <c:v>0.92468527625865393</c:v>
                </c:pt>
                <c:pt idx="191">
                  <c:v>0.9261662211437246</c:v>
                </c:pt>
                <c:pt idx="192">
                  <c:v>0.92631725365060258</c:v>
                </c:pt>
                <c:pt idx="193">
                  <c:v>0.94020948989115105</c:v>
                </c:pt>
                <c:pt idx="194">
                  <c:v>0.94296984996366495</c:v>
                </c:pt>
                <c:pt idx="195">
                  <c:v>0.94454077166134376</c:v>
                </c:pt>
                <c:pt idx="196">
                  <c:v>0.95019507982917262</c:v>
                </c:pt>
                <c:pt idx="197">
                  <c:v>0.95476140306903567</c:v>
                </c:pt>
                <c:pt idx="198">
                  <c:v>0.95497716379314701</c:v>
                </c:pt>
                <c:pt idx="199">
                  <c:v>0.96125717806089872</c:v>
                </c:pt>
                <c:pt idx="200">
                  <c:v>0.96144723112426489</c:v>
                </c:pt>
                <c:pt idx="201">
                  <c:v>0.96160882213466314</c:v>
                </c:pt>
                <c:pt idx="202">
                  <c:v>0.96175342772635486</c:v>
                </c:pt>
                <c:pt idx="203">
                  <c:v>0.96241126840220925</c:v>
                </c:pt>
                <c:pt idx="204">
                  <c:v>0.96264952332947262</c:v>
                </c:pt>
                <c:pt idx="205">
                  <c:v>0.96274959958023065</c:v>
                </c:pt>
                <c:pt idx="206">
                  <c:v>0.9632449311149458</c:v>
                </c:pt>
                <c:pt idx="207">
                  <c:v>0.96384309329264173</c:v>
                </c:pt>
                <c:pt idx="208">
                  <c:v>0.963946383000993</c:v>
                </c:pt>
                <c:pt idx="209">
                  <c:v>0.96543650919347268</c:v>
                </c:pt>
                <c:pt idx="210">
                  <c:v>0.96738248729880882</c:v>
                </c:pt>
                <c:pt idx="211">
                  <c:v>0.96842043410139556</c:v>
                </c:pt>
                <c:pt idx="212">
                  <c:v>0.96920497681949414</c:v>
                </c:pt>
                <c:pt idx="213">
                  <c:v>0.96968745452383676</c:v>
                </c:pt>
                <c:pt idx="214">
                  <c:v>0.97055876059695023</c:v>
                </c:pt>
                <c:pt idx="215">
                  <c:v>0.97392416882771693</c:v>
                </c:pt>
                <c:pt idx="216">
                  <c:v>0.97424918710999531</c:v>
                </c:pt>
                <c:pt idx="217">
                  <c:v>0.9764109259394429</c:v>
                </c:pt>
                <c:pt idx="218">
                  <c:v>0.9770003658751002</c:v>
                </c:pt>
                <c:pt idx="219">
                  <c:v>0.9803561337330875</c:v>
                </c:pt>
                <c:pt idx="220">
                  <c:v>0.9805011983901496</c:v>
                </c:pt>
                <c:pt idx="221">
                  <c:v>0.9822511555823038</c:v>
                </c:pt>
                <c:pt idx="222">
                  <c:v>0.98267349572311746</c:v>
                </c:pt>
                <c:pt idx="223">
                  <c:v>0.98280937907277055</c:v>
                </c:pt>
                <c:pt idx="224">
                  <c:v>0.98353332516196978</c:v>
                </c:pt>
                <c:pt idx="225">
                  <c:v>0.98463737737790125</c:v>
                </c:pt>
                <c:pt idx="226">
                  <c:v>0.98508083452575568</c:v>
                </c:pt>
                <c:pt idx="227">
                  <c:v>0.98715351467333601</c:v>
                </c:pt>
                <c:pt idx="228">
                  <c:v>0.98782971796400831</c:v>
                </c:pt>
                <c:pt idx="229">
                  <c:v>0.98810882970924174</c:v>
                </c:pt>
                <c:pt idx="230">
                  <c:v>0.98888005953159719</c:v>
                </c:pt>
                <c:pt idx="231">
                  <c:v>0.98931938509111761</c:v>
                </c:pt>
                <c:pt idx="232">
                  <c:v>0.98992489231474068</c:v>
                </c:pt>
                <c:pt idx="233">
                  <c:v>0.99010071435162295</c:v>
                </c:pt>
                <c:pt idx="234">
                  <c:v>0.99015212967311328</c:v>
                </c:pt>
                <c:pt idx="235">
                  <c:v>0.99041609226112193</c:v>
                </c:pt>
                <c:pt idx="236">
                  <c:v>0.99059880027856084</c:v>
                </c:pt>
                <c:pt idx="237">
                  <c:v>0.99114141554643242</c:v>
                </c:pt>
                <c:pt idx="238">
                  <c:v>0.99123368768589282</c:v>
                </c:pt>
                <c:pt idx="239">
                  <c:v>0.99369978685594851</c:v>
                </c:pt>
                <c:pt idx="240">
                  <c:v>0.99407667952508771</c:v>
                </c:pt>
                <c:pt idx="241">
                  <c:v>0.99477078636520766</c:v>
                </c:pt>
                <c:pt idx="242">
                  <c:v>0.99499985998506202</c:v>
                </c:pt>
                <c:pt idx="243">
                  <c:v>0.99512380763508346</c:v>
                </c:pt>
                <c:pt idx="244">
                  <c:v>0.99532074667900639</c:v>
                </c:pt>
                <c:pt idx="245">
                  <c:v>0.99607545014802568</c:v>
                </c:pt>
                <c:pt idx="246">
                  <c:v>0.996282029564728</c:v>
                </c:pt>
                <c:pt idx="247">
                  <c:v>0.99743933336363166</c:v>
                </c:pt>
                <c:pt idx="248">
                  <c:v>0.99787452733481796</c:v>
                </c:pt>
                <c:pt idx="249">
                  <c:v>0.99851630072270658</c:v>
                </c:pt>
                <c:pt idx="250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627520"/>
        <c:axId val="93629440"/>
      </c:scatterChart>
      <c:valAx>
        <c:axId val="93627520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Población</a:t>
                </a:r>
                <a:r>
                  <a:rPr lang="en-GB" baseline="0"/>
                  <a:t> %</a:t>
                </a:r>
                <a:endParaRPr lang="en-GB"/>
              </a:p>
            </c:rich>
          </c:tx>
          <c:layout/>
          <c:overlay val="0"/>
        </c:title>
        <c:numFmt formatCode="0%" sourceLinked="0"/>
        <c:majorTickMark val="none"/>
        <c:minorTickMark val="none"/>
        <c:tickLblPos val="nextTo"/>
        <c:crossAx val="93629440"/>
        <c:crosses val="autoZero"/>
        <c:crossBetween val="midCat"/>
        <c:majorUnit val="0.1"/>
        <c:minorUnit val="4.0000000000000008E-2"/>
      </c:valAx>
      <c:valAx>
        <c:axId val="93629440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PIB</a:t>
                </a:r>
                <a:r>
                  <a:rPr lang="en-GB" baseline="0"/>
                  <a:t> per capita %</a:t>
                </a:r>
                <a:endParaRPr lang="en-GB"/>
              </a:p>
            </c:rich>
          </c:tx>
          <c:layout/>
          <c:overlay val="0"/>
        </c:title>
        <c:numFmt formatCode="0%" sourceLinked="0"/>
        <c:majorTickMark val="none"/>
        <c:minorTickMark val="none"/>
        <c:tickLblPos val="nextTo"/>
        <c:crossAx val="936275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Curvas</a:t>
            </a:r>
            <a:r>
              <a:rPr lang="en-US" baseline="0"/>
              <a:t> de Lorenz </a:t>
            </a:r>
            <a:r>
              <a:rPr lang="en-US"/>
              <a:t>(1996)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Araba</c:v>
          </c:tx>
          <c:spPr>
            <a:ln w="25400"/>
          </c:spPr>
          <c:marker>
            <c:symbol val="none"/>
          </c:marker>
          <c:xVal>
            <c:numRef>
              <c:f>Araba!$G$3:$G$53</c:f>
              <c:numCache>
                <c:formatCode>General</c:formatCode>
                <c:ptCount val="51"/>
                <c:pt idx="0">
                  <c:v>7.0967032265161216E-4</c:v>
                </c:pt>
                <c:pt idx="1">
                  <c:v>1.1922461420547084E-3</c:v>
                </c:pt>
                <c:pt idx="2">
                  <c:v>2.4909428325071586E-3</c:v>
                </c:pt>
                <c:pt idx="3">
                  <c:v>3.7080274358546736E-3</c:v>
                </c:pt>
                <c:pt idx="4">
                  <c:v>4.5986636907824471E-3</c:v>
                </c:pt>
                <c:pt idx="5">
                  <c:v>9.3711966106145399E-3</c:v>
                </c:pt>
                <c:pt idx="6">
                  <c:v>1.037538011716657E-2</c:v>
                </c:pt>
                <c:pt idx="7">
                  <c:v>1.1823107575375859E-2</c:v>
                </c:pt>
                <c:pt idx="8">
                  <c:v>1.4555338317584566E-2</c:v>
                </c:pt>
                <c:pt idx="9">
                  <c:v>1.5275653695075952E-2</c:v>
                </c:pt>
                <c:pt idx="10">
                  <c:v>1.5949840501594984E-2</c:v>
                </c:pt>
                <c:pt idx="11">
                  <c:v>1.7766596527583112E-2</c:v>
                </c:pt>
                <c:pt idx="12">
                  <c:v>2.1701718466686302E-2</c:v>
                </c:pt>
                <c:pt idx="13">
                  <c:v>2.4756849205701491E-2</c:v>
                </c:pt>
                <c:pt idx="14">
                  <c:v>2.6722635999446458E-2</c:v>
                </c:pt>
                <c:pt idx="15">
                  <c:v>9.7380961674254224E-2</c:v>
                </c:pt>
                <c:pt idx="16">
                  <c:v>9.8282242984021773E-2</c:v>
                </c:pt>
                <c:pt idx="17">
                  <c:v>0.10141543745852864</c:v>
                </c:pt>
                <c:pt idx="18">
                  <c:v>0.10384250996199715</c:v>
                </c:pt>
                <c:pt idx="19">
                  <c:v>0.10843052859793982</c:v>
                </c:pt>
                <c:pt idx="20">
                  <c:v>0.11034663846909917</c:v>
                </c:pt>
                <c:pt idx="21">
                  <c:v>0.1127985494338605</c:v>
                </c:pt>
                <c:pt idx="22">
                  <c:v>0.11794720762469794</c:v>
                </c:pt>
                <c:pt idx="23">
                  <c:v>0.87812476713942533</c:v>
                </c:pt>
                <c:pt idx="24">
                  <c:v>0.89159430986335297</c:v>
                </c:pt>
                <c:pt idx="25">
                  <c:v>0.89871939990277516</c:v>
                </c:pt>
                <c:pt idx="26">
                  <c:v>0.93334421494494735</c:v>
                </c:pt>
                <c:pt idx="27">
                  <c:v>0.93565064349356508</c:v>
                </c:pt>
                <c:pt idx="28">
                  <c:v>0.93948995993911033</c:v>
                </c:pt>
                <c:pt idx="29">
                  <c:v>0.94072478630052414</c:v>
                </c:pt>
                <c:pt idx="30">
                  <c:v>0.94510345219128455</c:v>
                </c:pt>
                <c:pt idx="31">
                  <c:v>0.94574925218489747</c:v>
                </c:pt>
                <c:pt idx="32">
                  <c:v>0.94697343349147156</c:v>
                </c:pt>
                <c:pt idx="33">
                  <c:v>0.94816213128191296</c:v>
                </c:pt>
                <c:pt idx="34">
                  <c:v>0.94896760709812256</c:v>
                </c:pt>
                <c:pt idx="35">
                  <c:v>0.95004985434016631</c:v>
                </c:pt>
                <c:pt idx="36">
                  <c:v>0.95147984004030928</c:v>
                </c:pt>
                <c:pt idx="37">
                  <c:v>0.9541233619921865</c:v>
                </c:pt>
                <c:pt idx="38">
                  <c:v>0.9570897839408703</c:v>
                </c:pt>
                <c:pt idx="39">
                  <c:v>0.9577710674506158</c:v>
                </c:pt>
                <c:pt idx="40">
                  <c:v>0.96323907728664648</c:v>
                </c:pt>
                <c:pt idx="41">
                  <c:v>0.96650710912245719</c:v>
                </c:pt>
                <c:pt idx="42">
                  <c:v>0.97446251343938173</c:v>
                </c:pt>
                <c:pt idx="43">
                  <c:v>0.97611249693954671</c:v>
                </c:pt>
                <c:pt idx="44">
                  <c:v>0.98116180128521291</c:v>
                </c:pt>
                <c:pt idx="45">
                  <c:v>0.98689593749223803</c:v>
                </c:pt>
                <c:pt idx="46">
                  <c:v>0.98983752097962896</c:v>
                </c:pt>
                <c:pt idx="47">
                  <c:v>0.99358812863484269</c:v>
                </c:pt>
                <c:pt idx="48">
                  <c:v>0.99408134950908555</c:v>
                </c:pt>
                <c:pt idx="49">
                  <c:v>0.99534811103501863</c:v>
                </c:pt>
                <c:pt idx="50">
                  <c:v>1</c:v>
                </c:pt>
              </c:numCache>
            </c:numRef>
          </c:xVal>
          <c:yVal>
            <c:numRef>
              <c:f>Araba!$H$3:$H$53</c:f>
              <c:numCache>
                <c:formatCode>General</c:formatCode>
                <c:ptCount val="51"/>
                <c:pt idx="0">
                  <c:v>3.6196169165023708E-4</c:v>
                </c:pt>
                <c:pt idx="1">
                  <c:v>6.2233207574228589E-4</c:v>
                </c:pt>
                <c:pt idx="2">
                  <c:v>1.3294570964824226E-3</c:v>
                </c:pt>
                <c:pt idx="3">
                  <c:v>2.0214781936299881E-3</c:v>
                </c:pt>
                <c:pt idx="4">
                  <c:v>2.5307193263245961E-3</c:v>
                </c:pt>
                <c:pt idx="5">
                  <c:v>5.3710173515516026E-3</c:v>
                </c:pt>
                <c:pt idx="6">
                  <c:v>6.0100241508722905E-3</c:v>
                </c:pt>
                <c:pt idx="7">
                  <c:v>6.9334173493226323E-3</c:v>
                </c:pt>
                <c:pt idx="8">
                  <c:v>8.8186657560458664E-3</c:v>
                </c:pt>
                <c:pt idx="9">
                  <c:v>9.3469261139926419E-3</c:v>
                </c:pt>
                <c:pt idx="10">
                  <c:v>9.8824382108570578E-3</c:v>
                </c:pt>
                <c:pt idx="11">
                  <c:v>1.1326328530036067E-2</c:v>
                </c:pt>
                <c:pt idx="12">
                  <c:v>1.4460080552616019E-2</c:v>
                </c:pt>
                <c:pt idx="13">
                  <c:v>1.6904682806836064E-2</c:v>
                </c:pt>
                <c:pt idx="14">
                  <c:v>1.8490035484061071E-2</c:v>
                </c:pt>
                <c:pt idx="15">
                  <c:v>7.6012211802479676E-2</c:v>
                </c:pt>
                <c:pt idx="16">
                  <c:v>7.6756744775424754E-2</c:v>
                </c:pt>
                <c:pt idx="17">
                  <c:v>7.9370668699303898E-2</c:v>
                </c:pt>
                <c:pt idx="18">
                  <c:v>8.1462545880434459E-2</c:v>
                </c:pt>
                <c:pt idx="19">
                  <c:v>8.5448744310579292E-2</c:v>
                </c:pt>
                <c:pt idx="20">
                  <c:v>8.7129524498807912E-2</c:v>
                </c:pt>
                <c:pt idx="21">
                  <c:v>8.9288802270855921E-2</c:v>
                </c:pt>
                <c:pt idx="22">
                  <c:v>9.3867749982094628E-2</c:v>
                </c:pt>
                <c:pt idx="23">
                  <c:v>0.80445468843676637</c:v>
                </c:pt>
                <c:pt idx="24">
                  <c:v>0.81797118915552092</c:v>
                </c:pt>
                <c:pt idx="25">
                  <c:v>0.82532159561125162</c:v>
                </c:pt>
                <c:pt idx="26">
                  <c:v>0.86344051109113495</c:v>
                </c:pt>
                <c:pt idx="27">
                  <c:v>0.86614684335485848</c:v>
                </c:pt>
                <c:pt idx="28">
                  <c:v>0.87083930859388681</c:v>
                </c:pt>
                <c:pt idx="29">
                  <c:v>0.87246371182669169</c:v>
                </c:pt>
                <c:pt idx="30">
                  <c:v>0.87824595969317798</c:v>
                </c:pt>
                <c:pt idx="31">
                  <c:v>0.87911617078363347</c:v>
                </c:pt>
                <c:pt idx="32">
                  <c:v>0.88084389042059119</c:v>
                </c:pt>
                <c:pt idx="33">
                  <c:v>0.88252572043084432</c:v>
                </c:pt>
                <c:pt idx="34">
                  <c:v>0.88367565009504778</c:v>
                </c:pt>
                <c:pt idx="35">
                  <c:v>0.88523030642000733</c:v>
                </c:pt>
                <c:pt idx="36">
                  <c:v>0.88735341968899173</c:v>
                </c:pt>
                <c:pt idx="37">
                  <c:v>0.89150397627867095</c:v>
                </c:pt>
                <c:pt idx="38">
                  <c:v>0.8963852682956569</c:v>
                </c:pt>
                <c:pt idx="39">
                  <c:v>0.89751140360753268</c:v>
                </c:pt>
                <c:pt idx="40">
                  <c:v>0.90694827334952766</c:v>
                </c:pt>
                <c:pt idx="41">
                  <c:v>0.91269646220615153</c:v>
                </c:pt>
                <c:pt idx="42">
                  <c:v>0.92776150507025978</c:v>
                </c:pt>
                <c:pt idx="43">
                  <c:v>0.93089778029620684</c:v>
                </c:pt>
                <c:pt idx="44">
                  <c:v>0.94084130624888573</c:v>
                </c:pt>
                <c:pt idx="45">
                  <c:v>0.95719301300308268</c:v>
                </c:pt>
                <c:pt idx="46">
                  <c:v>0.96567031072322473</c:v>
                </c:pt>
                <c:pt idx="47">
                  <c:v>0.97650406437295822</c:v>
                </c:pt>
                <c:pt idx="48">
                  <c:v>0.97800253878147536</c:v>
                </c:pt>
                <c:pt idx="49">
                  <c:v>0.981872812051649</c:v>
                </c:pt>
                <c:pt idx="5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Igualdad</c:v>
          </c:tx>
          <c:spPr>
            <a:ln w="25400"/>
          </c:spPr>
          <c:marker>
            <c:symbol val="none"/>
          </c:marker>
          <c:xVal>
            <c:numRef>
              <c:f>Año2010!$K$11:$K$261</c:f>
              <c:numCache>
                <c:formatCode>General</c:formatCode>
                <c:ptCount val="251"/>
                <c:pt idx="0">
                  <c:v>1.5975474891649096E-4</c:v>
                </c:pt>
                <c:pt idx="1">
                  <c:v>2.4835436541328047E-4</c:v>
                </c:pt>
                <c:pt idx="2">
                  <c:v>3.2455921690792845E-4</c:v>
                </c:pt>
                <c:pt idx="3">
                  <c:v>4.407027556316992E-4</c:v>
                </c:pt>
                <c:pt idx="4">
                  <c:v>6.280014267751714E-4</c:v>
                </c:pt>
                <c:pt idx="5">
                  <c:v>7.7627954143042019E-4</c:v>
                </c:pt>
                <c:pt idx="6">
                  <c:v>8.4927093533192037E-4</c:v>
                </c:pt>
                <c:pt idx="7">
                  <c:v>1.5364917948951012E-3</c:v>
                </c:pt>
                <c:pt idx="8">
                  <c:v>2.2191220007537855E-3</c:v>
                </c:pt>
                <c:pt idx="9">
                  <c:v>2.3393971278116033E-3</c:v>
                </c:pt>
                <c:pt idx="10">
                  <c:v>2.398157495229163E-3</c:v>
                </c:pt>
                <c:pt idx="11">
                  <c:v>2.6327398995289529E-3</c:v>
                </c:pt>
                <c:pt idx="12">
                  <c:v>3.3993790681799297E-3</c:v>
                </c:pt>
                <c:pt idx="13">
                  <c:v>4.0085588147666636E-3</c:v>
                </c:pt>
                <c:pt idx="14">
                  <c:v>4.2647172914775889E-3</c:v>
                </c:pt>
                <c:pt idx="15">
                  <c:v>4.3413812083426869E-3</c:v>
                </c:pt>
                <c:pt idx="16">
                  <c:v>4.6760398634005081E-3</c:v>
                </c:pt>
                <c:pt idx="17">
                  <c:v>4.8550753578758864E-3</c:v>
                </c:pt>
                <c:pt idx="18">
                  <c:v>5.0042716032720341E-3</c:v>
                </c:pt>
                <c:pt idx="19">
                  <c:v>5.4155941751949533E-3</c:v>
                </c:pt>
                <c:pt idx="20">
                  <c:v>5.6221735918973127E-3</c:v>
                </c:pt>
                <c:pt idx="21">
                  <c:v>5.8650191728651969E-3</c:v>
                </c:pt>
                <c:pt idx="22">
                  <c:v>6.5329592868694913E-3</c:v>
                </c:pt>
                <c:pt idx="23">
                  <c:v>6.7234714156061111E-3</c:v>
                </c:pt>
                <c:pt idx="24">
                  <c:v>6.8111529013620007E-3</c:v>
                </c:pt>
                <c:pt idx="25">
                  <c:v>6.8951618641542936E-3</c:v>
                </c:pt>
                <c:pt idx="26">
                  <c:v>7.5975318809423141E-3</c:v>
                </c:pt>
                <c:pt idx="27">
                  <c:v>7.996459687863092E-3</c:v>
                </c:pt>
                <c:pt idx="28">
                  <c:v>8.1888080780815106E-3</c:v>
                </c:pt>
                <c:pt idx="29">
                  <c:v>1.160333630348628E-2</c:v>
                </c:pt>
                <c:pt idx="30">
                  <c:v>1.1804866001113693E-2</c:v>
                </c:pt>
                <c:pt idx="31">
                  <c:v>1.2222615488222907E-2</c:v>
                </c:pt>
                <c:pt idx="32">
                  <c:v>1.4192924058192963E-2</c:v>
                </c:pt>
                <c:pt idx="33">
                  <c:v>1.4354974133961702E-2</c:v>
                </c:pt>
                <c:pt idx="34">
                  <c:v>1.4410061978415665E-2</c:v>
                </c:pt>
                <c:pt idx="35">
                  <c:v>3.6379094346655871E-2</c:v>
                </c:pt>
                <c:pt idx="36">
                  <c:v>3.8684061571683748E-2</c:v>
                </c:pt>
                <c:pt idx="37">
                  <c:v>3.9492934754416092E-2</c:v>
                </c:pt>
                <c:pt idx="38">
                  <c:v>3.9655902960925735E-2</c:v>
                </c:pt>
                <c:pt idx="39">
                  <c:v>3.984825135114415E-2</c:v>
                </c:pt>
                <c:pt idx="40">
                  <c:v>6.1470689364694846E-2</c:v>
                </c:pt>
                <c:pt idx="41">
                  <c:v>7.9383420119641612E-2</c:v>
                </c:pt>
                <c:pt idx="42">
                  <c:v>8.1338120467016384E-2</c:v>
                </c:pt>
                <c:pt idx="43">
                  <c:v>8.139458550758169E-2</c:v>
                </c:pt>
                <c:pt idx="44">
                  <c:v>8.2085019824738023E-2</c:v>
                </c:pt>
                <c:pt idx="45">
                  <c:v>8.2549593979633101E-2</c:v>
                </c:pt>
                <c:pt idx="46">
                  <c:v>8.2685477329286217E-2</c:v>
                </c:pt>
                <c:pt idx="47">
                  <c:v>8.2774995076523902E-2</c:v>
                </c:pt>
                <c:pt idx="48">
                  <c:v>8.5872768196318394E-2</c:v>
                </c:pt>
                <c:pt idx="49">
                  <c:v>9.1623480091941614E-2</c:v>
                </c:pt>
                <c:pt idx="50">
                  <c:v>9.1893869595136471E-2</c:v>
                </c:pt>
                <c:pt idx="51">
                  <c:v>9.261460222674249E-2</c:v>
                </c:pt>
                <c:pt idx="52">
                  <c:v>9.3413375971324944E-2</c:v>
                </c:pt>
                <c:pt idx="53">
                  <c:v>9.375767499916221E-2</c:v>
                </c:pt>
                <c:pt idx="54">
                  <c:v>9.6430353585920281E-2</c:v>
                </c:pt>
                <c:pt idx="55">
                  <c:v>9.6712219723376389E-2</c:v>
                </c:pt>
                <c:pt idx="56">
                  <c:v>9.7221323219205097E-2</c:v>
                </c:pt>
                <c:pt idx="57">
                  <c:v>9.7339762084781109E-2</c:v>
                </c:pt>
                <c:pt idx="58">
                  <c:v>0.10053347986699958</c:v>
                </c:pt>
                <c:pt idx="59">
                  <c:v>0.13738587061058907</c:v>
                </c:pt>
                <c:pt idx="60">
                  <c:v>0.13791012326364263</c:v>
                </c:pt>
                <c:pt idx="61">
                  <c:v>0.13815388697535141</c:v>
                </c:pt>
                <c:pt idx="62">
                  <c:v>0.13875663980675185</c:v>
                </c:pt>
                <c:pt idx="63">
                  <c:v>0.13895449698141565</c:v>
                </c:pt>
                <c:pt idx="64">
                  <c:v>0.13936627861870904</c:v>
                </c:pt>
                <c:pt idx="65">
                  <c:v>0.1398528879113857</c:v>
                </c:pt>
                <c:pt idx="66">
                  <c:v>0.1409551038658354</c:v>
                </c:pt>
                <c:pt idx="67">
                  <c:v>0.14109098721548849</c:v>
                </c:pt>
                <c:pt idx="68">
                  <c:v>0.1413976428829489</c:v>
                </c:pt>
                <c:pt idx="69">
                  <c:v>0.14151195016019086</c:v>
                </c:pt>
                <c:pt idx="70">
                  <c:v>0.14231531455847782</c:v>
                </c:pt>
                <c:pt idx="71">
                  <c:v>0.1426375784485335</c:v>
                </c:pt>
                <c:pt idx="72">
                  <c:v>0.14670306136923592</c:v>
                </c:pt>
                <c:pt idx="73">
                  <c:v>0.14728561532433657</c:v>
                </c:pt>
                <c:pt idx="74">
                  <c:v>0.14788331843666205</c:v>
                </c:pt>
                <c:pt idx="75">
                  <c:v>0.14918155530429378</c:v>
                </c:pt>
                <c:pt idx="76">
                  <c:v>0.14943036873507751</c:v>
                </c:pt>
                <c:pt idx="77">
                  <c:v>0.15686539147488063</c:v>
                </c:pt>
                <c:pt idx="78">
                  <c:v>0.15886003050948452</c:v>
                </c:pt>
                <c:pt idx="79">
                  <c:v>0.17227575689550617</c:v>
                </c:pt>
                <c:pt idx="80">
                  <c:v>0.17473083849667109</c:v>
                </c:pt>
                <c:pt idx="81">
                  <c:v>0.17725707523025572</c:v>
                </c:pt>
                <c:pt idx="82">
                  <c:v>0.18481512748933934</c:v>
                </c:pt>
                <c:pt idx="83">
                  <c:v>0.18819660300807176</c:v>
                </c:pt>
                <c:pt idx="84">
                  <c:v>0.18832789570402036</c:v>
                </c:pt>
                <c:pt idx="85">
                  <c:v>0.18844174391589188</c:v>
                </c:pt>
                <c:pt idx="86">
                  <c:v>0.18859139922665849</c:v>
                </c:pt>
                <c:pt idx="87">
                  <c:v>0.19095420868836302</c:v>
                </c:pt>
                <c:pt idx="88">
                  <c:v>0.19153768077420458</c:v>
                </c:pt>
                <c:pt idx="89">
                  <c:v>0.19161939441014461</c:v>
                </c:pt>
                <c:pt idx="90">
                  <c:v>0.1927909292355322</c:v>
                </c:pt>
                <c:pt idx="91">
                  <c:v>0.19462810884807186</c:v>
                </c:pt>
                <c:pt idx="92">
                  <c:v>0.1954626896915494</c:v>
                </c:pt>
                <c:pt idx="93">
                  <c:v>0.24105752134998271</c:v>
                </c:pt>
                <c:pt idx="94">
                  <c:v>0.24117182862722469</c:v>
                </c:pt>
                <c:pt idx="95">
                  <c:v>0.24127924992390992</c:v>
                </c:pt>
                <c:pt idx="96">
                  <c:v>0.24252515333931035</c:v>
                </c:pt>
                <c:pt idx="97">
                  <c:v>0.24549668348223119</c:v>
                </c:pt>
                <c:pt idx="98">
                  <c:v>0.24925000195102781</c:v>
                </c:pt>
                <c:pt idx="99">
                  <c:v>0.24975772825074519</c:v>
                </c:pt>
                <c:pt idx="100">
                  <c:v>0.24998358841300641</c:v>
                </c:pt>
                <c:pt idx="101">
                  <c:v>0.25031641080658246</c:v>
                </c:pt>
                <c:pt idx="102">
                  <c:v>0.25851348206133207</c:v>
                </c:pt>
                <c:pt idx="103">
                  <c:v>0.26632952905860841</c:v>
                </c:pt>
                <c:pt idx="104">
                  <c:v>0.26860190264233436</c:v>
                </c:pt>
                <c:pt idx="105">
                  <c:v>0.27608237285381199</c:v>
                </c:pt>
                <c:pt idx="106">
                  <c:v>0.27659468980723384</c:v>
                </c:pt>
                <c:pt idx="107">
                  <c:v>0.28180554082720827</c:v>
                </c:pt>
                <c:pt idx="108">
                  <c:v>0.29477918726148683</c:v>
                </c:pt>
                <c:pt idx="109">
                  <c:v>0.30734747897365838</c:v>
                </c:pt>
                <c:pt idx="110">
                  <c:v>0.30765964342556418</c:v>
                </c:pt>
                <c:pt idx="111">
                  <c:v>0.31213920331041217</c:v>
                </c:pt>
                <c:pt idx="112">
                  <c:v>0.3124036249637912</c:v>
                </c:pt>
                <c:pt idx="113">
                  <c:v>0.31973811238746586</c:v>
                </c:pt>
                <c:pt idx="114">
                  <c:v>0.34771263793192886</c:v>
                </c:pt>
                <c:pt idx="115">
                  <c:v>0.34782051829398453</c:v>
                </c:pt>
                <c:pt idx="116">
                  <c:v>0.34911829609624578</c:v>
                </c:pt>
                <c:pt idx="117">
                  <c:v>0.3595197992598948</c:v>
                </c:pt>
                <c:pt idx="118">
                  <c:v>0.36003670686702116</c:v>
                </c:pt>
                <c:pt idx="119">
                  <c:v>0.36042140364745801</c:v>
                </c:pt>
                <c:pt idx="120">
                  <c:v>0.36442353554703838</c:v>
                </c:pt>
                <c:pt idx="121">
                  <c:v>0.37009666539505559</c:v>
                </c:pt>
                <c:pt idx="122">
                  <c:v>0.37233093655303423</c:v>
                </c:pt>
                <c:pt idx="123">
                  <c:v>0.37693857567623773</c:v>
                </c:pt>
                <c:pt idx="124">
                  <c:v>0.38539455979992093</c:v>
                </c:pt>
                <c:pt idx="125">
                  <c:v>0.38627458811507298</c:v>
                </c:pt>
                <c:pt idx="126">
                  <c:v>0.38935032609708592</c:v>
                </c:pt>
                <c:pt idx="127">
                  <c:v>0.38983280380142854</c:v>
                </c:pt>
                <c:pt idx="128">
                  <c:v>0.39813959167971558</c:v>
                </c:pt>
                <c:pt idx="129">
                  <c:v>0.39832092250104323</c:v>
                </c:pt>
                <c:pt idx="130">
                  <c:v>0.39945481396605398</c:v>
                </c:pt>
                <c:pt idx="131">
                  <c:v>0.39987394064927451</c:v>
                </c:pt>
                <c:pt idx="132">
                  <c:v>0.40072321158460644</c:v>
                </c:pt>
                <c:pt idx="133">
                  <c:v>0.40745402804613973</c:v>
                </c:pt>
                <c:pt idx="134">
                  <c:v>0.40792365192010976</c:v>
                </c:pt>
                <c:pt idx="135">
                  <c:v>0.42741189502643989</c:v>
                </c:pt>
                <c:pt idx="136">
                  <c:v>0.42869085114851269</c:v>
                </c:pt>
                <c:pt idx="137">
                  <c:v>0.59082677214152624</c:v>
                </c:pt>
                <c:pt idx="138">
                  <c:v>0.5952907238037789</c:v>
                </c:pt>
                <c:pt idx="139">
                  <c:v>0.59539906323120506</c:v>
                </c:pt>
                <c:pt idx="140">
                  <c:v>0.59725827798152631</c:v>
                </c:pt>
                <c:pt idx="141">
                  <c:v>0.59949943512006165</c:v>
                </c:pt>
                <c:pt idx="142">
                  <c:v>0.60337165151980476</c:v>
                </c:pt>
                <c:pt idx="143">
                  <c:v>0.60426132020773626</c:v>
                </c:pt>
                <c:pt idx="144">
                  <c:v>0.71363226752126274</c:v>
                </c:pt>
                <c:pt idx="145">
                  <c:v>0.71380074451221776</c:v>
                </c:pt>
                <c:pt idx="146">
                  <c:v>0.71408352878041481</c:v>
                </c:pt>
                <c:pt idx="147">
                  <c:v>0.72065045890469759</c:v>
                </c:pt>
                <c:pt idx="148">
                  <c:v>0.72493675226858634</c:v>
                </c:pt>
                <c:pt idx="149">
                  <c:v>0.81009613287922588</c:v>
                </c:pt>
                <c:pt idx="150">
                  <c:v>0.81108817314476767</c:v>
                </c:pt>
                <c:pt idx="151">
                  <c:v>0.81123920565164553</c:v>
                </c:pt>
                <c:pt idx="152">
                  <c:v>0.81192596744583834</c:v>
                </c:pt>
                <c:pt idx="153">
                  <c:v>0.81222940965570556</c:v>
                </c:pt>
                <c:pt idx="154">
                  <c:v>0.81240339543110596</c:v>
                </c:pt>
                <c:pt idx="155">
                  <c:v>0.8258328937782411</c:v>
                </c:pt>
                <c:pt idx="156">
                  <c:v>0.82650588361132038</c:v>
                </c:pt>
                <c:pt idx="157">
                  <c:v>0.82932684031273374</c:v>
                </c:pt>
                <c:pt idx="158">
                  <c:v>0.82942370310589852</c:v>
                </c:pt>
                <c:pt idx="159">
                  <c:v>0.82950403954572727</c:v>
                </c:pt>
                <c:pt idx="160">
                  <c:v>0.8309000573372648</c:v>
                </c:pt>
                <c:pt idx="161">
                  <c:v>0.83337166529176587</c:v>
                </c:pt>
                <c:pt idx="162">
                  <c:v>0.83382797626999283</c:v>
                </c:pt>
                <c:pt idx="163">
                  <c:v>0.83505597613594573</c:v>
                </c:pt>
                <c:pt idx="164">
                  <c:v>0.83668290380881949</c:v>
                </c:pt>
                <c:pt idx="165">
                  <c:v>0.84340224363609151</c:v>
                </c:pt>
                <c:pt idx="166">
                  <c:v>0.84615112707434426</c:v>
                </c:pt>
                <c:pt idx="167">
                  <c:v>0.8470724712728368</c:v>
                </c:pt>
                <c:pt idx="168">
                  <c:v>0.85592554694195899</c:v>
                </c:pt>
                <c:pt idx="169">
                  <c:v>0.85925468900846014</c:v>
                </c:pt>
                <c:pt idx="170">
                  <c:v>0.85960357869000192</c:v>
                </c:pt>
                <c:pt idx="171">
                  <c:v>0.8671905520674239</c:v>
                </c:pt>
                <c:pt idx="172">
                  <c:v>0.86758810267823328</c:v>
                </c:pt>
                <c:pt idx="173">
                  <c:v>0.86873622516972793</c:v>
                </c:pt>
                <c:pt idx="174">
                  <c:v>0.87317401010586504</c:v>
                </c:pt>
                <c:pt idx="175">
                  <c:v>0.87837246636083732</c:v>
                </c:pt>
                <c:pt idx="176">
                  <c:v>0.87904775152076886</c:v>
                </c:pt>
                <c:pt idx="177">
                  <c:v>0.87936726101860174</c:v>
                </c:pt>
                <c:pt idx="178">
                  <c:v>0.88398086799162112</c:v>
                </c:pt>
                <c:pt idx="179">
                  <c:v>0.8843058862738995</c:v>
                </c:pt>
                <c:pt idx="180">
                  <c:v>0.89545842038360424</c:v>
                </c:pt>
                <c:pt idx="181">
                  <c:v>0.89623607712114595</c:v>
                </c:pt>
                <c:pt idx="182">
                  <c:v>0.89636094290190826</c:v>
                </c:pt>
                <c:pt idx="183">
                  <c:v>0.90646543077087638</c:v>
                </c:pt>
                <c:pt idx="184">
                  <c:v>0.9067688729807436</c:v>
                </c:pt>
                <c:pt idx="185">
                  <c:v>0.90803864779540744</c:v>
                </c:pt>
                <c:pt idx="186">
                  <c:v>0.90990015787258094</c:v>
                </c:pt>
                <c:pt idx="187">
                  <c:v>0.91004155000667941</c:v>
                </c:pt>
                <c:pt idx="188">
                  <c:v>0.91140635135302628</c:v>
                </c:pt>
                <c:pt idx="189">
                  <c:v>0.91965529699463677</c:v>
                </c:pt>
                <c:pt idx="190">
                  <c:v>0.92468527625865393</c:v>
                </c:pt>
                <c:pt idx="191">
                  <c:v>0.9261662211437246</c:v>
                </c:pt>
                <c:pt idx="192">
                  <c:v>0.92631725365060258</c:v>
                </c:pt>
                <c:pt idx="193">
                  <c:v>0.94020948989115105</c:v>
                </c:pt>
                <c:pt idx="194">
                  <c:v>0.94296984996366495</c:v>
                </c:pt>
                <c:pt idx="195">
                  <c:v>0.94454077166134376</c:v>
                </c:pt>
                <c:pt idx="196">
                  <c:v>0.95019507982917262</c:v>
                </c:pt>
                <c:pt idx="197">
                  <c:v>0.95476140306903567</c:v>
                </c:pt>
                <c:pt idx="198">
                  <c:v>0.95497716379314701</c:v>
                </c:pt>
                <c:pt idx="199">
                  <c:v>0.96125717806089872</c:v>
                </c:pt>
                <c:pt idx="200">
                  <c:v>0.96144723112426489</c:v>
                </c:pt>
                <c:pt idx="201">
                  <c:v>0.96160882213466314</c:v>
                </c:pt>
                <c:pt idx="202">
                  <c:v>0.96175342772635486</c:v>
                </c:pt>
                <c:pt idx="203">
                  <c:v>0.96241126840220925</c:v>
                </c:pt>
                <c:pt idx="204">
                  <c:v>0.96264952332947262</c:v>
                </c:pt>
                <c:pt idx="205">
                  <c:v>0.96274959958023065</c:v>
                </c:pt>
                <c:pt idx="206">
                  <c:v>0.9632449311149458</c:v>
                </c:pt>
                <c:pt idx="207">
                  <c:v>0.96384309329264173</c:v>
                </c:pt>
                <c:pt idx="208">
                  <c:v>0.963946383000993</c:v>
                </c:pt>
                <c:pt idx="209">
                  <c:v>0.96543650919347268</c:v>
                </c:pt>
                <c:pt idx="210">
                  <c:v>0.96738248729880882</c:v>
                </c:pt>
                <c:pt idx="211">
                  <c:v>0.96842043410139556</c:v>
                </c:pt>
                <c:pt idx="212">
                  <c:v>0.96920497681949414</c:v>
                </c:pt>
                <c:pt idx="213">
                  <c:v>0.96968745452383676</c:v>
                </c:pt>
                <c:pt idx="214">
                  <c:v>0.97055876059695023</c:v>
                </c:pt>
                <c:pt idx="215">
                  <c:v>0.97392416882771693</c:v>
                </c:pt>
                <c:pt idx="216">
                  <c:v>0.97424918710999531</c:v>
                </c:pt>
                <c:pt idx="217">
                  <c:v>0.9764109259394429</c:v>
                </c:pt>
                <c:pt idx="218">
                  <c:v>0.9770003658751002</c:v>
                </c:pt>
                <c:pt idx="219">
                  <c:v>0.9803561337330875</c:v>
                </c:pt>
                <c:pt idx="220">
                  <c:v>0.9805011983901496</c:v>
                </c:pt>
                <c:pt idx="221">
                  <c:v>0.9822511555823038</c:v>
                </c:pt>
                <c:pt idx="222">
                  <c:v>0.98267349572311746</c:v>
                </c:pt>
                <c:pt idx="223">
                  <c:v>0.98280937907277055</c:v>
                </c:pt>
                <c:pt idx="224">
                  <c:v>0.98353332516196978</c:v>
                </c:pt>
                <c:pt idx="225">
                  <c:v>0.98463737737790125</c:v>
                </c:pt>
                <c:pt idx="226">
                  <c:v>0.98508083452575568</c:v>
                </c:pt>
                <c:pt idx="227">
                  <c:v>0.98715351467333601</c:v>
                </c:pt>
                <c:pt idx="228">
                  <c:v>0.98782971796400831</c:v>
                </c:pt>
                <c:pt idx="229">
                  <c:v>0.98810882970924174</c:v>
                </c:pt>
                <c:pt idx="230">
                  <c:v>0.98888005953159719</c:v>
                </c:pt>
                <c:pt idx="231">
                  <c:v>0.98931938509111761</c:v>
                </c:pt>
                <c:pt idx="232">
                  <c:v>0.98992489231474068</c:v>
                </c:pt>
                <c:pt idx="233">
                  <c:v>0.99010071435162295</c:v>
                </c:pt>
                <c:pt idx="234">
                  <c:v>0.99015212967311328</c:v>
                </c:pt>
                <c:pt idx="235">
                  <c:v>0.99041609226112193</c:v>
                </c:pt>
                <c:pt idx="236">
                  <c:v>0.99059880027856084</c:v>
                </c:pt>
                <c:pt idx="237">
                  <c:v>0.99114141554643242</c:v>
                </c:pt>
                <c:pt idx="238">
                  <c:v>0.99123368768589282</c:v>
                </c:pt>
                <c:pt idx="239">
                  <c:v>0.99369978685594851</c:v>
                </c:pt>
                <c:pt idx="240">
                  <c:v>0.99407667952508771</c:v>
                </c:pt>
                <c:pt idx="241">
                  <c:v>0.99477078636520766</c:v>
                </c:pt>
                <c:pt idx="242">
                  <c:v>0.99499985998506202</c:v>
                </c:pt>
                <c:pt idx="243">
                  <c:v>0.99512380763508346</c:v>
                </c:pt>
                <c:pt idx="244">
                  <c:v>0.99532074667900639</c:v>
                </c:pt>
                <c:pt idx="245">
                  <c:v>0.99607545014802568</c:v>
                </c:pt>
                <c:pt idx="246">
                  <c:v>0.996282029564728</c:v>
                </c:pt>
                <c:pt idx="247">
                  <c:v>0.99743933336363166</c:v>
                </c:pt>
                <c:pt idx="248">
                  <c:v>0.99787452733481796</c:v>
                </c:pt>
                <c:pt idx="249">
                  <c:v>0.99851630072270658</c:v>
                </c:pt>
                <c:pt idx="250">
                  <c:v>1</c:v>
                </c:pt>
              </c:numCache>
            </c:numRef>
          </c:xVal>
          <c:yVal>
            <c:numRef>
              <c:f>Año2010!$K$11:$K$261</c:f>
              <c:numCache>
                <c:formatCode>General</c:formatCode>
                <c:ptCount val="251"/>
                <c:pt idx="0">
                  <c:v>1.5975474891649096E-4</c:v>
                </c:pt>
                <c:pt idx="1">
                  <c:v>2.4835436541328047E-4</c:v>
                </c:pt>
                <c:pt idx="2">
                  <c:v>3.2455921690792845E-4</c:v>
                </c:pt>
                <c:pt idx="3">
                  <c:v>4.407027556316992E-4</c:v>
                </c:pt>
                <c:pt idx="4">
                  <c:v>6.280014267751714E-4</c:v>
                </c:pt>
                <c:pt idx="5">
                  <c:v>7.7627954143042019E-4</c:v>
                </c:pt>
                <c:pt idx="6">
                  <c:v>8.4927093533192037E-4</c:v>
                </c:pt>
                <c:pt idx="7">
                  <c:v>1.5364917948951012E-3</c:v>
                </c:pt>
                <c:pt idx="8">
                  <c:v>2.2191220007537855E-3</c:v>
                </c:pt>
                <c:pt idx="9">
                  <c:v>2.3393971278116033E-3</c:v>
                </c:pt>
                <c:pt idx="10">
                  <c:v>2.398157495229163E-3</c:v>
                </c:pt>
                <c:pt idx="11">
                  <c:v>2.6327398995289529E-3</c:v>
                </c:pt>
                <c:pt idx="12">
                  <c:v>3.3993790681799297E-3</c:v>
                </c:pt>
                <c:pt idx="13">
                  <c:v>4.0085588147666636E-3</c:v>
                </c:pt>
                <c:pt idx="14">
                  <c:v>4.2647172914775889E-3</c:v>
                </c:pt>
                <c:pt idx="15">
                  <c:v>4.3413812083426869E-3</c:v>
                </c:pt>
                <c:pt idx="16">
                  <c:v>4.6760398634005081E-3</c:v>
                </c:pt>
                <c:pt idx="17">
                  <c:v>4.8550753578758864E-3</c:v>
                </c:pt>
                <c:pt idx="18">
                  <c:v>5.0042716032720341E-3</c:v>
                </c:pt>
                <c:pt idx="19">
                  <c:v>5.4155941751949533E-3</c:v>
                </c:pt>
                <c:pt idx="20">
                  <c:v>5.6221735918973127E-3</c:v>
                </c:pt>
                <c:pt idx="21">
                  <c:v>5.8650191728651969E-3</c:v>
                </c:pt>
                <c:pt idx="22">
                  <c:v>6.5329592868694913E-3</c:v>
                </c:pt>
                <c:pt idx="23">
                  <c:v>6.7234714156061111E-3</c:v>
                </c:pt>
                <c:pt idx="24">
                  <c:v>6.8111529013620007E-3</c:v>
                </c:pt>
                <c:pt idx="25">
                  <c:v>6.8951618641542936E-3</c:v>
                </c:pt>
                <c:pt idx="26">
                  <c:v>7.5975318809423141E-3</c:v>
                </c:pt>
                <c:pt idx="27">
                  <c:v>7.996459687863092E-3</c:v>
                </c:pt>
                <c:pt idx="28">
                  <c:v>8.1888080780815106E-3</c:v>
                </c:pt>
                <c:pt idx="29">
                  <c:v>1.160333630348628E-2</c:v>
                </c:pt>
                <c:pt idx="30">
                  <c:v>1.1804866001113693E-2</c:v>
                </c:pt>
                <c:pt idx="31">
                  <c:v>1.2222615488222907E-2</c:v>
                </c:pt>
                <c:pt idx="32">
                  <c:v>1.4192924058192963E-2</c:v>
                </c:pt>
                <c:pt idx="33">
                  <c:v>1.4354974133961702E-2</c:v>
                </c:pt>
                <c:pt idx="34">
                  <c:v>1.4410061978415665E-2</c:v>
                </c:pt>
                <c:pt idx="35">
                  <c:v>3.6379094346655871E-2</c:v>
                </c:pt>
                <c:pt idx="36">
                  <c:v>3.8684061571683748E-2</c:v>
                </c:pt>
                <c:pt idx="37">
                  <c:v>3.9492934754416092E-2</c:v>
                </c:pt>
                <c:pt idx="38">
                  <c:v>3.9655902960925735E-2</c:v>
                </c:pt>
                <c:pt idx="39">
                  <c:v>3.984825135114415E-2</c:v>
                </c:pt>
                <c:pt idx="40">
                  <c:v>6.1470689364694846E-2</c:v>
                </c:pt>
                <c:pt idx="41">
                  <c:v>7.9383420119641612E-2</c:v>
                </c:pt>
                <c:pt idx="42">
                  <c:v>8.1338120467016384E-2</c:v>
                </c:pt>
                <c:pt idx="43">
                  <c:v>8.139458550758169E-2</c:v>
                </c:pt>
                <c:pt idx="44">
                  <c:v>8.2085019824738023E-2</c:v>
                </c:pt>
                <c:pt idx="45">
                  <c:v>8.2549593979633101E-2</c:v>
                </c:pt>
                <c:pt idx="46">
                  <c:v>8.2685477329286217E-2</c:v>
                </c:pt>
                <c:pt idx="47">
                  <c:v>8.2774995076523902E-2</c:v>
                </c:pt>
                <c:pt idx="48">
                  <c:v>8.5872768196318394E-2</c:v>
                </c:pt>
                <c:pt idx="49">
                  <c:v>9.1623480091941614E-2</c:v>
                </c:pt>
                <c:pt idx="50">
                  <c:v>9.1893869595136471E-2</c:v>
                </c:pt>
                <c:pt idx="51">
                  <c:v>9.261460222674249E-2</c:v>
                </c:pt>
                <c:pt idx="52">
                  <c:v>9.3413375971324944E-2</c:v>
                </c:pt>
                <c:pt idx="53">
                  <c:v>9.375767499916221E-2</c:v>
                </c:pt>
                <c:pt idx="54">
                  <c:v>9.6430353585920281E-2</c:v>
                </c:pt>
                <c:pt idx="55">
                  <c:v>9.6712219723376389E-2</c:v>
                </c:pt>
                <c:pt idx="56">
                  <c:v>9.7221323219205097E-2</c:v>
                </c:pt>
                <c:pt idx="57">
                  <c:v>9.7339762084781109E-2</c:v>
                </c:pt>
                <c:pt idx="58">
                  <c:v>0.10053347986699958</c:v>
                </c:pt>
                <c:pt idx="59">
                  <c:v>0.13738587061058907</c:v>
                </c:pt>
                <c:pt idx="60">
                  <c:v>0.13791012326364263</c:v>
                </c:pt>
                <c:pt idx="61">
                  <c:v>0.13815388697535141</c:v>
                </c:pt>
                <c:pt idx="62">
                  <c:v>0.13875663980675185</c:v>
                </c:pt>
                <c:pt idx="63">
                  <c:v>0.13895449698141565</c:v>
                </c:pt>
                <c:pt idx="64">
                  <c:v>0.13936627861870904</c:v>
                </c:pt>
                <c:pt idx="65">
                  <c:v>0.1398528879113857</c:v>
                </c:pt>
                <c:pt idx="66">
                  <c:v>0.1409551038658354</c:v>
                </c:pt>
                <c:pt idx="67">
                  <c:v>0.14109098721548849</c:v>
                </c:pt>
                <c:pt idx="68">
                  <c:v>0.1413976428829489</c:v>
                </c:pt>
                <c:pt idx="69">
                  <c:v>0.14151195016019086</c:v>
                </c:pt>
                <c:pt idx="70">
                  <c:v>0.14231531455847782</c:v>
                </c:pt>
                <c:pt idx="71">
                  <c:v>0.1426375784485335</c:v>
                </c:pt>
                <c:pt idx="72">
                  <c:v>0.14670306136923592</c:v>
                </c:pt>
                <c:pt idx="73">
                  <c:v>0.14728561532433657</c:v>
                </c:pt>
                <c:pt idx="74">
                  <c:v>0.14788331843666205</c:v>
                </c:pt>
                <c:pt idx="75">
                  <c:v>0.14918155530429378</c:v>
                </c:pt>
                <c:pt idx="76">
                  <c:v>0.14943036873507751</c:v>
                </c:pt>
                <c:pt idx="77">
                  <c:v>0.15686539147488063</c:v>
                </c:pt>
                <c:pt idx="78">
                  <c:v>0.15886003050948452</c:v>
                </c:pt>
                <c:pt idx="79">
                  <c:v>0.17227575689550617</c:v>
                </c:pt>
                <c:pt idx="80">
                  <c:v>0.17473083849667109</c:v>
                </c:pt>
                <c:pt idx="81">
                  <c:v>0.17725707523025572</c:v>
                </c:pt>
                <c:pt idx="82">
                  <c:v>0.18481512748933934</c:v>
                </c:pt>
                <c:pt idx="83">
                  <c:v>0.18819660300807176</c:v>
                </c:pt>
                <c:pt idx="84">
                  <c:v>0.18832789570402036</c:v>
                </c:pt>
                <c:pt idx="85">
                  <c:v>0.18844174391589188</c:v>
                </c:pt>
                <c:pt idx="86">
                  <c:v>0.18859139922665849</c:v>
                </c:pt>
                <c:pt idx="87">
                  <c:v>0.19095420868836302</c:v>
                </c:pt>
                <c:pt idx="88">
                  <c:v>0.19153768077420458</c:v>
                </c:pt>
                <c:pt idx="89">
                  <c:v>0.19161939441014461</c:v>
                </c:pt>
                <c:pt idx="90">
                  <c:v>0.1927909292355322</c:v>
                </c:pt>
                <c:pt idx="91">
                  <c:v>0.19462810884807186</c:v>
                </c:pt>
                <c:pt idx="92">
                  <c:v>0.1954626896915494</c:v>
                </c:pt>
                <c:pt idx="93">
                  <c:v>0.24105752134998271</c:v>
                </c:pt>
                <c:pt idx="94">
                  <c:v>0.24117182862722469</c:v>
                </c:pt>
                <c:pt idx="95">
                  <c:v>0.24127924992390992</c:v>
                </c:pt>
                <c:pt idx="96">
                  <c:v>0.24252515333931035</c:v>
                </c:pt>
                <c:pt idx="97">
                  <c:v>0.24549668348223119</c:v>
                </c:pt>
                <c:pt idx="98">
                  <c:v>0.24925000195102781</c:v>
                </c:pt>
                <c:pt idx="99">
                  <c:v>0.24975772825074519</c:v>
                </c:pt>
                <c:pt idx="100">
                  <c:v>0.24998358841300641</c:v>
                </c:pt>
                <c:pt idx="101">
                  <c:v>0.25031641080658246</c:v>
                </c:pt>
                <c:pt idx="102">
                  <c:v>0.25851348206133207</c:v>
                </c:pt>
                <c:pt idx="103">
                  <c:v>0.26632952905860841</c:v>
                </c:pt>
                <c:pt idx="104">
                  <c:v>0.26860190264233436</c:v>
                </c:pt>
                <c:pt idx="105">
                  <c:v>0.27608237285381199</c:v>
                </c:pt>
                <c:pt idx="106">
                  <c:v>0.27659468980723384</c:v>
                </c:pt>
                <c:pt idx="107">
                  <c:v>0.28180554082720827</c:v>
                </c:pt>
                <c:pt idx="108">
                  <c:v>0.29477918726148683</c:v>
                </c:pt>
                <c:pt idx="109">
                  <c:v>0.30734747897365838</c:v>
                </c:pt>
                <c:pt idx="110">
                  <c:v>0.30765964342556418</c:v>
                </c:pt>
                <c:pt idx="111">
                  <c:v>0.31213920331041217</c:v>
                </c:pt>
                <c:pt idx="112">
                  <c:v>0.3124036249637912</c:v>
                </c:pt>
                <c:pt idx="113">
                  <c:v>0.31973811238746586</c:v>
                </c:pt>
                <c:pt idx="114">
                  <c:v>0.34771263793192886</c:v>
                </c:pt>
                <c:pt idx="115">
                  <c:v>0.34782051829398453</c:v>
                </c:pt>
                <c:pt idx="116">
                  <c:v>0.34911829609624578</c:v>
                </c:pt>
                <c:pt idx="117">
                  <c:v>0.3595197992598948</c:v>
                </c:pt>
                <c:pt idx="118">
                  <c:v>0.36003670686702116</c:v>
                </c:pt>
                <c:pt idx="119">
                  <c:v>0.36042140364745801</c:v>
                </c:pt>
                <c:pt idx="120">
                  <c:v>0.36442353554703838</c:v>
                </c:pt>
                <c:pt idx="121">
                  <c:v>0.37009666539505559</c:v>
                </c:pt>
                <c:pt idx="122">
                  <c:v>0.37233093655303423</c:v>
                </c:pt>
                <c:pt idx="123">
                  <c:v>0.37693857567623773</c:v>
                </c:pt>
                <c:pt idx="124">
                  <c:v>0.38539455979992093</c:v>
                </c:pt>
                <c:pt idx="125">
                  <c:v>0.38627458811507298</c:v>
                </c:pt>
                <c:pt idx="126">
                  <c:v>0.38935032609708592</c:v>
                </c:pt>
                <c:pt idx="127">
                  <c:v>0.38983280380142854</c:v>
                </c:pt>
                <c:pt idx="128">
                  <c:v>0.39813959167971558</c:v>
                </c:pt>
                <c:pt idx="129">
                  <c:v>0.39832092250104323</c:v>
                </c:pt>
                <c:pt idx="130">
                  <c:v>0.39945481396605398</c:v>
                </c:pt>
                <c:pt idx="131">
                  <c:v>0.39987394064927451</c:v>
                </c:pt>
                <c:pt idx="132">
                  <c:v>0.40072321158460644</c:v>
                </c:pt>
                <c:pt idx="133">
                  <c:v>0.40745402804613973</c:v>
                </c:pt>
                <c:pt idx="134">
                  <c:v>0.40792365192010976</c:v>
                </c:pt>
                <c:pt idx="135">
                  <c:v>0.42741189502643989</c:v>
                </c:pt>
                <c:pt idx="136">
                  <c:v>0.42869085114851269</c:v>
                </c:pt>
                <c:pt idx="137">
                  <c:v>0.59082677214152624</c:v>
                </c:pt>
                <c:pt idx="138">
                  <c:v>0.5952907238037789</c:v>
                </c:pt>
                <c:pt idx="139">
                  <c:v>0.59539906323120506</c:v>
                </c:pt>
                <c:pt idx="140">
                  <c:v>0.59725827798152631</c:v>
                </c:pt>
                <c:pt idx="141">
                  <c:v>0.59949943512006165</c:v>
                </c:pt>
                <c:pt idx="142">
                  <c:v>0.60337165151980476</c:v>
                </c:pt>
                <c:pt idx="143">
                  <c:v>0.60426132020773626</c:v>
                </c:pt>
                <c:pt idx="144">
                  <c:v>0.71363226752126274</c:v>
                </c:pt>
                <c:pt idx="145">
                  <c:v>0.71380074451221776</c:v>
                </c:pt>
                <c:pt idx="146">
                  <c:v>0.71408352878041481</c:v>
                </c:pt>
                <c:pt idx="147">
                  <c:v>0.72065045890469759</c:v>
                </c:pt>
                <c:pt idx="148">
                  <c:v>0.72493675226858634</c:v>
                </c:pt>
                <c:pt idx="149">
                  <c:v>0.81009613287922588</c:v>
                </c:pt>
                <c:pt idx="150">
                  <c:v>0.81108817314476767</c:v>
                </c:pt>
                <c:pt idx="151">
                  <c:v>0.81123920565164553</c:v>
                </c:pt>
                <c:pt idx="152">
                  <c:v>0.81192596744583834</c:v>
                </c:pt>
                <c:pt idx="153">
                  <c:v>0.81222940965570556</c:v>
                </c:pt>
                <c:pt idx="154">
                  <c:v>0.81240339543110596</c:v>
                </c:pt>
                <c:pt idx="155">
                  <c:v>0.8258328937782411</c:v>
                </c:pt>
                <c:pt idx="156">
                  <c:v>0.82650588361132038</c:v>
                </c:pt>
                <c:pt idx="157">
                  <c:v>0.82932684031273374</c:v>
                </c:pt>
                <c:pt idx="158">
                  <c:v>0.82942370310589852</c:v>
                </c:pt>
                <c:pt idx="159">
                  <c:v>0.82950403954572727</c:v>
                </c:pt>
                <c:pt idx="160">
                  <c:v>0.8309000573372648</c:v>
                </c:pt>
                <c:pt idx="161">
                  <c:v>0.83337166529176587</c:v>
                </c:pt>
                <c:pt idx="162">
                  <c:v>0.83382797626999283</c:v>
                </c:pt>
                <c:pt idx="163">
                  <c:v>0.83505597613594573</c:v>
                </c:pt>
                <c:pt idx="164">
                  <c:v>0.83668290380881949</c:v>
                </c:pt>
                <c:pt idx="165">
                  <c:v>0.84340224363609151</c:v>
                </c:pt>
                <c:pt idx="166">
                  <c:v>0.84615112707434426</c:v>
                </c:pt>
                <c:pt idx="167">
                  <c:v>0.8470724712728368</c:v>
                </c:pt>
                <c:pt idx="168">
                  <c:v>0.85592554694195899</c:v>
                </c:pt>
                <c:pt idx="169">
                  <c:v>0.85925468900846014</c:v>
                </c:pt>
                <c:pt idx="170">
                  <c:v>0.85960357869000192</c:v>
                </c:pt>
                <c:pt idx="171">
                  <c:v>0.8671905520674239</c:v>
                </c:pt>
                <c:pt idx="172">
                  <c:v>0.86758810267823328</c:v>
                </c:pt>
                <c:pt idx="173">
                  <c:v>0.86873622516972793</c:v>
                </c:pt>
                <c:pt idx="174">
                  <c:v>0.87317401010586504</c:v>
                </c:pt>
                <c:pt idx="175">
                  <c:v>0.87837246636083732</c:v>
                </c:pt>
                <c:pt idx="176">
                  <c:v>0.87904775152076886</c:v>
                </c:pt>
                <c:pt idx="177">
                  <c:v>0.87936726101860174</c:v>
                </c:pt>
                <c:pt idx="178">
                  <c:v>0.88398086799162112</c:v>
                </c:pt>
                <c:pt idx="179">
                  <c:v>0.8843058862738995</c:v>
                </c:pt>
                <c:pt idx="180">
                  <c:v>0.89545842038360424</c:v>
                </c:pt>
                <c:pt idx="181">
                  <c:v>0.89623607712114595</c:v>
                </c:pt>
                <c:pt idx="182">
                  <c:v>0.89636094290190826</c:v>
                </c:pt>
                <c:pt idx="183">
                  <c:v>0.90646543077087638</c:v>
                </c:pt>
                <c:pt idx="184">
                  <c:v>0.9067688729807436</c:v>
                </c:pt>
                <c:pt idx="185">
                  <c:v>0.90803864779540744</c:v>
                </c:pt>
                <c:pt idx="186">
                  <c:v>0.90990015787258094</c:v>
                </c:pt>
                <c:pt idx="187">
                  <c:v>0.91004155000667941</c:v>
                </c:pt>
                <c:pt idx="188">
                  <c:v>0.91140635135302628</c:v>
                </c:pt>
                <c:pt idx="189">
                  <c:v>0.91965529699463677</c:v>
                </c:pt>
                <c:pt idx="190">
                  <c:v>0.92468527625865393</c:v>
                </c:pt>
                <c:pt idx="191">
                  <c:v>0.9261662211437246</c:v>
                </c:pt>
                <c:pt idx="192">
                  <c:v>0.92631725365060258</c:v>
                </c:pt>
                <c:pt idx="193">
                  <c:v>0.94020948989115105</c:v>
                </c:pt>
                <c:pt idx="194">
                  <c:v>0.94296984996366495</c:v>
                </c:pt>
                <c:pt idx="195">
                  <c:v>0.94454077166134376</c:v>
                </c:pt>
                <c:pt idx="196">
                  <c:v>0.95019507982917262</c:v>
                </c:pt>
                <c:pt idx="197">
                  <c:v>0.95476140306903567</c:v>
                </c:pt>
                <c:pt idx="198">
                  <c:v>0.95497716379314701</c:v>
                </c:pt>
                <c:pt idx="199">
                  <c:v>0.96125717806089872</c:v>
                </c:pt>
                <c:pt idx="200">
                  <c:v>0.96144723112426489</c:v>
                </c:pt>
                <c:pt idx="201">
                  <c:v>0.96160882213466314</c:v>
                </c:pt>
                <c:pt idx="202">
                  <c:v>0.96175342772635486</c:v>
                </c:pt>
                <c:pt idx="203">
                  <c:v>0.96241126840220925</c:v>
                </c:pt>
                <c:pt idx="204">
                  <c:v>0.96264952332947262</c:v>
                </c:pt>
                <c:pt idx="205">
                  <c:v>0.96274959958023065</c:v>
                </c:pt>
                <c:pt idx="206">
                  <c:v>0.9632449311149458</c:v>
                </c:pt>
                <c:pt idx="207">
                  <c:v>0.96384309329264173</c:v>
                </c:pt>
                <c:pt idx="208">
                  <c:v>0.963946383000993</c:v>
                </c:pt>
                <c:pt idx="209">
                  <c:v>0.96543650919347268</c:v>
                </c:pt>
                <c:pt idx="210">
                  <c:v>0.96738248729880882</c:v>
                </c:pt>
                <c:pt idx="211">
                  <c:v>0.96842043410139556</c:v>
                </c:pt>
                <c:pt idx="212">
                  <c:v>0.96920497681949414</c:v>
                </c:pt>
                <c:pt idx="213">
                  <c:v>0.96968745452383676</c:v>
                </c:pt>
                <c:pt idx="214">
                  <c:v>0.97055876059695023</c:v>
                </c:pt>
                <c:pt idx="215">
                  <c:v>0.97392416882771693</c:v>
                </c:pt>
                <c:pt idx="216">
                  <c:v>0.97424918710999531</c:v>
                </c:pt>
                <c:pt idx="217">
                  <c:v>0.9764109259394429</c:v>
                </c:pt>
                <c:pt idx="218">
                  <c:v>0.9770003658751002</c:v>
                </c:pt>
                <c:pt idx="219">
                  <c:v>0.9803561337330875</c:v>
                </c:pt>
                <c:pt idx="220">
                  <c:v>0.9805011983901496</c:v>
                </c:pt>
                <c:pt idx="221">
                  <c:v>0.9822511555823038</c:v>
                </c:pt>
                <c:pt idx="222">
                  <c:v>0.98267349572311746</c:v>
                </c:pt>
                <c:pt idx="223">
                  <c:v>0.98280937907277055</c:v>
                </c:pt>
                <c:pt idx="224">
                  <c:v>0.98353332516196978</c:v>
                </c:pt>
                <c:pt idx="225">
                  <c:v>0.98463737737790125</c:v>
                </c:pt>
                <c:pt idx="226">
                  <c:v>0.98508083452575568</c:v>
                </c:pt>
                <c:pt idx="227">
                  <c:v>0.98715351467333601</c:v>
                </c:pt>
                <c:pt idx="228">
                  <c:v>0.98782971796400831</c:v>
                </c:pt>
                <c:pt idx="229">
                  <c:v>0.98810882970924174</c:v>
                </c:pt>
                <c:pt idx="230">
                  <c:v>0.98888005953159719</c:v>
                </c:pt>
                <c:pt idx="231">
                  <c:v>0.98931938509111761</c:v>
                </c:pt>
                <c:pt idx="232">
                  <c:v>0.98992489231474068</c:v>
                </c:pt>
                <c:pt idx="233">
                  <c:v>0.99010071435162295</c:v>
                </c:pt>
                <c:pt idx="234">
                  <c:v>0.99015212967311328</c:v>
                </c:pt>
                <c:pt idx="235">
                  <c:v>0.99041609226112193</c:v>
                </c:pt>
                <c:pt idx="236">
                  <c:v>0.99059880027856084</c:v>
                </c:pt>
                <c:pt idx="237">
                  <c:v>0.99114141554643242</c:v>
                </c:pt>
                <c:pt idx="238">
                  <c:v>0.99123368768589282</c:v>
                </c:pt>
                <c:pt idx="239">
                  <c:v>0.99369978685594851</c:v>
                </c:pt>
                <c:pt idx="240">
                  <c:v>0.99407667952508771</c:v>
                </c:pt>
                <c:pt idx="241">
                  <c:v>0.99477078636520766</c:v>
                </c:pt>
                <c:pt idx="242">
                  <c:v>0.99499985998506202</c:v>
                </c:pt>
                <c:pt idx="243">
                  <c:v>0.99512380763508346</c:v>
                </c:pt>
                <c:pt idx="244">
                  <c:v>0.99532074667900639</c:v>
                </c:pt>
                <c:pt idx="245">
                  <c:v>0.99607545014802568</c:v>
                </c:pt>
                <c:pt idx="246">
                  <c:v>0.996282029564728</c:v>
                </c:pt>
                <c:pt idx="247">
                  <c:v>0.99743933336363166</c:v>
                </c:pt>
                <c:pt idx="248">
                  <c:v>0.99787452733481796</c:v>
                </c:pt>
                <c:pt idx="249">
                  <c:v>0.99851630072270658</c:v>
                </c:pt>
                <c:pt idx="250">
                  <c:v>1</c:v>
                </c:pt>
              </c:numCache>
            </c:numRef>
          </c:yVal>
          <c:smooth val="1"/>
        </c:ser>
        <c:ser>
          <c:idx val="3"/>
          <c:order val="2"/>
          <c:tx>
            <c:v>Gipuzkoa</c:v>
          </c:tx>
          <c:spPr>
            <a:ln w="25400"/>
          </c:spPr>
          <c:marker>
            <c:symbol val="none"/>
          </c:marker>
          <c:xVal>
            <c:numRef>
              <c:f>Gipuzkoa!$G$3:$G$90</c:f>
              <c:numCache>
                <c:formatCode>General</c:formatCode>
                <c:ptCount val="88"/>
                <c:pt idx="0">
                  <c:v>4.4512930932494142E-4</c:v>
                </c:pt>
                <c:pt idx="1">
                  <c:v>6.7878522584766815E-4</c:v>
                </c:pt>
                <c:pt idx="2">
                  <c:v>8.9173745356458365E-4</c:v>
                </c:pt>
                <c:pt idx="3">
                  <c:v>7.2315027328869221E-3</c:v>
                </c:pt>
                <c:pt idx="4">
                  <c:v>9.5813714123464972E-3</c:v>
                </c:pt>
                <c:pt idx="5">
                  <c:v>1.0138892175188699E-2</c:v>
                </c:pt>
                <c:pt idx="6">
                  <c:v>1.0521910418096208E-2</c:v>
                </c:pt>
                <c:pt idx="7">
                  <c:v>1.0660920900078082E-2</c:v>
                </c:pt>
                <c:pt idx="8">
                  <c:v>1.0862042448477391E-2</c:v>
                </c:pt>
                <c:pt idx="9">
                  <c:v>1.2855511913494072E-2</c:v>
                </c:pt>
                <c:pt idx="10">
                  <c:v>2.0104760665357404E-2</c:v>
                </c:pt>
                <c:pt idx="11">
                  <c:v>7.875978988713532E-2</c:v>
                </c:pt>
                <c:pt idx="12">
                  <c:v>8.5819747769916951E-2</c:v>
                </c:pt>
                <c:pt idx="13">
                  <c:v>9.2128457516030576E-2</c:v>
                </c:pt>
                <c:pt idx="14">
                  <c:v>9.2370986442041503E-2</c:v>
                </c:pt>
                <c:pt idx="15">
                  <c:v>9.4238754939308611E-2</c:v>
                </c:pt>
                <c:pt idx="16">
                  <c:v>9.4469453186001945E-2</c:v>
                </c:pt>
                <c:pt idx="17">
                  <c:v>0.12088292359747296</c:v>
                </c:pt>
                <c:pt idx="18">
                  <c:v>0.14225652461964367</c:v>
                </c:pt>
                <c:pt idx="19">
                  <c:v>0.14239701393654022</c:v>
                </c:pt>
                <c:pt idx="20">
                  <c:v>0.15162790147410266</c:v>
                </c:pt>
                <c:pt idx="21">
                  <c:v>0.15197247000922792</c:v>
                </c:pt>
                <c:pt idx="22">
                  <c:v>0.15443029363746066</c:v>
                </c:pt>
                <c:pt idx="23">
                  <c:v>0.16791726805953197</c:v>
                </c:pt>
                <c:pt idx="24">
                  <c:v>0.16816571232520172</c:v>
                </c:pt>
                <c:pt idx="25">
                  <c:v>0.16853542105387692</c:v>
                </c:pt>
                <c:pt idx="26">
                  <c:v>0.16873506376736153</c:v>
                </c:pt>
                <c:pt idx="27">
                  <c:v>0.18400255542673261</c:v>
                </c:pt>
                <c:pt idx="28">
                  <c:v>0.19055379409885714</c:v>
                </c:pt>
                <c:pt idx="29">
                  <c:v>0.21613763812318104</c:v>
                </c:pt>
                <c:pt idx="30">
                  <c:v>0.22407898161512435</c:v>
                </c:pt>
                <c:pt idx="31">
                  <c:v>0.22470157111421338</c:v>
                </c:pt>
                <c:pt idx="32">
                  <c:v>0.22565394079928069</c:v>
                </c:pt>
                <c:pt idx="33">
                  <c:v>0.2265989163097745</c:v>
                </c:pt>
                <c:pt idx="34">
                  <c:v>0.2549955043418593</c:v>
                </c:pt>
                <c:pt idx="35">
                  <c:v>0.25511233230012065</c:v>
                </c:pt>
                <c:pt idx="36">
                  <c:v>0.33676620211532549</c:v>
                </c:pt>
                <c:pt idx="37">
                  <c:v>0.34157537325793247</c:v>
                </c:pt>
                <c:pt idx="38">
                  <c:v>0.3419598703357547</c:v>
                </c:pt>
                <c:pt idx="39">
                  <c:v>0.35710313986229092</c:v>
                </c:pt>
                <c:pt idx="40">
                  <c:v>0.35858936895156518</c:v>
                </c:pt>
                <c:pt idx="41">
                  <c:v>0.40341877055580533</c:v>
                </c:pt>
                <c:pt idx="42">
                  <c:v>0.41713940089439938</c:v>
                </c:pt>
                <c:pt idx="43">
                  <c:v>0.43864166055414899</c:v>
                </c:pt>
                <c:pt idx="44">
                  <c:v>0.44074160613302416</c:v>
                </c:pt>
                <c:pt idx="45">
                  <c:v>0.45298635922674679</c:v>
                </c:pt>
                <c:pt idx="46">
                  <c:v>0.45382190095355274</c:v>
                </c:pt>
                <c:pt idx="47">
                  <c:v>0.45614810827437713</c:v>
                </c:pt>
                <c:pt idx="48">
                  <c:v>0.46371974303764524</c:v>
                </c:pt>
                <c:pt idx="49">
                  <c:v>0.49030771596905093</c:v>
                </c:pt>
                <c:pt idx="50">
                  <c:v>0.49881545323332466</c:v>
                </c:pt>
                <c:pt idx="51">
                  <c:v>0.52146676762179689</c:v>
                </c:pt>
                <c:pt idx="52">
                  <c:v>0.54148427702718693</c:v>
                </c:pt>
                <c:pt idx="53">
                  <c:v>0.5450290443177247</c:v>
                </c:pt>
                <c:pt idx="54">
                  <c:v>0.8066467714076142</c:v>
                </c:pt>
                <c:pt idx="55">
                  <c:v>0.80727971275110622</c:v>
                </c:pt>
                <c:pt idx="56">
                  <c:v>0.80971387502070369</c:v>
                </c:pt>
                <c:pt idx="57">
                  <c:v>0.81850259091877053</c:v>
                </c:pt>
                <c:pt idx="58">
                  <c:v>0.83475350779641766</c:v>
                </c:pt>
                <c:pt idx="59">
                  <c:v>0.85298902112959329</c:v>
                </c:pt>
                <c:pt idx="60">
                  <c:v>0.88053527908572515</c:v>
                </c:pt>
                <c:pt idx="61">
                  <c:v>0.8961576911246244</c:v>
                </c:pt>
                <c:pt idx="62">
                  <c:v>0.89878410193313296</c:v>
                </c:pt>
                <c:pt idx="63">
                  <c:v>0.90469796275702152</c:v>
                </c:pt>
                <c:pt idx="64">
                  <c:v>0.91215424839694292</c:v>
                </c:pt>
                <c:pt idx="65">
                  <c:v>0.91360646428317915</c:v>
                </c:pt>
                <c:pt idx="66">
                  <c:v>0.91498473842368033</c:v>
                </c:pt>
                <c:pt idx="67">
                  <c:v>0.95132119111279367</c:v>
                </c:pt>
                <c:pt idx="68">
                  <c:v>0.95430843764048934</c:v>
                </c:pt>
                <c:pt idx="69">
                  <c:v>0.95523714596692144</c:v>
                </c:pt>
                <c:pt idx="70">
                  <c:v>0.9555728414925585</c:v>
                </c:pt>
                <c:pt idx="71">
                  <c:v>0.95954203440361541</c:v>
                </c:pt>
                <c:pt idx="72">
                  <c:v>0.96130480562193876</c:v>
                </c:pt>
                <c:pt idx="73">
                  <c:v>0.96416783001679951</c:v>
                </c:pt>
                <c:pt idx="74">
                  <c:v>0.97729692638951327</c:v>
                </c:pt>
                <c:pt idx="75">
                  <c:v>0.97773466152426469</c:v>
                </c:pt>
                <c:pt idx="76">
                  <c:v>0.97966897759269334</c:v>
                </c:pt>
                <c:pt idx="77">
                  <c:v>0.98023093486027968</c:v>
                </c:pt>
                <c:pt idx="78">
                  <c:v>0.98070564086789869</c:v>
                </c:pt>
                <c:pt idx="79">
                  <c:v>0.98540537822681773</c:v>
                </c:pt>
                <c:pt idx="80">
                  <c:v>0.98620099141092676</c:v>
                </c:pt>
                <c:pt idx="81">
                  <c:v>0.9879489742801032</c:v>
                </c:pt>
                <c:pt idx="82">
                  <c:v>0.99573504010600289</c:v>
                </c:pt>
                <c:pt idx="83">
                  <c:v>0.99654987814400298</c:v>
                </c:pt>
                <c:pt idx="84">
                  <c:v>0.9976235122920758</c:v>
                </c:pt>
                <c:pt idx="85">
                  <c:v>0.99804645907768019</c:v>
                </c:pt>
                <c:pt idx="86">
                  <c:v>0.99954008234152802</c:v>
                </c:pt>
                <c:pt idx="87">
                  <c:v>1</c:v>
                </c:pt>
              </c:numCache>
            </c:numRef>
          </c:xVal>
          <c:yVal>
            <c:numRef>
              <c:f>Gipuzkoa!$H$3:$H$90</c:f>
              <c:numCache>
                <c:formatCode>General</c:formatCode>
                <c:ptCount val="88"/>
                <c:pt idx="0">
                  <c:v>1.7735439802862081E-4</c:v>
                </c:pt>
                <c:pt idx="1">
                  <c:v>2.7065063608800415E-4</c:v>
                </c:pt>
                <c:pt idx="2">
                  <c:v>3.5624072202638228E-4</c:v>
                </c:pt>
                <c:pt idx="3">
                  <c:v>2.9335357456410395E-3</c:v>
                </c:pt>
                <c:pt idx="4">
                  <c:v>4.0354348149150175E-3</c:v>
                </c:pt>
                <c:pt idx="5">
                  <c:v>4.3360544583946206E-3</c:v>
                </c:pt>
                <c:pt idx="6">
                  <c:v>4.5474964477561454E-3</c:v>
                </c:pt>
                <c:pt idx="7">
                  <c:v>4.6285359154853017E-3</c:v>
                </c:pt>
                <c:pt idx="8">
                  <c:v>4.745969817579165E-3</c:v>
                </c:pt>
                <c:pt idx="9">
                  <c:v>5.9221483176039895E-3</c:v>
                </c:pt>
                <c:pt idx="10">
                  <c:v>1.0275178053502275E-2</c:v>
                </c:pt>
                <c:pt idx="11">
                  <c:v>4.5639187136107207E-2</c:v>
                </c:pt>
                <c:pt idx="12">
                  <c:v>4.9901318769643668E-2</c:v>
                </c:pt>
                <c:pt idx="13">
                  <c:v>5.3733584384738263E-2</c:v>
                </c:pt>
                <c:pt idx="14">
                  <c:v>5.3884453593041448E-2</c:v>
                </c:pt>
                <c:pt idx="15">
                  <c:v>5.5051616212370508E-2</c:v>
                </c:pt>
                <c:pt idx="16">
                  <c:v>5.5196112842226711E-2</c:v>
                </c:pt>
                <c:pt idx="17">
                  <c:v>7.1969513745104435E-2</c:v>
                </c:pt>
                <c:pt idx="18">
                  <c:v>8.5629649240444861E-2</c:v>
                </c:pt>
                <c:pt idx="19">
                  <c:v>8.5720806135128905E-2</c:v>
                </c:pt>
                <c:pt idx="20">
                  <c:v>9.1775297965445479E-2</c:v>
                </c:pt>
                <c:pt idx="21">
                  <c:v>9.2005992877261744E-2</c:v>
                </c:pt>
                <c:pt idx="22">
                  <c:v>9.3661579531193473E-2</c:v>
                </c:pt>
                <c:pt idx="23">
                  <c:v>0.10325055626251474</c:v>
                </c:pt>
                <c:pt idx="24">
                  <c:v>0.10342729341311666</c:v>
                </c:pt>
                <c:pt idx="25">
                  <c:v>0.10369640239054194</c:v>
                </c:pt>
                <c:pt idx="26">
                  <c:v>0.10384341618693817</c:v>
                </c:pt>
                <c:pt idx="27">
                  <c:v>0.11527707276659779</c:v>
                </c:pt>
                <c:pt idx="28">
                  <c:v>0.12024315435965062</c:v>
                </c:pt>
                <c:pt idx="29">
                  <c:v>0.13984544158305154</c:v>
                </c:pt>
                <c:pt idx="30">
                  <c:v>0.14602833956489381</c:v>
                </c:pt>
                <c:pt idx="31">
                  <c:v>0.14651327442884884</c:v>
                </c:pt>
                <c:pt idx="32">
                  <c:v>0.14728196412485195</c:v>
                </c:pt>
                <c:pt idx="33">
                  <c:v>0.14805314383317997</c:v>
                </c:pt>
                <c:pt idx="34">
                  <c:v>0.17140282836229284</c:v>
                </c:pt>
                <c:pt idx="35">
                  <c:v>0.17149914630972732</c:v>
                </c:pt>
                <c:pt idx="36">
                  <c:v>0.23893092832121524</c:v>
                </c:pt>
                <c:pt idx="37">
                  <c:v>0.2429606979298525</c:v>
                </c:pt>
                <c:pt idx="38">
                  <c:v>0.24328293184190269</c:v>
                </c:pt>
                <c:pt idx="39">
                  <c:v>0.25612149144958857</c:v>
                </c:pt>
                <c:pt idx="40">
                  <c:v>0.25743326924298165</c:v>
                </c:pt>
                <c:pt idx="41">
                  <c:v>0.29744912034376703</c:v>
                </c:pt>
                <c:pt idx="42">
                  <c:v>0.31014529064441021</c:v>
                </c:pt>
                <c:pt idx="43">
                  <c:v>0.33036613531506875</c:v>
                </c:pt>
                <c:pt idx="44">
                  <c:v>0.33252129237092309</c:v>
                </c:pt>
                <c:pt idx="45">
                  <c:v>0.34528542023120362</c:v>
                </c:pt>
                <c:pt idx="46">
                  <c:v>0.34616014168679343</c:v>
                </c:pt>
                <c:pt idx="47">
                  <c:v>0.34861885172264478</c:v>
                </c:pt>
                <c:pt idx="48">
                  <c:v>0.3566586483656507</c:v>
                </c:pt>
                <c:pt idx="49">
                  <c:v>0.38533504231879989</c:v>
                </c:pt>
                <c:pt idx="50">
                  <c:v>0.39461630709550449</c:v>
                </c:pt>
                <c:pt idx="51">
                  <c:v>0.41946423935951704</c:v>
                </c:pt>
                <c:pt idx="52">
                  <c:v>0.44145852289737114</c:v>
                </c:pt>
                <c:pt idx="53">
                  <c:v>0.44537060759774716</c:v>
                </c:pt>
                <c:pt idx="54">
                  <c:v>0.73425276121611871</c:v>
                </c:pt>
                <c:pt idx="55">
                  <c:v>0.73495541341827342</c:v>
                </c:pt>
                <c:pt idx="56">
                  <c:v>0.73767929633561324</c:v>
                </c:pt>
                <c:pt idx="57">
                  <c:v>0.74758347890362531</c:v>
                </c:pt>
                <c:pt idx="58">
                  <c:v>0.76597825137081599</c:v>
                </c:pt>
                <c:pt idx="59">
                  <c:v>0.78692426765270251</c:v>
                </c:pt>
                <c:pt idx="60">
                  <c:v>0.81878251457028173</c:v>
                </c:pt>
                <c:pt idx="61">
                  <c:v>0.83689564011219941</c:v>
                </c:pt>
                <c:pt idx="62">
                  <c:v>0.84009445102993852</c:v>
                </c:pt>
                <c:pt idx="63">
                  <c:v>0.84764668994539716</c:v>
                </c:pt>
                <c:pt idx="64">
                  <c:v>0.85727466363334581</c:v>
                </c:pt>
                <c:pt idx="65">
                  <c:v>0.85918358412564422</c:v>
                </c:pt>
                <c:pt idx="66">
                  <c:v>0.86100900608785413</c:v>
                </c:pt>
                <c:pt idx="67">
                  <c:v>0.90935873845802229</c:v>
                </c:pt>
                <c:pt idx="68">
                  <c:v>0.91338885026816574</c:v>
                </c:pt>
                <c:pt idx="69">
                  <c:v>0.9146564452338124</c:v>
                </c:pt>
                <c:pt idx="70">
                  <c:v>0.91511540967020533</c:v>
                </c:pt>
                <c:pt idx="71">
                  <c:v>0.92061133287270791</c:v>
                </c:pt>
                <c:pt idx="72">
                  <c:v>0.92306223845623314</c:v>
                </c:pt>
                <c:pt idx="73">
                  <c:v>0.92704912192388933</c:v>
                </c:pt>
                <c:pt idx="74">
                  <c:v>0.94650794535087646</c:v>
                </c:pt>
                <c:pt idx="75">
                  <c:v>0.94718650718988751</c:v>
                </c:pt>
                <c:pt idx="76">
                  <c:v>0.95020271214279728</c:v>
                </c:pt>
                <c:pt idx="77">
                  <c:v>0.95116126956096192</c:v>
                </c:pt>
                <c:pt idx="78">
                  <c:v>0.95198130816966586</c:v>
                </c:pt>
                <c:pt idx="79">
                  <c:v>0.9609960024500841</c:v>
                </c:pt>
                <c:pt idx="80">
                  <c:v>0.96259989954703984</c:v>
                </c:pt>
                <c:pt idx="81">
                  <c:v>0.96655257395934724</c:v>
                </c:pt>
                <c:pt idx="82">
                  <c:v>0.98530430259886925</c:v>
                </c:pt>
                <c:pt idx="83">
                  <c:v>0.9872736521203419</c:v>
                </c:pt>
                <c:pt idx="84">
                  <c:v>0.99010271139082995</c:v>
                </c:pt>
                <c:pt idx="85">
                  <c:v>0.99131375064736549</c:v>
                </c:pt>
                <c:pt idx="86">
                  <c:v>0.9970181115513761</c:v>
                </c:pt>
                <c:pt idx="87">
                  <c:v>1</c:v>
                </c:pt>
              </c:numCache>
            </c:numRef>
          </c:yVal>
          <c:smooth val="1"/>
        </c:ser>
        <c:ser>
          <c:idx val="2"/>
          <c:order val="3"/>
          <c:tx>
            <c:v>Bizkaia</c:v>
          </c:tx>
          <c:spPr>
            <a:ln w="12700"/>
          </c:spPr>
          <c:marker>
            <c:symbol val="none"/>
          </c:marker>
          <c:dPt>
            <c:idx val="73"/>
            <c:bubble3D val="0"/>
            <c:spPr>
              <a:ln w="25400"/>
            </c:spPr>
          </c:dPt>
          <c:xVal>
            <c:numRef>
              <c:f>Bizkaia!$G$3:$G$114</c:f>
              <c:numCache>
                <c:formatCode>General</c:formatCode>
                <c:ptCount val="112"/>
                <c:pt idx="0">
                  <c:v>4.1490281800590512E-4</c:v>
                </c:pt>
                <c:pt idx="1">
                  <c:v>6.2893302433453268E-4</c:v>
                </c:pt>
                <c:pt idx="2">
                  <c:v>9.0611968498964057E-4</c:v>
                </c:pt>
                <c:pt idx="3">
                  <c:v>2.3446833668705801E-3</c:v>
                </c:pt>
                <c:pt idx="4">
                  <c:v>2.757831838922972E-3</c:v>
                </c:pt>
                <c:pt idx="5">
                  <c:v>3.3165910251169708E-3</c:v>
                </c:pt>
                <c:pt idx="6">
                  <c:v>3.5306212314455986E-3</c:v>
                </c:pt>
                <c:pt idx="7">
                  <c:v>3.7657035892163862E-3</c:v>
                </c:pt>
                <c:pt idx="8">
                  <c:v>3.9069284384742105E-3</c:v>
                </c:pt>
                <c:pt idx="9">
                  <c:v>4.6156842036936003E-3</c:v>
                </c:pt>
                <c:pt idx="10">
                  <c:v>5.34286060142488E-3</c:v>
                </c:pt>
                <c:pt idx="11">
                  <c:v>5.6025038025448544E-3</c:v>
                </c:pt>
                <c:pt idx="12">
                  <c:v>5.3032123828754781E-2</c:v>
                </c:pt>
                <c:pt idx="13">
                  <c:v>5.3714564404671469E-2</c:v>
                </c:pt>
                <c:pt idx="14">
                  <c:v>5.5276809476275106E-2</c:v>
                </c:pt>
                <c:pt idx="15">
                  <c:v>5.6238191058800416E-2</c:v>
                </c:pt>
                <c:pt idx="16">
                  <c:v>5.6706601428388473E-2</c:v>
                </c:pt>
                <c:pt idx="17">
                  <c:v>0.10054419811477984</c:v>
                </c:pt>
                <c:pt idx="18">
                  <c:v>0.10420464094678543</c:v>
                </c:pt>
                <c:pt idx="19">
                  <c:v>0.11072203616408749</c:v>
                </c:pt>
                <c:pt idx="20">
                  <c:v>0.11171762749270631</c:v>
                </c:pt>
                <c:pt idx="21">
                  <c:v>0.11206586516447871</c:v>
                </c:pt>
                <c:pt idx="22">
                  <c:v>0.11241585718220462</c:v>
                </c:pt>
                <c:pt idx="23">
                  <c:v>0.12071391354232272</c:v>
                </c:pt>
                <c:pt idx="24">
                  <c:v>0.12123495429051619</c:v>
                </c:pt>
                <c:pt idx="25">
                  <c:v>0.12757340622055988</c:v>
                </c:pt>
                <c:pt idx="26">
                  <c:v>0.12849180632722412</c:v>
                </c:pt>
                <c:pt idx="27">
                  <c:v>0.13048123463850825</c:v>
                </c:pt>
                <c:pt idx="28">
                  <c:v>0.13094175045130549</c:v>
                </c:pt>
                <c:pt idx="29">
                  <c:v>0.13145051077782435</c:v>
                </c:pt>
                <c:pt idx="30">
                  <c:v>0.1323162805058832</c:v>
                </c:pt>
                <c:pt idx="31">
                  <c:v>0.1331381915851042</c:v>
                </c:pt>
                <c:pt idx="32">
                  <c:v>0.13346099124055066</c:v>
                </c:pt>
                <c:pt idx="33">
                  <c:v>0.14100555601363476</c:v>
                </c:pt>
                <c:pt idx="34">
                  <c:v>0.21310566601112607</c:v>
                </c:pt>
                <c:pt idx="35">
                  <c:v>0.21402494329076704</c:v>
                </c:pt>
                <c:pt idx="36">
                  <c:v>0.21431616471905027</c:v>
                </c:pt>
                <c:pt idx="37">
                  <c:v>0.21502141179236264</c:v>
                </c:pt>
                <c:pt idx="38">
                  <c:v>0.22161599823161929</c:v>
                </c:pt>
                <c:pt idx="39">
                  <c:v>0.309749075898269</c:v>
                </c:pt>
                <c:pt idx="40">
                  <c:v>0.31101922236861262</c:v>
                </c:pt>
                <c:pt idx="41">
                  <c:v>0.34127818137481075</c:v>
                </c:pt>
                <c:pt idx="42">
                  <c:v>0.3426097299535274</c:v>
                </c:pt>
                <c:pt idx="43">
                  <c:v>0.34294831872255543</c:v>
                </c:pt>
                <c:pt idx="44">
                  <c:v>0.34352549854126135</c:v>
                </c:pt>
                <c:pt idx="45">
                  <c:v>0.34453249311857798</c:v>
                </c:pt>
                <c:pt idx="46">
                  <c:v>0.34482897758472175</c:v>
                </c:pt>
                <c:pt idx="47">
                  <c:v>0.36004442003954296</c:v>
                </c:pt>
                <c:pt idx="48">
                  <c:v>0.360440902225037</c:v>
                </c:pt>
                <c:pt idx="49">
                  <c:v>0.36391713873192366</c:v>
                </c:pt>
                <c:pt idx="50">
                  <c:v>0.36805125497137786</c:v>
                </c:pt>
                <c:pt idx="51">
                  <c:v>0.36805125497137786</c:v>
                </c:pt>
                <c:pt idx="52">
                  <c:v>0.36859861090887402</c:v>
                </c:pt>
                <c:pt idx="53">
                  <c:v>0.36884860520724966</c:v>
                </c:pt>
                <c:pt idx="54">
                  <c:v>0.36929596342539556</c:v>
                </c:pt>
                <c:pt idx="55">
                  <c:v>0.3902682921266708</c:v>
                </c:pt>
                <c:pt idx="56">
                  <c:v>0.39434276060370554</c:v>
                </c:pt>
                <c:pt idx="57">
                  <c:v>0.40788543419185175</c:v>
                </c:pt>
                <c:pt idx="58">
                  <c:v>0.41307215800341396</c:v>
                </c:pt>
                <c:pt idx="59">
                  <c:v>0.41386073650951821</c:v>
                </c:pt>
                <c:pt idx="60">
                  <c:v>0.41659488467806877</c:v>
                </c:pt>
                <c:pt idx="61">
                  <c:v>0.419355348035922</c:v>
                </c:pt>
                <c:pt idx="62">
                  <c:v>0.42244562843303574</c:v>
                </c:pt>
                <c:pt idx="63">
                  <c:v>0.42366402169775075</c:v>
                </c:pt>
                <c:pt idx="64">
                  <c:v>0.46619813934068172</c:v>
                </c:pt>
                <c:pt idx="65">
                  <c:v>0.46711566227436918</c:v>
                </c:pt>
                <c:pt idx="66">
                  <c:v>0.48218198532314177</c:v>
                </c:pt>
                <c:pt idx="67">
                  <c:v>0.48303898332143302</c:v>
                </c:pt>
                <c:pt idx="68">
                  <c:v>0.50375166882158828</c:v>
                </c:pt>
                <c:pt idx="69">
                  <c:v>0.51113483376694913</c:v>
                </c:pt>
                <c:pt idx="70">
                  <c:v>0.51367337236168298</c:v>
                </c:pt>
                <c:pt idx="71">
                  <c:v>0.5146294909063478</c:v>
                </c:pt>
                <c:pt idx="72">
                  <c:v>0.52376349311331494</c:v>
                </c:pt>
                <c:pt idx="73">
                  <c:v>0.83855894514686502</c:v>
                </c:pt>
                <c:pt idx="74">
                  <c:v>0.84499564045030551</c:v>
                </c:pt>
                <c:pt idx="75">
                  <c:v>0.85908303845701761</c:v>
                </c:pt>
                <c:pt idx="76">
                  <c:v>0.88508770852594587</c:v>
                </c:pt>
                <c:pt idx="77">
                  <c:v>0.90811876220366905</c:v>
                </c:pt>
                <c:pt idx="78">
                  <c:v>0.91710715369649465</c:v>
                </c:pt>
                <c:pt idx="79">
                  <c:v>0.91743521638980163</c:v>
                </c:pt>
                <c:pt idx="80">
                  <c:v>0.92866917070312427</c:v>
                </c:pt>
                <c:pt idx="81">
                  <c:v>0.93134454828223212</c:v>
                </c:pt>
                <c:pt idx="82">
                  <c:v>0.93152173722353704</c:v>
                </c:pt>
                <c:pt idx="83">
                  <c:v>0.93332608203672551</c:v>
                </c:pt>
                <c:pt idx="84">
                  <c:v>0.93456728179883619</c:v>
                </c:pt>
                <c:pt idx="85">
                  <c:v>0.93866981981112707</c:v>
                </c:pt>
                <c:pt idx="86">
                  <c:v>0.94226535184285276</c:v>
                </c:pt>
                <c:pt idx="87">
                  <c:v>0.94443196909544169</c:v>
                </c:pt>
                <c:pt idx="88">
                  <c:v>0.94687665018166256</c:v>
                </c:pt>
                <c:pt idx="89">
                  <c:v>0.94729155299966838</c:v>
                </c:pt>
                <c:pt idx="90">
                  <c:v>0.94859854073503591</c:v>
                </c:pt>
                <c:pt idx="91">
                  <c:v>0.95418964128888284</c:v>
                </c:pt>
                <c:pt idx="92">
                  <c:v>0.96023950330957364</c:v>
                </c:pt>
                <c:pt idx="93">
                  <c:v>0.97151556192578059</c:v>
                </c:pt>
                <c:pt idx="94">
                  <c:v>0.97179099424048221</c:v>
                </c:pt>
                <c:pt idx="95">
                  <c:v>0.97529968614750895</c:v>
                </c:pt>
                <c:pt idx="96">
                  <c:v>0.97695578872762556</c:v>
                </c:pt>
                <c:pt idx="97">
                  <c:v>0.98254074907063527</c:v>
                </c:pt>
                <c:pt idx="98">
                  <c:v>0.98647311552543537</c:v>
                </c:pt>
                <c:pt idx="99">
                  <c:v>0.98716432783111963</c:v>
                </c:pt>
                <c:pt idx="100">
                  <c:v>0.98803799211596932</c:v>
                </c:pt>
                <c:pt idx="101">
                  <c:v>0.98815728764080824</c:v>
                </c:pt>
                <c:pt idx="102">
                  <c:v>0.98901516281207624</c:v>
                </c:pt>
                <c:pt idx="103">
                  <c:v>0.99215719641481859</c:v>
                </c:pt>
                <c:pt idx="104">
                  <c:v>0.99279753268785098</c:v>
                </c:pt>
                <c:pt idx="105">
                  <c:v>0.99419837793173138</c:v>
                </c:pt>
                <c:pt idx="106">
                  <c:v>0.99516326820616374</c:v>
                </c:pt>
                <c:pt idx="107">
                  <c:v>0.99525975723360693</c:v>
                </c:pt>
                <c:pt idx="108">
                  <c:v>0.99550273414816859</c:v>
                </c:pt>
                <c:pt idx="109">
                  <c:v>0.99584307726315013</c:v>
                </c:pt>
                <c:pt idx="110">
                  <c:v>0.99732199090196183</c:v>
                </c:pt>
                <c:pt idx="111">
                  <c:v>1</c:v>
                </c:pt>
              </c:numCache>
            </c:numRef>
          </c:xVal>
          <c:yVal>
            <c:numRef>
              <c:f>Bizkaia!$H$3:$H$114</c:f>
              <c:numCache>
                <c:formatCode>General</c:formatCode>
                <c:ptCount val="112"/>
                <c:pt idx="0">
                  <c:v>1.8925896959218479E-4</c:v>
                </c:pt>
                <c:pt idx="1">
                  <c:v>2.8857541492135417E-4</c:v>
                </c:pt>
                <c:pt idx="2">
                  <c:v>4.2249240979567147E-4</c:v>
                </c:pt>
                <c:pt idx="3">
                  <c:v>1.1268057024246944E-3</c:v>
                </c:pt>
                <c:pt idx="4">
                  <c:v>1.3333795489280005E-3</c:v>
                </c:pt>
                <c:pt idx="5">
                  <c:v>1.6243025183733002E-3</c:v>
                </c:pt>
                <c:pt idx="6">
                  <c:v>1.7384750751594593E-3</c:v>
                </c:pt>
                <c:pt idx="7">
                  <c:v>1.8644367728027362E-3</c:v>
                </c:pt>
                <c:pt idx="8">
                  <c:v>1.9428470625836997E-3</c:v>
                </c:pt>
                <c:pt idx="9">
                  <c:v>2.338203092780375E-3</c:v>
                </c:pt>
                <c:pt idx="10">
                  <c:v>2.7458880214554686E-3</c:v>
                </c:pt>
                <c:pt idx="11">
                  <c:v>2.8924387344503779E-3</c:v>
                </c:pt>
                <c:pt idx="12">
                  <c:v>2.9998048889626327E-2</c:v>
                </c:pt>
                <c:pt idx="13">
                  <c:v>3.0395969420405362E-2</c:v>
                </c:pt>
                <c:pt idx="14">
                  <c:v>3.1314436829522917E-2</c:v>
                </c:pt>
                <c:pt idx="15">
                  <c:v>3.1882291051408031E-2</c:v>
                </c:pt>
                <c:pt idx="16">
                  <c:v>3.216724943838549E-2</c:v>
                </c:pt>
                <c:pt idx="17">
                  <c:v>5.90379253953459E-2</c:v>
                </c:pt>
                <c:pt idx="18">
                  <c:v>6.1291966129143831E-2</c:v>
                </c:pt>
                <c:pt idx="19">
                  <c:v>6.5358065243270536E-2</c:v>
                </c:pt>
                <c:pt idx="20">
                  <c:v>6.5979346799644623E-2</c:v>
                </c:pt>
                <c:pt idx="21">
                  <c:v>6.6197719565222815E-2</c:v>
                </c:pt>
                <c:pt idx="22">
                  <c:v>6.6418701028927732E-2</c:v>
                </c:pt>
                <c:pt idx="23">
                  <c:v>7.1707961967970316E-2</c:v>
                </c:pt>
                <c:pt idx="24">
                  <c:v>7.2041511056983573E-2</c:v>
                </c:pt>
                <c:pt idx="25">
                  <c:v>7.6108080047068524E-2</c:v>
                </c:pt>
                <c:pt idx="26">
                  <c:v>7.6697572226320287E-2</c:v>
                </c:pt>
                <c:pt idx="27">
                  <c:v>7.7988273505185529E-2</c:v>
                </c:pt>
                <c:pt idx="28">
                  <c:v>7.8287457634513932E-2</c:v>
                </c:pt>
                <c:pt idx="29">
                  <c:v>7.8619610654781083E-2</c:v>
                </c:pt>
                <c:pt idx="30">
                  <c:v>7.9188317863196953E-2</c:v>
                </c:pt>
                <c:pt idx="31">
                  <c:v>7.9731513571055929E-2</c:v>
                </c:pt>
                <c:pt idx="32">
                  <c:v>7.9948280231770169E-2</c:v>
                </c:pt>
                <c:pt idx="33">
                  <c:v>8.5054420379648013E-2</c:v>
                </c:pt>
                <c:pt idx="34">
                  <c:v>0.13406054126249423</c:v>
                </c:pt>
                <c:pt idx="35">
                  <c:v>0.13468810258588917</c:v>
                </c:pt>
                <c:pt idx="36">
                  <c:v>0.13488814380065992</c:v>
                </c:pt>
                <c:pt idx="37">
                  <c:v>0.13537645939162068</c:v>
                </c:pt>
                <c:pt idx="38">
                  <c:v>0.13995825727852387</c:v>
                </c:pt>
                <c:pt idx="39">
                  <c:v>0.20144694433081001</c:v>
                </c:pt>
                <c:pt idx="40">
                  <c:v>0.2023350823810956</c:v>
                </c:pt>
                <c:pt idx="41">
                  <c:v>0.22375422930913971</c:v>
                </c:pt>
                <c:pt idx="42">
                  <c:v>0.2247058849672148</c:v>
                </c:pt>
                <c:pt idx="43">
                  <c:v>0.22494865386464213</c:v>
                </c:pt>
                <c:pt idx="44">
                  <c:v>0.22536510959391087</c:v>
                </c:pt>
                <c:pt idx="45">
                  <c:v>0.226095957579805</c:v>
                </c:pt>
                <c:pt idx="46">
                  <c:v>0.22631539004343779</c:v>
                </c:pt>
                <c:pt idx="47">
                  <c:v>0.23759125999406494</c:v>
                </c:pt>
                <c:pt idx="48">
                  <c:v>0.2378877371215839</c:v>
                </c:pt>
                <c:pt idx="49">
                  <c:v>0.24053546904621975</c:v>
                </c:pt>
                <c:pt idx="50">
                  <c:v>0.24371593059591085</c:v>
                </c:pt>
                <c:pt idx="51">
                  <c:v>0.24371593059591085</c:v>
                </c:pt>
                <c:pt idx="52">
                  <c:v>0.24416029036006223</c:v>
                </c:pt>
                <c:pt idx="53">
                  <c:v>0.24437076747553782</c:v>
                </c:pt>
                <c:pt idx="54">
                  <c:v>0.24475007041004535</c:v>
                </c:pt>
                <c:pt idx="55">
                  <c:v>0.26272052923580003</c:v>
                </c:pt>
                <c:pt idx="56">
                  <c:v>0.26622603106495901</c:v>
                </c:pt>
                <c:pt idx="57">
                  <c:v>0.27789166970695683</c:v>
                </c:pt>
                <c:pt idx="58">
                  <c:v>0.28239689515270433</c:v>
                </c:pt>
                <c:pt idx="59">
                  <c:v>0.28308596237855144</c:v>
                </c:pt>
                <c:pt idx="60">
                  <c:v>0.28547894708898292</c:v>
                </c:pt>
                <c:pt idx="61">
                  <c:v>0.28790460532298817</c:v>
                </c:pt>
                <c:pt idx="62">
                  <c:v>0.29064005868231302</c:v>
                </c:pt>
                <c:pt idx="63">
                  <c:v>0.2917506090103168</c:v>
                </c:pt>
                <c:pt idx="64">
                  <c:v>0.33206880517096915</c:v>
                </c:pt>
                <c:pt idx="65">
                  <c:v>0.33295086925312406</c:v>
                </c:pt>
                <c:pt idx="66">
                  <c:v>0.34743717425033527</c:v>
                </c:pt>
                <c:pt idx="67">
                  <c:v>0.34828990348359429</c:v>
                </c:pt>
                <c:pt idx="68">
                  <c:v>0.36921497153911975</c:v>
                </c:pt>
                <c:pt idx="69">
                  <c:v>0.37669962991535644</c:v>
                </c:pt>
                <c:pt idx="70">
                  <c:v>0.37929211888602649</c:v>
                </c:pt>
                <c:pt idx="71">
                  <c:v>0.38027616026213207</c:v>
                </c:pt>
                <c:pt idx="72">
                  <c:v>0.38999731060028631</c:v>
                </c:pt>
                <c:pt idx="73">
                  <c:v>0.74257410248713884</c:v>
                </c:pt>
                <c:pt idx="74">
                  <c:v>0.74981058754498275</c:v>
                </c:pt>
                <c:pt idx="75">
                  <c:v>0.76581487167475526</c:v>
                </c:pt>
                <c:pt idx="76">
                  <c:v>0.79582377145264893</c:v>
                </c:pt>
                <c:pt idx="77">
                  <c:v>0.82318165402029797</c:v>
                </c:pt>
                <c:pt idx="78">
                  <c:v>0.83386804046169305</c:v>
                </c:pt>
                <c:pt idx="79">
                  <c:v>0.83427282751774767</c:v>
                </c:pt>
                <c:pt idx="80">
                  <c:v>0.84817498673924718</c:v>
                </c:pt>
                <c:pt idx="81">
                  <c:v>0.85152138946853773</c:v>
                </c:pt>
                <c:pt idx="82">
                  <c:v>0.85175521364347118</c:v>
                </c:pt>
                <c:pt idx="83">
                  <c:v>0.85421258289848034</c:v>
                </c:pt>
                <c:pt idx="84">
                  <c:v>0.8559254095128459</c:v>
                </c:pt>
                <c:pt idx="85">
                  <c:v>0.86170389170137973</c:v>
                </c:pt>
                <c:pt idx="86">
                  <c:v>0.86713619166947287</c:v>
                </c:pt>
                <c:pt idx="87">
                  <c:v>0.87044069538746949</c:v>
                </c:pt>
                <c:pt idx="88">
                  <c:v>0.87425250849333025</c:v>
                </c:pt>
                <c:pt idx="89">
                  <c:v>0.87492484342848142</c:v>
                </c:pt>
                <c:pt idx="90">
                  <c:v>0.87709560842689682</c:v>
                </c:pt>
                <c:pt idx="91">
                  <c:v>0.88679234353308323</c:v>
                </c:pt>
                <c:pt idx="92">
                  <c:v>0.89741510069944186</c:v>
                </c:pt>
                <c:pt idx="93">
                  <c:v>0.91721604352278785</c:v>
                </c:pt>
                <c:pt idx="94">
                  <c:v>0.91770554084396105</c:v>
                </c:pt>
                <c:pt idx="95">
                  <c:v>0.92473986033662814</c:v>
                </c:pt>
                <c:pt idx="96">
                  <c:v>0.92812996583245211</c:v>
                </c:pt>
                <c:pt idx="97">
                  <c:v>0.94012333011327187</c:v>
                </c:pt>
                <c:pt idx="98">
                  <c:v>0.94868854348259968</c:v>
                </c:pt>
                <c:pt idx="99">
                  <c:v>0.95022542977705493</c:v>
                </c:pt>
                <c:pt idx="100">
                  <c:v>0.95218357420946986</c:v>
                </c:pt>
                <c:pt idx="101">
                  <c:v>0.95246331885072855</c:v>
                </c:pt>
                <c:pt idx="102">
                  <c:v>0.95449407437271316</c:v>
                </c:pt>
                <c:pt idx="103">
                  <c:v>0.96332495611730451</c:v>
                </c:pt>
                <c:pt idx="104">
                  <c:v>0.96517805419914904</c:v>
                </c:pt>
                <c:pt idx="105">
                  <c:v>0.96928251469575422</c:v>
                </c:pt>
                <c:pt idx="106">
                  <c:v>0.97239387840433478</c:v>
                </c:pt>
                <c:pt idx="107">
                  <c:v>0.97273049941824485</c:v>
                </c:pt>
                <c:pt idx="108">
                  <c:v>0.97364052353187613</c:v>
                </c:pt>
                <c:pt idx="109">
                  <c:v>0.97502283602046214</c:v>
                </c:pt>
                <c:pt idx="110">
                  <c:v>0.98150593012839604</c:v>
                </c:pt>
                <c:pt idx="111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429568"/>
        <c:axId val="94431488"/>
      </c:scatterChart>
      <c:valAx>
        <c:axId val="94429568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Población %</a:t>
                </a:r>
              </a:p>
            </c:rich>
          </c:tx>
          <c:layout/>
          <c:overlay val="0"/>
        </c:title>
        <c:numFmt formatCode="0%" sourceLinked="0"/>
        <c:majorTickMark val="none"/>
        <c:minorTickMark val="none"/>
        <c:tickLblPos val="nextTo"/>
        <c:crossAx val="94431488"/>
        <c:crosses val="autoZero"/>
        <c:crossBetween val="midCat"/>
        <c:majorUnit val="0.1"/>
        <c:minorUnit val="4.0000000000000008E-2"/>
      </c:valAx>
      <c:valAx>
        <c:axId val="94431488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PIB per capita %</a:t>
                </a:r>
              </a:p>
            </c:rich>
          </c:tx>
          <c:layout/>
          <c:overlay val="0"/>
        </c:title>
        <c:numFmt formatCode="0%" sourceLinked="0"/>
        <c:majorTickMark val="none"/>
        <c:minorTickMark val="none"/>
        <c:tickLblPos val="nextTo"/>
        <c:crossAx val="94429568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Curvas</a:t>
            </a:r>
            <a:r>
              <a:rPr lang="en-US" baseline="0"/>
              <a:t> de Lorenz </a:t>
            </a:r>
            <a:r>
              <a:rPr lang="en-US"/>
              <a:t>(2008)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Araba</c:v>
          </c:tx>
          <c:spPr>
            <a:ln w="25400"/>
          </c:spPr>
          <c:marker>
            <c:symbol val="none"/>
          </c:marker>
          <c:xVal>
            <c:numRef>
              <c:f>Araba!$O$3:$O$53</c:f>
              <c:numCache>
                <c:formatCode>General</c:formatCode>
                <c:ptCount val="51"/>
                <c:pt idx="0">
                  <c:v>5.9424806627157787E-4</c:v>
                </c:pt>
                <c:pt idx="1">
                  <c:v>2.1638380674019412E-3</c:v>
                </c:pt>
                <c:pt idx="2">
                  <c:v>2.7774637880084614E-3</c:v>
                </c:pt>
                <c:pt idx="3">
                  <c:v>5.4935650039562708E-3</c:v>
                </c:pt>
                <c:pt idx="4">
                  <c:v>1.0302452888077898E-2</c:v>
                </c:pt>
                <c:pt idx="5">
                  <c:v>1.1177676942206146E-2</c:v>
                </c:pt>
                <c:pt idx="6">
                  <c:v>1.2182085358567345E-2</c:v>
                </c:pt>
                <c:pt idx="7">
                  <c:v>1.4458959742923119E-2</c:v>
                </c:pt>
                <c:pt idx="8">
                  <c:v>1.5611930175852213E-2</c:v>
                </c:pt>
                <c:pt idx="9">
                  <c:v>2.3295170119657014E-2</c:v>
                </c:pt>
                <c:pt idx="10">
                  <c:v>2.7002761315742731E-2</c:v>
                </c:pt>
                <c:pt idx="11">
                  <c:v>2.7597009382014308E-2</c:v>
                </c:pt>
                <c:pt idx="12">
                  <c:v>2.8165420575839293E-2</c:v>
                </c:pt>
                <c:pt idx="13">
                  <c:v>2.9131073683530607E-2</c:v>
                </c:pt>
                <c:pt idx="14">
                  <c:v>2.9993379301435561E-2</c:v>
                </c:pt>
                <c:pt idx="15">
                  <c:v>3.3736496197135334E-2</c:v>
                </c:pt>
                <c:pt idx="16">
                  <c:v>3.7314903030988097E-2</c:v>
                </c:pt>
                <c:pt idx="17">
                  <c:v>3.9013677394351416E-2</c:v>
                </c:pt>
                <c:pt idx="18">
                  <c:v>4.1322847869265426E-2</c:v>
                </c:pt>
                <c:pt idx="19">
                  <c:v>4.929029340998272E-2</c:v>
                </c:pt>
                <c:pt idx="20">
                  <c:v>5.2765352754049123E-2</c:v>
                </c:pt>
                <c:pt idx="21">
                  <c:v>6.7711983464401632E-2</c:v>
                </c:pt>
                <c:pt idx="22">
                  <c:v>7.3409013838874798E-2</c:v>
                </c:pt>
                <c:pt idx="23">
                  <c:v>7.569234744134222E-2</c:v>
                </c:pt>
                <c:pt idx="24">
                  <c:v>8.4444587982624705E-2</c:v>
                </c:pt>
                <c:pt idx="25">
                  <c:v>0.14346892308686032</c:v>
                </c:pt>
                <c:pt idx="26">
                  <c:v>0.89427874755760817</c:v>
                </c:pt>
                <c:pt idx="27">
                  <c:v>0.89498603194083359</c:v>
                </c:pt>
                <c:pt idx="28">
                  <c:v>0.89613900237376265</c:v>
                </c:pt>
                <c:pt idx="29">
                  <c:v>0.89907794661456231</c:v>
                </c:pt>
                <c:pt idx="30">
                  <c:v>0.90199105398291535</c:v>
                </c:pt>
                <c:pt idx="31">
                  <c:v>0.90314402441584452</c:v>
                </c:pt>
                <c:pt idx="32">
                  <c:v>0.90799812682674763</c:v>
                </c:pt>
                <c:pt idx="33">
                  <c:v>0.91020394981187525</c:v>
                </c:pt>
                <c:pt idx="34">
                  <c:v>0.91126649119124126</c:v>
                </c:pt>
                <c:pt idx="35">
                  <c:v>0.91505482261372262</c:v>
                </c:pt>
                <c:pt idx="36">
                  <c:v>0.92404282461608023</c:v>
                </c:pt>
                <c:pt idx="37">
                  <c:v>0.92917467340578419</c:v>
                </c:pt>
                <c:pt idx="38">
                  <c:v>0.96155796340852939</c:v>
                </c:pt>
                <c:pt idx="39">
                  <c:v>0.9648683126907488</c:v>
                </c:pt>
                <c:pt idx="40">
                  <c:v>0.96550777528380194</c:v>
                </c:pt>
                <c:pt idx="41">
                  <c:v>0.96623766693041813</c:v>
                </c:pt>
                <c:pt idx="42">
                  <c:v>0.97625268461252768</c:v>
                </c:pt>
                <c:pt idx="43">
                  <c:v>0.98140391105656666</c:v>
                </c:pt>
                <c:pt idx="44">
                  <c:v>0.98242769712726274</c:v>
                </c:pt>
                <c:pt idx="45">
                  <c:v>0.98432670725208715</c:v>
                </c:pt>
                <c:pt idx="46">
                  <c:v>0.98548290729407206</c:v>
                </c:pt>
                <c:pt idx="47">
                  <c:v>0.98851228058843477</c:v>
                </c:pt>
                <c:pt idx="48">
                  <c:v>0.99337607182650545</c:v>
                </c:pt>
                <c:pt idx="49">
                  <c:v>0.99481970707445866</c:v>
                </c:pt>
                <c:pt idx="50">
                  <c:v>1</c:v>
                </c:pt>
              </c:numCache>
            </c:numRef>
          </c:xVal>
          <c:yVal>
            <c:numRef>
              <c:f>Araba!$P$3:$P$53</c:f>
              <c:numCache>
                <c:formatCode>General</c:formatCode>
                <c:ptCount val="51"/>
                <c:pt idx="0">
                  <c:v>1.8431774805479641E-4</c:v>
                </c:pt>
                <c:pt idx="1">
                  <c:v>7.8779378567297683E-4</c:v>
                </c:pt>
                <c:pt idx="2">
                  <c:v>1.029823064803379E-3</c:v>
                </c:pt>
                <c:pt idx="3">
                  <c:v>2.141713060207245E-3</c:v>
                </c:pt>
                <c:pt idx="4">
                  <c:v>4.12493968638117E-3</c:v>
                </c:pt>
                <c:pt idx="5">
                  <c:v>4.4942551041723539E-3</c:v>
                </c:pt>
                <c:pt idx="6">
                  <c:v>4.9210786386008768E-3</c:v>
                </c:pt>
                <c:pt idx="7">
                  <c:v>5.9989597026975294E-3</c:v>
                </c:pt>
                <c:pt idx="8">
                  <c:v>6.5621388047940217E-3</c:v>
                </c:pt>
                <c:pt idx="9">
                  <c:v>1.0430338690266929E-2</c:v>
                </c:pt>
                <c:pt idx="10">
                  <c:v>1.250149522214007E-2</c:v>
                </c:pt>
                <c:pt idx="11">
                  <c:v>1.2851285262712888E-2</c:v>
                </c:pt>
                <c:pt idx="12">
                  <c:v>1.3188599217738713E-2</c:v>
                </c:pt>
                <c:pt idx="13">
                  <c:v>1.3799822758165927E-2</c:v>
                </c:pt>
                <c:pt idx="14">
                  <c:v>1.4364663970343515E-2</c:v>
                </c:pt>
                <c:pt idx="15">
                  <c:v>1.6832877813062419E-2</c:v>
                </c:pt>
                <c:pt idx="16">
                  <c:v>1.9223916753204277E-2</c:v>
                </c:pt>
                <c:pt idx="17">
                  <c:v>2.0364174944012117E-2</c:v>
                </c:pt>
                <c:pt idx="18">
                  <c:v>2.2104240039899484E-2</c:v>
                </c:pt>
                <c:pt idx="19">
                  <c:v>2.8399482775003072E-2</c:v>
                </c:pt>
                <c:pt idx="20">
                  <c:v>3.1155758405798303E-2</c:v>
                </c:pt>
                <c:pt idx="21">
                  <c:v>4.3818441370025121E-2</c:v>
                </c:pt>
                <c:pt idx="22">
                  <c:v>4.8729753439083458E-2</c:v>
                </c:pt>
                <c:pt idx="23">
                  <c:v>5.0730345056237754E-2</c:v>
                </c:pt>
                <c:pt idx="24">
                  <c:v>5.8421776853797909E-2</c:v>
                </c:pt>
                <c:pt idx="25">
                  <c:v>0.11245908253557489</c:v>
                </c:pt>
                <c:pt idx="26">
                  <c:v>0.80725740974734206</c:v>
                </c:pt>
                <c:pt idx="27">
                  <c:v>0.8080195867855392</c:v>
                </c:pt>
                <c:pt idx="28">
                  <c:v>0.80926754988803584</c:v>
                </c:pt>
                <c:pt idx="29">
                  <c:v>0.81251975241739605</c:v>
                </c:pt>
                <c:pt idx="30">
                  <c:v>0.81584701416074168</c:v>
                </c:pt>
                <c:pt idx="31">
                  <c:v>0.81722858976936286</c:v>
                </c:pt>
                <c:pt idx="32">
                  <c:v>0.8231215721556272</c:v>
                </c:pt>
                <c:pt idx="33">
                  <c:v>0.82582453196998429</c:v>
                </c:pt>
                <c:pt idx="34">
                  <c:v>0.82718959219977228</c:v>
                </c:pt>
                <c:pt idx="35">
                  <c:v>0.83250169601895574</c:v>
                </c:pt>
                <c:pt idx="36">
                  <c:v>0.84512801374541524</c:v>
                </c:pt>
                <c:pt idx="37">
                  <c:v>0.853000965717986</c:v>
                </c:pt>
                <c:pt idx="38">
                  <c:v>0.90289960097114819</c:v>
                </c:pt>
                <c:pt idx="39">
                  <c:v>0.90817940115006524</c:v>
                </c:pt>
                <c:pt idx="40">
                  <c:v>0.9093050639980601</c:v>
                </c:pt>
                <c:pt idx="41">
                  <c:v>0.91060579994319168</c:v>
                </c:pt>
                <c:pt idx="42">
                  <c:v>0.92853042053293311</c:v>
                </c:pt>
                <c:pt idx="43">
                  <c:v>0.9387796421299579</c:v>
                </c:pt>
                <c:pt idx="44">
                  <c:v>0.94083974094590661</c:v>
                </c:pt>
                <c:pt idx="45">
                  <c:v>0.94482939183060155</c:v>
                </c:pt>
                <c:pt idx="46">
                  <c:v>0.94746025960526625</c:v>
                </c:pt>
                <c:pt idx="47">
                  <c:v>0.95473394470240425</c:v>
                </c:pt>
                <c:pt idx="48">
                  <c:v>0.96965535996781194</c:v>
                </c:pt>
                <c:pt idx="49">
                  <c:v>0.97418077557663774</c:v>
                </c:pt>
                <c:pt idx="5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Igualdad</c:v>
          </c:tx>
          <c:spPr>
            <a:ln w="25400"/>
          </c:spPr>
          <c:marker>
            <c:symbol val="none"/>
          </c:marker>
          <c:xVal>
            <c:numRef>
              <c:f>Año2010!$K$11:$K$261</c:f>
              <c:numCache>
                <c:formatCode>General</c:formatCode>
                <c:ptCount val="251"/>
                <c:pt idx="0">
                  <c:v>1.5975474891649096E-4</c:v>
                </c:pt>
                <c:pt idx="1">
                  <c:v>2.4835436541328047E-4</c:v>
                </c:pt>
                <c:pt idx="2">
                  <c:v>3.2455921690792845E-4</c:v>
                </c:pt>
                <c:pt idx="3">
                  <c:v>4.407027556316992E-4</c:v>
                </c:pt>
                <c:pt idx="4">
                  <c:v>6.280014267751714E-4</c:v>
                </c:pt>
                <c:pt idx="5">
                  <c:v>7.7627954143042019E-4</c:v>
                </c:pt>
                <c:pt idx="6">
                  <c:v>8.4927093533192037E-4</c:v>
                </c:pt>
                <c:pt idx="7">
                  <c:v>1.5364917948951012E-3</c:v>
                </c:pt>
                <c:pt idx="8">
                  <c:v>2.2191220007537855E-3</c:v>
                </c:pt>
                <c:pt idx="9">
                  <c:v>2.3393971278116033E-3</c:v>
                </c:pt>
                <c:pt idx="10">
                  <c:v>2.398157495229163E-3</c:v>
                </c:pt>
                <c:pt idx="11">
                  <c:v>2.6327398995289529E-3</c:v>
                </c:pt>
                <c:pt idx="12">
                  <c:v>3.3993790681799297E-3</c:v>
                </c:pt>
                <c:pt idx="13">
                  <c:v>4.0085588147666636E-3</c:v>
                </c:pt>
                <c:pt idx="14">
                  <c:v>4.2647172914775889E-3</c:v>
                </c:pt>
                <c:pt idx="15">
                  <c:v>4.3413812083426869E-3</c:v>
                </c:pt>
                <c:pt idx="16">
                  <c:v>4.6760398634005081E-3</c:v>
                </c:pt>
                <c:pt idx="17">
                  <c:v>4.8550753578758864E-3</c:v>
                </c:pt>
                <c:pt idx="18">
                  <c:v>5.0042716032720341E-3</c:v>
                </c:pt>
                <c:pt idx="19">
                  <c:v>5.4155941751949533E-3</c:v>
                </c:pt>
                <c:pt idx="20">
                  <c:v>5.6221735918973127E-3</c:v>
                </c:pt>
                <c:pt idx="21">
                  <c:v>5.8650191728651969E-3</c:v>
                </c:pt>
                <c:pt idx="22">
                  <c:v>6.5329592868694913E-3</c:v>
                </c:pt>
                <c:pt idx="23">
                  <c:v>6.7234714156061111E-3</c:v>
                </c:pt>
                <c:pt idx="24">
                  <c:v>6.8111529013620007E-3</c:v>
                </c:pt>
                <c:pt idx="25">
                  <c:v>6.8951618641542936E-3</c:v>
                </c:pt>
                <c:pt idx="26">
                  <c:v>7.5975318809423141E-3</c:v>
                </c:pt>
                <c:pt idx="27">
                  <c:v>7.996459687863092E-3</c:v>
                </c:pt>
                <c:pt idx="28">
                  <c:v>8.1888080780815106E-3</c:v>
                </c:pt>
                <c:pt idx="29">
                  <c:v>1.160333630348628E-2</c:v>
                </c:pt>
                <c:pt idx="30">
                  <c:v>1.1804866001113693E-2</c:v>
                </c:pt>
                <c:pt idx="31">
                  <c:v>1.2222615488222907E-2</c:v>
                </c:pt>
                <c:pt idx="32">
                  <c:v>1.4192924058192963E-2</c:v>
                </c:pt>
                <c:pt idx="33">
                  <c:v>1.4354974133961702E-2</c:v>
                </c:pt>
                <c:pt idx="34">
                  <c:v>1.4410061978415665E-2</c:v>
                </c:pt>
                <c:pt idx="35">
                  <c:v>3.6379094346655871E-2</c:v>
                </c:pt>
                <c:pt idx="36">
                  <c:v>3.8684061571683748E-2</c:v>
                </c:pt>
                <c:pt idx="37">
                  <c:v>3.9492934754416092E-2</c:v>
                </c:pt>
                <c:pt idx="38">
                  <c:v>3.9655902960925735E-2</c:v>
                </c:pt>
                <c:pt idx="39">
                  <c:v>3.984825135114415E-2</c:v>
                </c:pt>
                <c:pt idx="40">
                  <c:v>6.1470689364694846E-2</c:v>
                </c:pt>
                <c:pt idx="41">
                  <c:v>7.9383420119641612E-2</c:v>
                </c:pt>
                <c:pt idx="42">
                  <c:v>8.1338120467016384E-2</c:v>
                </c:pt>
                <c:pt idx="43">
                  <c:v>8.139458550758169E-2</c:v>
                </c:pt>
                <c:pt idx="44">
                  <c:v>8.2085019824738023E-2</c:v>
                </c:pt>
                <c:pt idx="45">
                  <c:v>8.2549593979633101E-2</c:v>
                </c:pt>
                <c:pt idx="46">
                  <c:v>8.2685477329286217E-2</c:v>
                </c:pt>
                <c:pt idx="47">
                  <c:v>8.2774995076523902E-2</c:v>
                </c:pt>
                <c:pt idx="48">
                  <c:v>8.5872768196318394E-2</c:v>
                </c:pt>
                <c:pt idx="49">
                  <c:v>9.1623480091941614E-2</c:v>
                </c:pt>
                <c:pt idx="50">
                  <c:v>9.1893869595136471E-2</c:v>
                </c:pt>
                <c:pt idx="51">
                  <c:v>9.261460222674249E-2</c:v>
                </c:pt>
                <c:pt idx="52">
                  <c:v>9.3413375971324944E-2</c:v>
                </c:pt>
                <c:pt idx="53">
                  <c:v>9.375767499916221E-2</c:v>
                </c:pt>
                <c:pt idx="54">
                  <c:v>9.6430353585920281E-2</c:v>
                </c:pt>
                <c:pt idx="55">
                  <c:v>9.6712219723376389E-2</c:v>
                </c:pt>
                <c:pt idx="56">
                  <c:v>9.7221323219205097E-2</c:v>
                </c:pt>
                <c:pt idx="57">
                  <c:v>9.7339762084781109E-2</c:v>
                </c:pt>
                <c:pt idx="58">
                  <c:v>0.10053347986699958</c:v>
                </c:pt>
                <c:pt idx="59">
                  <c:v>0.13738587061058907</c:v>
                </c:pt>
                <c:pt idx="60">
                  <c:v>0.13791012326364263</c:v>
                </c:pt>
                <c:pt idx="61">
                  <c:v>0.13815388697535141</c:v>
                </c:pt>
                <c:pt idx="62">
                  <c:v>0.13875663980675185</c:v>
                </c:pt>
                <c:pt idx="63">
                  <c:v>0.13895449698141565</c:v>
                </c:pt>
                <c:pt idx="64">
                  <c:v>0.13936627861870904</c:v>
                </c:pt>
                <c:pt idx="65">
                  <c:v>0.1398528879113857</c:v>
                </c:pt>
                <c:pt idx="66">
                  <c:v>0.1409551038658354</c:v>
                </c:pt>
                <c:pt idx="67">
                  <c:v>0.14109098721548849</c:v>
                </c:pt>
                <c:pt idx="68">
                  <c:v>0.1413976428829489</c:v>
                </c:pt>
                <c:pt idx="69">
                  <c:v>0.14151195016019086</c:v>
                </c:pt>
                <c:pt idx="70">
                  <c:v>0.14231531455847782</c:v>
                </c:pt>
                <c:pt idx="71">
                  <c:v>0.1426375784485335</c:v>
                </c:pt>
                <c:pt idx="72">
                  <c:v>0.14670306136923592</c:v>
                </c:pt>
                <c:pt idx="73">
                  <c:v>0.14728561532433657</c:v>
                </c:pt>
                <c:pt idx="74">
                  <c:v>0.14788331843666205</c:v>
                </c:pt>
                <c:pt idx="75">
                  <c:v>0.14918155530429378</c:v>
                </c:pt>
                <c:pt idx="76">
                  <c:v>0.14943036873507751</c:v>
                </c:pt>
                <c:pt idx="77">
                  <c:v>0.15686539147488063</c:v>
                </c:pt>
                <c:pt idx="78">
                  <c:v>0.15886003050948452</c:v>
                </c:pt>
                <c:pt idx="79">
                  <c:v>0.17227575689550617</c:v>
                </c:pt>
                <c:pt idx="80">
                  <c:v>0.17473083849667109</c:v>
                </c:pt>
                <c:pt idx="81">
                  <c:v>0.17725707523025572</c:v>
                </c:pt>
                <c:pt idx="82">
                  <c:v>0.18481512748933934</c:v>
                </c:pt>
                <c:pt idx="83">
                  <c:v>0.18819660300807176</c:v>
                </c:pt>
                <c:pt idx="84">
                  <c:v>0.18832789570402036</c:v>
                </c:pt>
                <c:pt idx="85">
                  <c:v>0.18844174391589188</c:v>
                </c:pt>
                <c:pt idx="86">
                  <c:v>0.18859139922665849</c:v>
                </c:pt>
                <c:pt idx="87">
                  <c:v>0.19095420868836302</c:v>
                </c:pt>
                <c:pt idx="88">
                  <c:v>0.19153768077420458</c:v>
                </c:pt>
                <c:pt idx="89">
                  <c:v>0.19161939441014461</c:v>
                </c:pt>
                <c:pt idx="90">
                  <c:v>0.1927909292355322</c:v>
                </c:pt>
                <c:pt idx="91">
                  <c:v>0.19462810884807186</c:v>
                </c:pt>
                <c:pt idx="92">
                  <c:v>0.1954626896915494</c:v>
                </c:pt>
                <c:pt idx="93">
                  <c:v>0.24105752134998271</c:v>
                </c:pt>
                <c:pt idx="94">
                  <c:v>0.24117182862722469</c:v>
                </c:pt>
                <c:pt idx="95">
                  <c:v>0.24127924992390992</c:v>
                </c:pt>
                <c:pt idx="96">
                  <c:v>0.24252515333931035</c:v>
                </c:pt>
                <c:pt idx="97">
                  <c:v>0.24549668348223119</c:v>
                </c:pt>
                <c:pt idx="98">
                  <c:v>0.24925000195102781</c:v>
                </c:pt>
                <c:pt idx="99">
                  <c:v>0.24975772825074519</c:v>
                </c:pt>
                <c:pt idx="100">
                  <c:v>0.24998358841300641</c:v>
                </c:pt>
                <c:pt idx="101">
                  <c:v>0.25031641080658246</c:v>
                </c:pt>
                <c:pt idx="102">
                  <c:v>0.25851348206133207</c:v>
                </c:pt>
                <c:pt idx="103">
                  <c:v>0.26632952905860841</c:v>
                </c:pt>
                <c:pt idx="104">
                  <c:v>0.26860190264233436</c:v>
                </c:pt>
                <c:pt idx="105">
                  <c:v>0.27608237285381199</c:v>
                </c:pt>
                <c:pt idx="106">
                  <c:v>0.27659468980723384</c:v>
                </c:pt>
                <c:pt idx="107">
                  <c:v>0.28180554082720827</c:v>
                </c:pt>
                <c:pt idx="108">
                  <c:v>0.29477918726148683</c:v>
                </c:pt>
                <c:pt idx="109">
                  <c:v>0.30734747897365838</c:v>
                </c:pt>
                <c:pt idx="110">
                  <c:v>0.30765964342556418</c:v>
                </c:pt>
                <c:pt idx="111">
                  <c:v>0.31213920331041217</c:v>
                </c:pt>
                <c:pt idx="112">
                  <c:v>0.3124036249637912</c:v>
                </c:pt>
                <c:pt idx="113">
                  <c:v>0.31973811238746586</c:v>
                </c:pt>
                <c:pt idx="114">
                  <c:v>0.34771263793192886</c:v>
                </c:pt>
                <c:pt idx="115">
                  <c:v>0.34782051829398453</c:v>
                </c:pt>
                <c:pt idx="116">
                  <c:v>0.34911829609624578</c:v>
                </c:pt>
                <c:pt idx="117">
                  <c:v>0.3595197992598948</c:v>
                </c:pt>
                <c:pt idx="118">
                  <c:v>0.36003670686702116</c:v>
                </c:pt>
                <c:pt idx="119">
                  <c:v>0.36042140364745801</c:v>
                </c:pt>
                <c:pt idx="120">
                  <c:v>0.36442353554703838</c:v>
                </c:pt>
                <c:pt idx="121">
                  <c:v>0.37009666539505559</c:v>
                </c:pt>
                <c:pt idx="122">
                  <c:v>0.37233093655303423</c:v>
                </c:pt>
                <c:pt idx="123">
                  <c:v>0.37693857567623773</c:v>
                </c:pt>
                <c:pt idx="124">
                  <c:v>0.38539455979992093</c:v>
                </c:pt>
                <c:pt idx="125">
                  <c:v>0.38627458811507298</c:v>
                </c:pt>
                <c:pt idx="126">
                  <c:v>0.38935032609708592</c:v>
                </c:pt>
                <c:pt idx="127">
                  <c:v>0.38983280380142854</c:v>
                </c:pt>
                <c:pt idx="128">
                  <c:v>0.39813959167971558</c:v>
                </c:pt>
                <c:pt idx="129">
                  <c:v>0.39832092250104323</c:v>
                </c:pt>
                <c:pt idx="130">
                  <c:v>0.39945481396605398</c:v>
                </c:pt>
                <c:pt idx="131">
                  <c:v>0.39987394064927451</c:v>
                </c:pt>
                <c:pt idx="132">
                  <c:v>0.40072321158460644</c:v>
                </c:pt>
                <c:pt idx="133">
                  <c:v>0.40745402804613973</c:v>
                </c:pt>
                <c:pt idx="134">
                  <c:v>0.40792365192010976</c:v>
                </c:pt>
                <c:pt idx="135">
                  <c:v>0.42741189502643989</c:v>
                </c:pt>
                <c:pt idx="136">
                  <c:v>0.42869085114851269</c:v>
                </c:pt>
                <c:pt idx="137">
                  <c:v>0.59082677214152624</c:v>
                </c:pt>
                <c:pt idx="138">
                  <c:v>0.5952907238037789</c:v>
                </c:pt>
                <c:pt idx="139">
                  <c:v>0.59539906323120506</c:v>
                </c:pt>
                <c:pt idx="140">
                  <c:v>0.59725827798152631</c:v>
                </c:pt>
                <c:pt idx="141">
                  <c:v>0.59949943512006165</c:v>
                </c:pt>
                <c:pt idx="142">
                  <c:v>0.60337165151980476</c:v>
                </c:pt>
                <c:pt idx="143">
                  <c:v>0.60426132020773626</c:v>
                </c:pt>
                <c:pt idx="144">
                  <c:v>0.71363226752126274</c:v>
                </c:pt>
                <c:pt idx="145">
                  <c:v>0.71380074451221776</c:v>
                </c:pt>
                <c:pt idx="146">
                  <c:v>0.71408352878041481</c:v>
                </c:pt>
                <c:pt idx="147">
                  <c:v>0.72065045890469759</c:v>
                </c:pt>
                <c:pt idx="148">
                  <c:v>0.72493675226858634</c:v>
                </c:pt>
                <c:pt idx="149">
                  <c:v>0.81009613287922588</c:v>
                </c:pt>
                <c:pt idx="150">
                  <c:v>0.81108817314476767</c:v>
                </c:pt>
                <c:pt idx="151">
                  <c:v>0.81123920565164553</c:v>
                </c:pt>
                <c:pt idx="152">
                  <c:v>0.81192596744583834</c:v>
                </c:pt>
                <c:pt idx="153">
                  <c:v>0.81222940965570556</c:v>
                </c:pt>
                <c:pt idx="154">
                  <c:v>0.81240339543110596</c:v>
                </c:pt>
                <c:pt idx="155">
                  <c:v>0.8258328937782411</c:v>
                </c:pt>
                <c:pt idx="156">
                  <c:v>0.82650588361132038</c:v>
                </c:pt>
                <c:pt idx="157">
                  <c:v>0.82932684031273374</c:v>
                </c:pt>
                <c:pt idx="158">
                  <c:v>0.82942370310589852</c:v>
                </c:pt>
                <c:pt idx="159">
                  <c:v>0.82950403954572727</c:v>
                </c:pt>
                <c:pt idx="160">
                  <c:v>0.8309000573372648</c:v>
                </c:pt>
                <c:pt idx="161">
                  <c:v>0.83337166529176587</c:v>
                </c:pt>
                <c:pt idx="162">
                  <c:v>0.83382797626999283</c:v>
                </c:pt>
                <c:pt idx="163">
                  <c:v>0.83505597613594573</c:v>
                </c:pt>
                <c:pt idx="164">
                  <c:v>0.83668290380881949</c:v>
                </c:pt>
                <c:pt idx="165">
                  <c:v>0.84340224363609151</c:v>
                </c:pt>
                <c:pt idx="166">
                  <c:v>0.84615112707434426</c:v>
                </c:pt>
                <c:pt idx="167">
                  <c:v>0.8470724712728368</c:v>
                </c:pt>
                <c:pt idx="168">
                  <c:v>0.85592554694195899</c:v>
                </c:pt>
                <c:pt idx="169">
                  <c:v>0.85925468900846014</c:v>
                </c:pt>
                <c:pt idx="170">
                  <c:v>0.85960357869000192</c:v>
                </c:pt>
                <c:pt idx="171">
                  <c:v>0.8671905520674239</c:v>
                </c:pt>
                <c:pt idx="172">
                  <c:v>0.86758810267823328</c:v>
                </c:pt>
                <c:pt idx="173">
                  <c:v>0.86873622516972793</c:v>
                </c:pt>
                <c:pt idx="174">
                  <c:v>0.87317401010586504</c:v>
                </c:pt>
                <c:pt idx="175">
                  <c:v>0.87837246636083732</c:v>
                </c:pt>
                <c:pt idx="176">
                  <c:v>0.87904775152076886</c:v>
                </c:pt>
                <c:pt idx="177">
                  <c:v>0.87936726101860174</c:v>
                </c:pt>
                <c:pt idx="178">
                  <c:v>0.88398086799162112</c:v>
                </c:pt>
                <c:pt idx="179">
                  <c:v>0.8843058862738995</c:v>
                </c:pt>
                <c:pt idx="180">
                  <c:v>0.89545842038360424</c:v>
                </c:pt>
                <c:pt idx="181">
                  <c:v>0.89623607712114595</c:v>
                </c:pt>
                <c:pt idx="182">
                  <c:v>0.89636094290190826</c:v>
                </c:pt>
                <c:pt idx="183">
                  <c:v>0.90646543077087638</c:v>
                </c:pt>
                <c:pt idx="184">
                  <c:v>0.9067688729807436</c:v>
                </c:pt>
                <c:pt idx="185">
                  <c:v>0.90803864779540744</c:v>
                </c:pt>
                <c:pt idx="186">
                  <c:v>0.90990015787258094</c:v>
                </c:pt>
                <c:pt idx="187">
                  <c:v>0.91004155000667941</c:v>
                </c:pt>
                <c:pt idx="188">
                  <c:v>0.91140635135302628</c:v>
                </c:pt>
                <c:pt idx="189">
                  <c:v>0.91965529699463677</c:v>
                </c:pt>
                <c:pt idx="190">
                  <c:v>0.92468527625865393</c:v>
                </c:pt>
                <c:pt idx="191">
                  <c:v>0.9261662211437246</c:v>
                </c:pt>
                <c:pt idx="192">
                  <c:v>0.92631725365060258</c:v>
                </c:pt>
                <c:pt idx="193">
                  <c:v>0.94020948989115105</c:v>
                </c:pt>
                <c:pt idx="194">
                  <c:v>0.94296984996366495</c:v>
                </c:pt>
                <c:pt idx="195">
                  <c:v>0.94454077166134376</c:v>
                </c:pt>
                <c:pt idx="196">
                  <c:v>0.95019507982917262</c:v>
                </c:pt>
                <c:pt idx="197">
                  <c:v>0.95476140306903567</c:v>
                </c:pt>
                <c:pt idx="198">
                  <c:v>0.95497716379314701</c:v>
                </c:pt>
                <c:pt idx="199">
                  <c:v>0.96125717806089872</c:v>
                </c:pt>
                <c:pt idx="200">
                  <c:v>0.96144723112426489</c:v>
                </c:pt>
                <c:pt idx="201">
                  <c:v>0.96160882213466314</c:v>
                </c:pt>
                <c:pt idx="202">
                  <c:v>0.96175342772635486</c:v>
                </c:pt>
                <c:pt idx="203">
                  <c:v>0.96241126840220925</c:v>
                </c:pt>
                <c:pt idx="204">
                  <c:v>0.96264952332947262</c:v>
                </c:pt>
                <c:pt idx="205">
                  <c:v>0.96274959958023065</c:v>
                </c:pt>
                <c:pt idx="206">
                  <c:v>0.9632449311149458</c:v>
                </c:pt>
                <c:pt idx="207">
                  <c:v>0.96384309329264173</c:v>
                </c:pt>
                <c:pt idx="208">
                  <c:v>0.963946383000993</c:v>
                </c:pt>
                <c:pt idx="209">
                  <c:v>0.96543650919347268</c:v>
                </c:pt>
                <c:pt idx="210">
                  <c:v>0.96738248729880882</c:v>
                </c:pt>
                <c:pt idx="211">
                  <c:v>0.96842043410139556</c:v>
                </c:pt>
                <c:pt idx="212">
                  <c:v>0.96920497681949414</c:v>
                </c:pt>
                <c:pt idx="213">
                  <c:v>0.96968745452383676</c:v>
                </c:pt>
                <c:pt idx="214">
                  <c:v>0.97055876059695023</c:v>
                </c:pt>
                <c:pt idx="215">
                  <c:v>0.97392416882771693</c:v>
                </c:pt>
                <c:pt idx="216">
                  <c:v>0.97424918710999531</c:v>
                </c:pt>
                <c:pt idx="217">
                  <c:v>0.9764109259394429</c:v>
                </c:pt>
                <c:pt idx="218">
                  <c:v>0.9770003658751002</c:v>
                </c:pt>
                <c:pt idx="219">
                  <c:v>0.9803561337330875</c:v>
                </c:pt>
                <c:pt idx="220">
                  <c:v>0.9805011983901496</c:v>
                </c:pt>
                <c:pt idx="221">
                  <c:v>0.9822511555823038</c:v>
                </c:pt>
                <c:pt idx="222">
                  <c:v>0.98267349572311746</c:v>
                </c:pt>
                <c:pt idx="223">
                  <c:v>0.98280937907277055</c:v>
                </c:pt>
                <c:pt idx="224">
                  <c:v>0.98353332516196978</c:v>
                </c:pt>
                <c:pt idx="225">
                  <c:v>0.98463737737790125</c:v>
                </c:pt>
                <c:pt idx="226">
                  <c:v>0.98508083452575568</c:v>
                </c:pt>
                <c:pt idx="227">
                  <c:v>0.98715351467333601</c:v>
                </c:pt>
                <c:pt idx="228">
                  <c:v>0.98782971796400831</c:v>
                </c:pt>
                <c:pt idx="229">
                  <c:v>0.98810882970924174</c:v>
                </c:pt>
                <c:pt idx="230">
                  <c:v>0.98888005953159719</c:v>
                </c:pt>
                <c:pt idx="231">
                  <c:v>0.98931938509111761</c:v>
                </c:pt>
                <c:pt idx="232">
                  <c:v>0.98992489231474068</c:v>
                </c:pt>
                <c:pt idx="233">
                  <c:v>0.99010071435162295</c:v>
                </c:pt>
                <c:pt idx="234">
                  <c:v>0.99015212967311328</c:v>
                </c:pt>
                <c:pt idx="235">
                  <c:v>0.99041609226112193</c:v>
                </c:pt>
                <c:pt idx="236">
                  <c:v>0.99059880027856084</c:v>
                </c:pt>
                <c:pt idx="237">
                  <c:v>0.99114141554643242</c:v>
                </c:pt>
                <c:pt idx="238">
                  <c:v>0.99123368768589282</c:v>
                </c:pt>
                <c:pt idx="239">
                  <c:v>0.99369978685594851</c:v>
                </c:pt>
                <c:pt idx="240">
                  <c:v>0.99407667952508771</c:v>
                </c:pt>
                <c:pt idx="241">
                  <c:v>0.99477078636520766</c:v>
                </c:pt>
                <c:pt idx="242">
                  <c:v>0.99499985998506202</c:v>
                </c:pt>
                <c:pt idx="243">
                  <c:v>0.99512380763508346</c:v>
                </c:pt>
                <c:pt idx="244">
                  <c:v>0.99532074667900639</c:v>
                </c:pt>
                <c:pt idx="245">
                  <c:v>0.99607545014802568</c:v>
                </c:pt>
                <c:pt idx="246">
                  <c:v>0.996282029564728</c:v>
                </c:pt>
                <c:pt idx="247">
                  <c:v>0.99743933336363166</c:v>
                </c:pt>
                <c:pt idx="248">
                  <c:v>0.99787452733481796</c:v>
                </c:pt>
                <c:pt idx="249">
                  <c:v>0.99851630072270658</c:v>
                </c:pt>
                <c:pt idx="250">
                  <c:v>1</c:v>
                </c:pt>
              </c:numCache>
            </c:numRef>
          </c:xVal>
          <c:yVal>
            <c:numRef>
              <c:f>Año2010!$K$11:$K$261</c:f>
              <c:numCache>
                <c:formatCode>General</c:formatCode>
                <c:ptCount val="251"/>
                <c:pt idx="0">
                  <c:v>1.5975474891649096E-4</c:v>
                </c:pt>
                <c:pt idx="1">
                  <c:v>2.4835436541328047E-4</c:v>
                </c:pt>
                <c:pt idx="2">
                  <c:v>3.2455921690792845E-4</c:v>
                </c:pt>
                <c:pt idx="3">
                  <c:v>4.407027556316992E-4</c:v>
                </c:pt>
                <c:pt idx="4">
                  <c:v>6.280014267751714E-4</c:v>
                </c:pt>
                <c:pt idx="5">
                  <c:v>7.7627954143042019E-4</c:v>
                </c:pt>
                <c:pt idx="6">
                  <c:v>8.4927093533192037E-4</c:v>
                </c:pt>
                <c:pt idx="7">
                  <c:v>1.5364917948951012E-3</c:v>
                </c:pt>
                <c:pt idx="8">
                  <c:v>2.2191220007537855E-3</c:v>
                </c:pt>
                <c:pt idx="9">
                  <c:v>2.3393971278116033E-3</c:v>
                </c:pt>
                <c:pt idx="10">
                  <c:v>2.398157495229163E-3</c:v>
                </c:pt>
                <c:pt idx="11">
                  <c:v>2.6327398995289529E-3</c:v>
                </c:pt>
                <c:pt idx="12">
                  <c:v>3.3993790681799297E-3</c:v>
                </c:pt>
                <c:pt idx="13">
                  <c:v>4.0085588147666636E-3</c:v>
                </c:pt>
                <c:pt idx="14">
                  <c:v>4.2647172914775889E-3</c:v>
                </c:pt>
                <c:pt idx="15">
                  <c:v>4.3413812083426869E-3</c:v>
                </c:pt>
                <c:pt idx="16">
                  <c:v>4.6760398634005081E-3</c:v>
                </c:pt>
                <c:pt idx="17">
                  <c:v>4.8550753578758864E-3</c:v>
                </c:pt>
                <c:pt idx="18">
                  <c:v>5.0042716032720341E-3</c:v>
                </c:pt>
                <c:pt idx="19">
                  <c:v>5.4155941751949533E-3</c:v>
                </c:pt>
                <c:pt idx="20">
                  <c:v>5.6221735918973127E-3</c:v>
                </c:pt>
                <c:pt idx="21">
                  <c:v>5.8650191728651969E-3</c:v>
                </c:pt>
                <c:pt idx="22">
                  <c:v>6.5329592868694913E-3</c:v>
                </c:pt>
                <c:pt idx="23">
                  <c:v>6.7234714156061111E-3</c:v>
                </c:pt>
                <c:pt idx="24">
                  <c:v>6.8111529013620007E-3</c:v>
                </c:pt>
                <c:pt idx="25">
                  <c:v>6.8951618641542936E-3</c:v>
                </c:pt>
                <c:pt idx="26">
                  <c:v>7.5975318809423141E-3</c:v>
                </c:pt>
                <c:pt idx="27">
                  <c:v>7.996459687863092E-3</c:v>
                </c:pt>
                <c:pt idx="28">
                  <c:v>8.1888080780815106E-3</c:v>
                </c:pt>
                <c:pt idx="29">
                  <c:v>1.160333630348628E-2</c:v>
                </c:pt>
                <c:pt idx="30">
                  <c:v>1.1804866001113693E-2</c:v>
                </c:pt>
                <c:pt idx="31">
                  <c:v>1.2222615488222907E-2</c:v>
                </c:pt>
                <c:pt idx="32">
                  <c:v>1.4192924058192963E-2</c:v>
                </c:pt>
                <c:pt idx="33">
                  <c:v>1.4354974133961702E-2</c:v>
                </c:pt>
                <c:pt idx="34">
                  <c:v>1.4410061978415665E-2</c:v>
                </c:pt>
                <c:pt idx="35">
                  <c:v>3.6379094346655871E-2</c:v>
                </c:pt>
                <c:pt idx="36">
                  <c:v>3.8684061571683748E-2</c:v>
                </c:pt>
                <c:pt idx="37">
                  <c:v>3.9492934754416092E-2</c:v>
                </c:pt>
                <c:pt idx="38">
                  <c:v>3.9655902960925735E-2</c:v>
                </c:pt>
                <c:pt idx="39">
                  <c:v>3.984825135114415E-2</c:v>
                </c:pt>
                <c:pt idx="40">
                  <c:v>6.1470689364694846E-2</c:v>
                </c:pt>
                <c:pt idx="41">
                  <c:v>7.9383420119641612E-2</c:v>
                </c:pt>
                <c:pt idx="42">
                  <c:v>8.1338120467016384E-2</c:v>
                </c:pt>
                <c:pt idx="43">
                  <c:v>8.139458550758169E-2</c:v>
                </c:pt>
                <c:pt idx="44">
                  <c:v>8.2085019824738023E-2</c:v>
                </c:pt>
                <c:pt idx="45">
                  <c:v>8.2549593979633101E-2</c:v>
                </c:pt>
                <c:pt idx="46">
                  <c:v>8.2685477329286217E-2</c:v>
                </c:pt>
                <c:pt idx="47">
                  <c:v>8.2774995076523902E-2</c:v>
                </c:pt>
                <c:pt idx="48">
                  <c:v>8.5872768196318394E-2</c:v>
                </c:pt>
                <c:pt idx="49">
                  <c:v>9.1623480091941614E-2</c:v>
                </c:pt>
                <c:pt idx="50">
                  <c:v>9.1893869595136471E-2</c:v>
                </c:pt>
                <c:pt idx="51">
                  <c:v>9.261460222674249E-2</c:v>
                </c:pt>
                <c:pt idx="52">
                  <c:v>9.3413375971324944E-2</c:v>
                </c:pt>
                <c:pt idx="53">
                  <c:v>9.375767499916221E-2</c:v>
                </c:pt>
                <c:pt idx="54">
                  <c:v>9.6430353585920281E-2</c:v>
                </c:pt>
                <c:pt idx="55">
                  <c:v>9.6712219723376389E-2</c:v>
                </c:pt>
                <c:pt idx="56">
                  <c:v>9.7221323219205097E-2</c:v>
                </c:pt>
                <c:pt idx="57">
                  <c:v>9.7339762084781109E-2</c:v>
                </c:pt>
                <c:pt idx="58">
                  <c:v>0.10053347986699958</c:v>
                </c:pt>
                <c:pt idx="59">
                  <c:v>0.13738587061058907</c:v>
                </c:pt>
                <c:pt idx="60">
                  <c:v>0.13791012326364263</c:v>
                </c:pt>
                <c:pt idx="61">
                  <c:v>0.13815388697535141</c:v>
                </c:pt>
                <c:pt idx="62">
                  <c:v>0.13875663980675185</c:v>
                </c:pt>
                <c:pt idx="63">
                  <c:v>0.13895449698141565</c:v>
                </c:pt>
                <c:pt idx="64">
                  <c:v>0.13936627861870904</c:v>
                </c:pt>
                <c:pt idx="65">
                  <c:v>0.1398528879113857</c:v>
                </c:pt>
                <c:pt idx="66">
                  <c:v>0.1409551038658354</c:v>
                </c:pt>
                <c:pt idx="67">
                  <c:v>0.14109098721548849</c:v>
                </c:pt>
                <c:pt idx="68">
                  <c:v>0.1413976428829489</c:v>
                </c:pt>
                <c:pt idx="69">
                  <c:v>0.14151195016019086</c:v>
                </c:pt>
                <c:pt idx="70">
                  <c:v>0.14231531455847782</c:v>
                </c:pt>
                <c:pt idx="71">
                  <c:v>0.1426375784485335</c:v>
                </c:pt>
                <c:pt idx="72">
                  <c:v>0.14670306136923592</c:v>
                </c:pt>
                <c:pt idx="73">
                  <c:v>0.14728561532433657</c:v>
                </c:pt>
                <c:pt idx="74">
                  <c:v>0.14788331843666205</c:v>
                </c:pt>
                <c:pt idx="75">
                  <c:v>0.14918155530429378</c:v>
                </c:pt>
                <c:pt idx="76">
                  <c:v>0.14943036873507751</c:v>
                </c:pt>
                <c:pt idx="77">
                  <c:v>0.15686539147488063</c:v>
                </c:pt>
                <c:pt idx="78">
                  <c:v>0.15886003050948452</c:v>
                </c:pt>
                <c:pt idx="79">
                  <c:v>0.17227575689550617</c:v>
                </c:pt>
                <c:pt idx="80">
                  <c:v>0.17473083849667109</c:v>
                </c:pt>
                <c:pt idx="81">
                  <c:v>0.17725707523025572</c:v>
                </c:pt>
                <c:pt idx="82">
                  <c:v>0.18481512748933934</c:v>
                </c:pt>
                <c:pt idx="83">
                  <c:v>0.18819660300807176</c:v>
                </c:pt>
                <c:pt idx="84">
                  <c:v>0.18832789570402036</c:v>
                </c:pt>
                <c:pt idx="85">
                  <c:v>0.18844174391589188</c:v>
                </c:pt>
                <c:pt idx="86">
                  <c:v>0.18859139922665849</c:v>
                </c:pt>
                <c:pt idx="87">
                  <c:v>0.19095420868836302</c:v>
                </c:pt>
                <c:pt idx="88">
                  <c:v>0.19153768077420458</c:v>
                </c:pt>
                <c:pt idx="89">
                  <c:v>0.19161939441014461</c:v>
                </c:pt>
                <c:pt idx="90">
                  <c:v>0.1927909292355322</c:v>
                </c:pt>
                <c:pt idx="91">
                  <c:v>0.19462810884807186</c:v>
                </c:pt>
                <c:pt idx="92">
                  <c:v>0.1954626896915494</c:v>
                </c:pt>
                <c:pt idx="93">
                  <c:v>0.24105752134998271</c:v>
                </c:pt>
                <c:pt idx="94">
                  <c:v>0.24117182862722469</c:v>
                </c:pt>
                <c:pt idx="95">
                  <c:v>0.24127924992390992</c:v>
                </c:pt>
                <c:pt idx="96">
                  <c:v>0.24252515333931035</c:v>
                </c:pt>
                <c:pt idx="97">
                  <c:v>0.24549668348223119</c:v>
                </c:pt>
                <c:pt idx="98">
                  <c:v>0.24925000195102781</c:v>
                </c:pt>
                <c:pt idx="99">
                  <c:v>0.24975772825074519</c:v>
                </c:pt>
                <c:pt idx="100">
                  <c:v>0.24998358841300641</c:v>
                </c:pt>
                <c:pt idx="101">
                  <c:v>0.25031641080658246</c:v>
                </c:pt>
                <c:pt idx="102">
                  <c:v>0.25851348206133207</c:v>
                </c:pt>
                <c:pt idx="103">
                  <c:v>0.26632952905860841</c:v>
                </c:pt>
                <c:pt idx="104">
                  <c:v>0.26860190264233436</c:v>
                </c:pt>
                <c:pt idx="105">
                  <c:v>0.27608237285381199</c:v>
                </c:pt>
                <c:pt idx="106">
                  <c:v>0.27659468980723384</c:v>
                </c:pt>
                <c:pt idx="107">
                  <c:v>0.28180554082720827</c:v>
                </c:pt>
                <c:pt idx="108">
                  <c:v>0.29477918726148683</c:v>
                </c:pt>
                <c:pt idx="109">
                  <c:v>0.30734747897365838</c:v>
                </c:pt>
                <c:pt idx="110">
                  <c:v>0.30765964342556418</c:v>
                </c:pt>
                <c:pt idx="111">
                  <c:v>0.31213920331041217</c:v>
                </c:pt>
                <c:pt idx="112">
                  <c:v>0.3124036249637912</c:v>
                </c:pt>
                <c:pt idx="113">
                  <c:v>0.31973811238746586</c:v>
                </c:pt>
                <c:pt idx="114">
                  <c:v>0.34771263793192886</c:v>
                </c:pt>
                <c:pt idx="115">
                  <c:v>0.34782051829398453</c:v>
                </c:pt>
                <c:pt idx="116">
                  <c:v>0.34911829609624578</c:v>
                </c:pt>
                <c:pt idx="117">
                  <c:v>0.3595197992598948</c:v>
                </c:pt>
                <c:pt idx="118">
                  <c:v>0.36003670686702116</c:v>
                </c:pt>
                <c:pt idx="119">
                  <c:v>0.36042140364745801</c:v>
                </c:pt>
                <c:pt idx="120">
                  <c:v>0.36442353554703838</c:v>
                </c:pt>
                <c:pt idx="121">
                  <c:v>0.37009666539505559</c:v>
                </c:pt>
                <c:pt idx="122">
                  <c:v>0.37233093655303423</c:v>
                </c:pt>
                <c:pt idx="123">
                  <c:v>0.37693857567623773</c:v>
                </c:pt>
                <c:pt idx="124">
                  <c:v>0.38539455979992093</c:v>
                </c:pt>
                <c:pt idx="125">
                  <c:v>0.38627458811507298</c:v>
                </c:pt>
                <c:pt idx="126">
                  <c:v>0.38935032609708592</c:v>
                </c:pt>
                <c:pt idx="127">
                  <c:v>0.38983280380142854</c:v>
                </c:pt>
                <c:pt idx="128">
                  <c:v>0.39813959167971558</c:v>
                </c:pt>
                <c:pt idx="129">
                  <c:v>0.39832092250104323</c:v>
                </c:pt>
                <c:pt idx="130">
                  <c:v>0.39945481396605398</c:v>
                </c:pt>
                <c:pt idx="131">
                  <c:v>0.39987394064927451</c:v>
                </c:pt>
                <c:pt idx="132">
                  <c:v>0.40072321158460644</c:v>
                </c:pt>
                <c:pt idx="133">
                  <c:v>0.40745402804613973</c:v>
                </c:pt>
                <c:pt idx="134">
                  <c:v>0.40792365192010976</c:v>
                </c:pt>
                <c:pt idx="135">
                  <c:v>0.42741189502643989</c:v>
                </c:pt>
                <c:pt idx="136">
                  <c:v>0.42869085114851269</c:v>
                </c:pt>
                <c:pt idx="137">
                  <c:v>0.59082677214152624</c:v>
                </c:pt>
                <c:pt idx="138">
                  <c:v>0.5952907238037789</c:v>
                </c:pt>
                <c:pt idx="139">
                  <c:v>0.59539906323120506</c:v>
                </c:pt>
                <c:pt idx="140">
                  <c:v>0.59725827798152631</c:v>
                </c:pt>
                <c:pt idx="141">
                  <c:v>0.59949943512006165</c:v>
                </c:pt>
                <c:pt idx="142">
                  <c:v>0.60337165151980476</c:v>
                </c:pt>
                <c:pt idx="143">
                  <c:v>0.60426132020773626</c:v>
                </c:pt>
                <c:pt idx="144">
                  <c:v>0.71363226752126274</c:v>
                </c:pt>
                <c:pt idx="145">
                  <c:v>0.71380074451221776</c:v>
                </c:pt>
                <c:pt idx="146">
                  <c:v>0.71408352878041481</c:v>
                </c:pt>
                <c:pt idx="147">
                  <c:v>0.72065045890469759</c:v>
                </c:pt>
                <c:pt idx="148">
                  <c:v>0.72493675226858634</c:v>
                </c:pt>
                <c:pt idx="149">
                  <c:v>0.81009613287922588</c:v>
                </c:pt>
                <c:pt idx="150">
                  <c:v>0.81108817314476767</c:v>
                </c:pt>
                <c:pt idx="151">
                  <c:v>0.81123920565164553</c:v>
                </c:pt>
                <c:pt idx="152">
                  <c:v>0.81192596744583834</c:v>
                </c:pt>
                <c:pt idx="153">
                  <c:v>0.81222940965570556</c:v>
                </c:pt>
                <c:pt idx="154">
                  <c:v>0.81240339543110596</c:v>
                </c:pt>
                <c:pt idx="155">
                  <c:v>0.8258328937782411</c:v>
                </c:pt>
                <c:pt idx="156">
                  <c:v>0.82650588361132038</c:v>
                </c:pt>
                <c:pt idx="157">
                  <c:v>0.82932684031273374</c:v>
                </c:pt>
                <c:pt idx="158">
                  <c:v>0.82942370310589852</c:v>
                </c:pt>
                <c:pt idx="159">
                  <c:v>0.82950403954572727</c:v>
                </c:pt>
                <c:pt idx="160">
                  <c:v>0.8309000573372648</c:v>
                </c:pt>
                <c:pt idx="161">
                  <c:v>0.83337166529176587</c:v>
                </c:pt>
                <c:pt idx="162">
                  <c:v>0.83382797626999283</c:v>
                </c:pt>
                <c:pt idx="163">
                  <c:v>0.83505597613594573</c:v>
                </c:pt>
                <c:pt idx="164">
                  <c:v>0.83668290380881949</c:v>
                </c:pt>
                <c:pt idx="165">
                  <c:v>0.84340224363609151</c:v>
                </c:pt>
                <c:pt idx="166">
                  <c:v>0.84615112707434426</c:v>
                </c:pt>
                <c:pt idx="167">
                  <c:v>0.8470724712728368</c:v>
                </c:pt>
                <c:pt idx="168">
                  <c:v>0.85592554694195899</c:v>
                </c:pt>
                <c:pt idx="169">
                  <c:v>0.85925468900846014</c:v>
                </c:pt>
                <c:pt idx="170">
                  <c:v>0.85960357869000192</c:v>
                </c:pt>
                <c:pt idx="171">
                  <c:v>0.8671905520674239</c:v>
                </c:pt>
                <c:pt idx="172">
                  <c:v>0.86758810267823328</c:v>
                </c:pt>
                <c:pt idx="173">
                  <c:v>0.86873622516972793</c:v>
                </c:pt>
                <c:pt idx="174">
                  <c:v>0.87317401010586504</c:v>
                </c:pt>
                <c:pt idx="175">
                  <c:v>0.87837246636083732</c:v>
                </c:pt>
                <c:pt idx="176">
                  <c:v>0.87904775152076886</c:v>
                </c:pt>
                <c:pt idx="177">
                  <c:v>0.87936726101860174</c:v>
                </c:pt>
                <c:pt idx="178">
                  <c:v>0.88398086799162112</c:v>
                </c:pt>
                <c:pt idx="179">
                  <c:v>0.8843058862738995</c:v>
                </c:pt>
                <c:pt idx="180">
                  <c:v>0.89545842038360424</c:v>
                </c:pt>
                <c:pt idx="181">
                  <c:v>0.89623607712114595</c:v>
                </c:pt>
                <c:pt idx="182">
                  <c:v>0.89636094290190826</c:v>
                </c:pt>
                <c:pt idx="183">
                  <c:v>0.90646543077087638</c:v>
                </c:pt>
                <c:pt idx="184">
                  <c:v>0.9067688729807436</c:v>
                </c:pt>
                <c:pt idx="185">
                  <c:v>0.90803864779540744</c:v>
                </c:pt>
                <c:pt idx="186">
                  <c:v>0.90990015787258094</c:v>
                </c:pt>
                <c:pt idx="187">
                  <c:v>0.91004155000667941</c:v>
                </c:pt>
                <c:pt idx="188">
                  <c:v>0.91140635135302628</c:v>
                </c:pt>
                <c:pt idx="189">
                  <c:v>0.91965529699463677</c:v>
                </c:pt>
                <c:pt idx="190">
                  <c:v>0.92468527625865393</c:v>
                </c:pt>
                <c:pt idx="191">
                  <c:v>0.9261662211437246</c:v>
                </c:pt>
                <c:pt idx="192">
                  <c:v>0.92631725365060258</c:v>
                </c:pt>
                <c:pt idx="193">
                  <c:v>0.94020948989115105</c:v>
                </c:pt>
                <c:pt idx="194">
                  <c:v>0.94296984996366495</c:v>
                </c:pt>
                <c:pt idx="195">
                  <c:v>0.94454077166134376</c:v>
                </c:pt>
                <c:pt idx="196">
                  <c:v>0.95019507982917262</c:v>
                </c:pt>
                <c:pt idx="197">
                  <c:v>0.95476140306903567</c:v>
                </c:pt>
                <c:pt idx="198">
                  <c:v>0.95497716379314701</c:v>
                </c:pt>
                <c:pt idx="199">
                  <c:v>0.96125717806089872</c:v>
                </c:pt>
                <c:pt idx="200">
                  <c:v>0.96144723112426489</c:v>
                </c:pt>
                <c:pt idx="201">
                  <c:v>0.96160882213466314</c:v>
                </c:pt>
                <c:pt idx="202">
                  <c:v>0.96175342772635486</c:v>
                </c:pt>
                <c:pt idx="203">
                  <c:v>0.96241126840220925</c:v>
                </c:pt>
                <c:pt idx="204">
                  <c:v>0.96264952332947262</c:v>
                </c:pt>
                <c:pt idx="205">
                  <c:v>0.96274959958023065</c:v>
                </c:pt>
                <c:pt idx="206">
                  <c:v>0.9632449311149458</c:v>
                </c:pt>
                <c:pt idx="207">
                  <c:v>0.96384309329264173</c:v>
                </c:pt>
                <c:pt idx="208">
                  <c:v>0.963946383000993</c:v>
                </c:pt>
                <c:pt idx="209">
                  <c:v>0.96543650919347268</c:v>
                </c:pt>
                <c:pt idx="210">
                  <c:v>0.96738248729880882</c:v>
                </c:pt>
                <c:pt idx="211">
                  <c:v>0.96842043410139556</c:v>
                </c:pt>
                <c:pt idx="212">
                  <c:v>0.96920497681949414</c:v>
                </c:pt>
                <c:pt idx="213">
                  <c:v>0.96968745452383676</c:v>
                </c:pt>
                <c:pt idx="214">
                  <c:v>0.97055876059695023</c:v>
                </c:pt>
                <c:pt idx="215">
                  <c:v>0.97392416882771693</c:v>
                </c:pt>
                <c:pt idx="216">
                  <c:v>0.97424918710999531</c:v>
                </c:pt>
                <c:pt idx="217">
                  <c:v>0.9764109259394429</c:v>
                </c:pt>
                <c:pt idx="218">
                  <c:v>0.9770003658751002</c:v>
                </c:pt>
                <c:pt idx="219">
                  <c:v>0.9803561337330875</c:v>
                </c:pt>
                <c:pt idx="220">
                  <c:v>0.9805011983901496</c:v>
                </c:pt>
                <c:pt idx="221">
                  <c:v>0.9822511555823038</c:v>
                </c:pt>
                <c:pt idx="222">
                  <c:v>0.98267349572311746</c:v>
                </c:pt>
                <c:pt idx="223">
                  <c:v>0.98280937907277055</c:v>
                </c:pt>
                <c:pt idx="224">
                  <c:v>0.98353332516196978</c:v>
                </c:pt>
                <c:pt idx="225">
                  <c:v>0.98463737737790125</c:v>
                </c:pt>
                <c:pt idx="226">
                  <c:v>0.98508083452575568</c:v>
                </c:pt>
                <c:pt idx="227">
                  <c:v>0.98715351467333601</c:v>
                </c:pt>
                <c:pt idx="228">
                  <c:v>0.98782971796400831</c:v>
                </c:pt>
                <c:pt idx="229">
                  <c:v>0.98810882970924174</c:v>
                </c:pt>
                <c:pt idx="230">
                  <c:v>0.98888005953159719</c:v>
                </c:pt>
                <c:pt idx="231">
                  <c:v>0.98931938509111761</c:v>
                </c:pt>
                <c:pt idx="232">
                  <c:v>0.98992489231474068</c:v>
                </c:pt>
                <c:pt idx="233">
                  <c:v>0.99010071435162295</c:v>
                </c:pt>
                <c:pt idx="234">
                  <c:v>0.99015212967311328</c:v>
                </c:pt>
                <c:pt idx="235">
                  <c:v>0.99041609226112193</c:v>
                </c:pt>
                <c:pt idx="236">
                  <c:v>0.99059880027856084</c:v>
                </c:pt>
                <c:pt idx="237">
                  <c:v>0.99114141554643242</c:v>
                </c:pt>
                <c:pt idx="238">
                  <c:v>0.99123368768589282</c:v>
                </c:pt>
                <c:pt idx="239">
                  <c:v>0.99369978685594851</c:v>
                </c:pt>
                <c:pt idx="240">
                  <c:v>0.99407667952508771</c:v>
                </c:pt>
                <c:pt idx="241">
                  <c:v>0.99477078636520766</c:v>
                </c:pt>
                <c:pt idx="242">
                  <c:v>0.99499985998506202</c:v>
                </c:pt>
                <c:pt idx="243">
                  <c:v>0.99512380763508346</c:v>
                </c:pt>
                <c:pt idx="244">
                  <c:v>0.99532074667900639</c:v>
                </c:pt>
                <c:pt idx="245">
                  <c:v>0.99607545014802568</c:v>
                </c:pt>
                <c:pt idx="246">
                  <c:v>0.996282029564728</c:v>
                </c:pt>
                <c:pt idx="247">
                  <c:v>0.99743933336363166</c:v>
                </c:pt>
                <c:pt idx="248">
                  <c:v>0.99787452733481796</c:v>
                </c:pt>
                <c:pt idx="249">
                  <c:v>0.99851630072270658</c:v>
                </c:pt>
                <c:pt idx="250">
                  <c:v>1</c:v>
                </c:pt>
              </c:numCache>
            </c:numRef>
          </c:yVal>
          <c:smooth val="1"/>
        </c:ser>
        <c:ser>
          <c:idx val="3"/>
          <c:order val="2"/>
          <c:tx>
            <c:v>Gipuzkoa</c:v>
          </c:tx>
          <c:spPr>
            <a:ln w="25400"/>
          </c:spPr>
          <c:marker>
            <c:symbol val="none"/>
          </c:marker>
          <c:xVal>
            <c:numRef>
              <c:f>Gipuzkoa!$O$3:$O$90</c:f>
              <c:numCache>
                <c:formatCode>General</c:formatCode>
                <c:ptCount val="88"/>
                <c:pt idx="0">
                  <c:v>2.2394787292313311E-4</c:v>
                </c:pt>
                <c:pt idx="1">
                  <c:v>7.1320978637940476E-4</c:v>
                </c:pt>
                <c:pt idx="2">
                  <c:v>1.0541240642687603E-3</c:v>
                </c:pt>
                <c:pt idx="3">
                  <c:v>1.2909097133467226E-3</c:v>
                </c:pt>
                <c:pt idx="4">
                  <c:v>1.6660580609822895E-3</c:v>
                </c:pt>
                <c:pt idx="5">
                  <c:v>2.1610256527295965E-3</c:v>
                </c:pt>
                <c:pt idx="6">
                  <c:v>4.5203236260726674E-3</c:v>
                </c:pt>
                <c:pt idx="7">
                  <c:v>4.7770791491692534E-3</c:v>
                </c:pt>
                <c:pt idx="8">
                  <c:v>1.1864958006207777E-2</c:v>
                </c:pt>
                <c:pt idx="9">
                  <c:v>1.2200166605806098E-2</c:v>
                </c:pt>
                <c:pt idx="10">
                  <c:v>1.2456922128902684E-2</c:v>
                </c:pt>
                <c:pt idx="11">
                  <c:v>1.2645209512506847E-2</c:v>
                </c:pt>
                <c:pt idx="12">
                  <c:v>3.7884277432901223E-2</c:v>
                </c:pt>
                <c:pt idx="13">
                  <c:v>4.4977861968230781E-2</c:v>
                </c:pt>
                <c:pt idx="14">
                  <c:v>9.9902147617308742E-2</c:v>
                </c:pt>
                <c:pt idx="15">
                  <c:v>0.12317418294686873</c:v>
                </c:pt>
                <c:pt idx="16">
                  <c:v>0.1251383626985576</c:v>
                </c:pt>
                <c:pt idx="17">
                  <c:v>0.12721237675734892</c:v>
                </c:pt>
                <c:pt idx="18">
                  <c:v>0.12738497352565273</c:v>
                </c:pt>
                <c:pt idx="19">
                  <c:v>0.15020198101150264</c:v>
                </c:pt>
                <c:pt idx="20">
                  <c:v>0.15991875114113566</c:v>
                </c:pt>
                <c:pt idx="21">
                  <c:v>0.16813492788022641</c:v>
                </c:pt>
                <c:pt idx="22">
                  <c:v>0.16848297425597955</c:v>
                </c:pt>
                <c:pt idx="23">
                  <c:v>0.17092215172539713</c:v>
                </c:pt>
                <c:pt idx="24">
                  <c:v>0.17306748676282638</c:v>
                </c:pt>
                <c:pt idx="25">
                  <c:v>0.18698648895380682</c:v>
                </c:pt>
                <c:pt idx="26">
                  <c:v>0.19311724027752419</c:v>
                </c:pt>
                <c:pt idx="27">
                  <c:v>0.19886428473616943</c:v>
                </c:pt>
                <c:pt idx="28">
                  <c:v>0.20033492331568375</c:v>
                </c:pt>
                <c:pt idx="29">
                  <c:v>0.23239227679386526</c:v>
                </c:pt>
                <c:pt idx="30">
                  <c:v>0.27161310936644151</c:v>
                </c:pt>
                <c:pt idx="31">
                  <c:v>0.27915173680847177</c:v>
                </c:pt>
                <c:pt idx="32">
                  <c:v>0.27985353523826911</c:v>
                </c:pt>
                <c:pt idx="33">
                  <c:v>0.28040698603249953</c:v>
                </c:pt>
                <c:pt idx="34">
                  <c:v>0.28054962798977545</c:v>
                </c:pt>
                <c:pt idx="35">
                  <c:v>0.36743854984480556</c:v>
                </c:pt>
                <c:pt idx="36">
                  <c:v>0.38801750502099691</c:v>
                </c:pt>
                <c:pt idx="37">
                  <c:v>0.38890759083439841</c:v>
                </c:pt>
                <c:pt idx="38">
                  <c:v>0.38935976583896292</c:v>
                </c:pt>
                <c:pt idx="39">
                  <c:v>0.40369956180390726</c:v>
                </c:pt>
                <c:pt idx="40">
                  <c:v>0.42922391363885337</c:v>
                </c:pt>
                <c:pt idx="41">
                  <c:v>0.43291120823443491</c:v>
                </c:pt>
                <c:pt idx="42">
                  <c:v>0.43380699972612746</c:v>
                </c:pt>
                <c:pt idx="43">
                  <c:v>0.43639024557239364</c:v>
                </c:pt>
                <c:pt idx="44">
                  <c:v>0.43723040670074859</c:v>
                </c:pt>
                <c:pt idx="45">
                  <c:v>0.45305082618221654</c:v>
                </c:pt>
                <c:pt idx="46">
                  <c:v>0.45511628172357133</c:v>
                </c:pt>
                <c:pt idx="47">
                  <c:v>0.45651845216359321</c:v>
                </c:pt>
                <c:pt idx="48">
                  <c:v>0.46516968687237537</c:v>
                </c:pt>
                <c:pt idx="49">
                  <c:v>0.47759237493153184</c:v>
                </c:pt>
                <c:pt idx="50">
                  <c:v>0.49057136662406425</c:v>
                </c:pt>
                <c:pt idx="51">
                  <c:v>0.50005135110461929</c:v>
                </c:pt>
                <c:pt idx="52">
                  <c:v>0.76286630454628446</c:v>
                </c:pt>
                <c:pt idx="53">
                  <c:v>0.76350534051488039</c:v>
                </c:pt>
                <c:pt idx="54">
                  <c:v>0.76656501049844805</c:v>
                </c:pt>
                <c:pt idx="55">
                  <c:v>0.77515490916560159</c:v>
                </c:pt>
                <c:pt idx="56">
                  <c:v>0.77549154418477273</c:v>
                </c:pt>
                <c:pt idx="57">
                  <c:v>0.77947696047106085</c:v>
                </c:pt>
                <c:pt idx="58">
                  <c:v>0.80051094349096219</c:v>
                </c:pt>
                <c:pt idx="59">
                  <c:v>0.82793956545554137</c:v>
                </c:pt>
                <c:pt idx="60">
                  <c:v>0.82859429203943769</c:v>
                </c:pt>
                <c:pt idx="61">
                  <c:v>0.83440124612013877</c:v>
                </c:pt>
                <c:pt idx="62">
                  <c:v>0.85016460881869638</c:v>
                </c:pt>
                <c:pt idx="63">
                  <c:v>0.87035843071024288</c:v>
                </c:pt>
                <c:pt idx="64">
                  <c:v>0.90170257440204493</c:v>
                </c:pt>
                <c:pt idx="65">
                  <c:v>0.90941094577323356</c:v>
                </c:pt>
                <c:pt idx="66">
                  <c:v>0.91205552766112841</c:v>
                </c:pt>
                <c:pt idx="67">
                  <c:v>0.91250342340697466</c:v>
                </c:pt>
                <c:pt idx="68">
                  <c:v>0.91340349415738542</c:v>
                </c:pt>
                <c:pt idx="69">
                  <c:v>0.92744802127076864</c:v>
                </c:pt>
                <c:pt idx="70">
                  <c:v>0.9428761753697279</c:v>
                </c:pt>
                <c:pt idx="71">
                  <c:v>0.96214710379769952</c:v>
                </c:pt>
                <c:pt idx="72">
                  <c:v>0.96859737310571481</c:v>
                </c:pt>
                <c:pt idx="73">
                  <c:v>0.97348428656198649</c:v>
                </c:pt>
                <c:pt idx="74">
                  <c:v>0.97498202711338322</c:v>
                </c:pt>
                <c:pt idx="75">
                  <c:v>0.98324527569837505</c:v>
                </c:pt>
                <c:pt idx="76">
                  <c:v>0.98351344257805373</c:v>
                </c:pt>
                <c:pt idx="77">
                  <c:v>0.98444489455906514</c:v>
                </c:pt>
                <c:pt idx="78">
                  <c:v>0.98760013465400764</c:v>
                </c:pt>
                <c:pt idx="79">
                  <c:v>0.98962279760817962</c:v>
                </c:pt>
                <c:pt idx="80">
                  <c:v>0.9901933654372832</c:v>
                </c:pt>
                <c:pt idx="81">
                  <c:v>0.99231587776154828</c:v>
                </c:pt>
                <c:pt idx="82">
                  <c:v>0.99493906335585169</c:v>
                </c:pt>
                <c:pt idx="83">
                  <c:v>0.99539409119956179</c:v>
                </c:pt>
                <c:pt idx="84">
                  <c:v>0.99621856171261636</c:v>
                </c:pt>
                <c:pt idx="85">
                  <c:v>0.99808431851378487</c:v>
                </c:pt>
                <c:pt idx="86">
                  <c:v>0.99862065227314223</c:v>
                </c:pt>
                <c:pt idx="87">
                  <c:v>1</c:v>
                </c:pt>
              </c:numCache>
            </c:numRef>
          </c:xVal>
          <c:yVal>
            <c:numRef>
              <c:f>Gipuzkoa!$P$3:$P$90</c:f>
              <c:numCache>
                <c:formatCode>General</c:formatCode>
                <c:ptCount val="88"/>
                <c:pt idx="0">
                  <c:v>6.4672316246840476E-5</c:v>
                </c:pt>
                <c:pt idx="1">
                  <c:v>2.1014497638025039E-4</c:v>
                </c:pt>
                <c:pt idx="2">
                  <c:v>3.164835897290405E-4</c:v>
                </c:pt>
                <c:pt idx="3">
                  <c:v>3.9496856615876569E-4</c:v>
                </c:pt>
                <c:pt idx="4">
                  <c:v>5.3257685546785703E-4</c:v>
                </c:pt>
                <c:pt idx="5">
                  <c:v>7.3405102837779848E-4</c:v>
                </c:pt>
                <c:pt idx="6">
                  <c:v>1.7308848517460377E-3</c:v>
                </c:pt>
                <c:pt idx="7">
                  <c:v>1.8407742519923418E-3</c:v>
                </c:pt>
                <c:pt idx="8">
                  <c:v>5.2402943762159624E-3</c:v>
                </c:pt>
                <c:pt idx="9">
                  <c:v>5.4111445641693186E-3</c:v>
                </c:pt>
                <c:pt idx="10">
                  <c:v>5.5421693242259625E-3</c:v>
                </c:pt>
                <c:pt idx="11">
                  <c:v>5.6417560739933986E-3</c:v>
                </c:pt>
                <c:pt idx="12">
                  <c:v>1.9655519817354739E-2</c:v>
                </c:pt>
                <c:pt idx="13">
                  <c:v>2.3753864298363559E-2</c:v>
                </c:pt>
                <c:pt idx="14">
                  <c:v>5.5722176629461516E-2</c:v>
                </c:pt>
                <c:pt idx="15">
                  <c:v>6.9378267351375186E-2</c:v>
                </c:pt>
                <c:pt idx="16">
                  <c:v>7.0538602222654706E-2</c:v>
                </c:pt>
                <c:pt idx="17">
                  <c:v>7.1788173895251356E-2</c:v>
                </c:pt>
                <c:pt idx="18">
                  <c:v>7.1892237293056729E-2</c:v>
                </c:pt>
                <c:pt idx="19">
                  <c:v>8.56871111162157E-2</c:v>
                </c:pt>
                <c:pt idx="20">
                  <c:v>9.1691355002226971E-2</c:v>
                </c:pt>
                <c:pt idx="21">
                  <c:v>9.678043450339871E-2</c:v>
                </c:pt>
                <c:pt idx="22">
                  <c:v>9.7011248603967273E-2</c:v>
                </c:pt>
                <c:pt idx="23">
                  <c:v>9.8639531516095919E-2</c:v>
                </c:pt>
                <c:pt idx="24">
                  <c:v>0.10009348991619435</c:v>
                </c:pt>
                <c:pt idx="25">
                  <c:v>0.10974254942422147</c:v>
                </c:pt>
                <c:pt idx="26">
                  <c:v>0.11404458701847686</c:v>
                </c:pt>
                <c:pt idx="27">
                  <c:v>0.11818857895482857</c:v>
                </c:pt>
                <c:pt idx="28">
                  <c:v>0.11927290339557728</c:v>
                </c:pt>
                <c:pt idx="29">
                  <c:v>0.14297051204947647</c:v>
                </c:pt>
                <c:pt idx="30">
                  <c:v>0.17214529752329324</c:v>
                </c:pt>
                <c:pt idx="31">
                  <c:v>0.17779239572227484</c:v>
                </c:pt>
                <c:pt idx="32">
                  <c:v>0.17832238972440209</c:v>
                </c:pt>
                <c:pt idx="33">
                  <c:v>0.17874884377747297</c:v>
                </c:pt>
                <c:pt idx="34">
                  <c:v>0.17886134059563424</c:v>
                </c:pt>
                <c:pt idx="35">
                  <c:v>0.25038846716074481</c:v>
                </c:pt>
                <c:pt idx="36">
                  <c:v>0.26754044956650114</c:v>
                </c:pt>
                <c:pt idx="37">
                  <c:v>0.26829109007921442</c:v>
                </c:pt>
                <c:pt idx="38">
                  <c:v>0.26867821575738576</c:v>
                </c:pt>
                <c:pt idx="39">
                  <c:v>0.28096678063336794</c:v>
                </c:pt>
                <c:pt idx="40">
                  <c:v>0.30312452472949958</c:v>
                </c:pt>
                <c:pt idx="41">
                  <c:v>0.30639139695591622</c:v>
                </c:pt>
                <c:pt idx="42">
                  <c:v>0.30721567974019992</c:v>
                </c:pt>
                <c:pt idx="43">
                  <c:v>0.30959675600434189</c:v>
                </c:pt>
                <c:pt idx="44">
                  <c:v>0.31037274295952277</c:v>
                </c:pt>
                <c:pt idx="45">
                  <c:v>0.32505558447664729</c:v>
                </c:pt>
                <c:pt idx="46">
                  <c:v>0.32701455872636986</c:v>
                </c:pt>
                <c:pt idx="47">
                  <c:v>0.32837438473946262</c:v>
                </c:pt>
                <c:pt idx="48">
                  <c:v>0.33681149223799767</c:v>
                </c:pt>
                <c:pt idx="49">
                  <c:v>0.34916747735750719</c:v>
                </c:pt>
                <c:pt idx="50">
                  <c:v>0.36214911602340843</c:v>
                </c:pt>
                <c:pt idx="51">
                  <c:v>0.37171652074232581</c:v>
                </c:pt>
                <c:pt idx="52">
                  <c:v>0.63979405771144537</c:v>
                </c:pt>
                <c:pt idx="53">
                  <c:v>0.64044867092588409</c:v>
                </c:pt>
                <c:pt idx="54">
                  <c:v>0.64383689460627447</c:v>
                </c:pt>
                <c:pt idx="55">
                  <c:v>0.65373273098991846</c:v>
                </c:pt>
                <c:pt idx="56">
                  <c:v>0.65412174684509528</c:v>
                </c:pt>
                <c:pt idx="57">
                  <c:v>0.65879306225703449</c:v>
                </c:pt>
                <c:pt idx="58">
                  <c:v>0.6836209111861663</c:v>
                </c:pt>
                <c:pt idx="59">
                  <c:v>0.71688481200707699</c:v>
                </c:pt>
                <c:pt idx="60">
                  <c:v>0.71768532642181515</c:v>
                </c:pt>
                <c:pt idx="61">
                  <c:v>0.72494804489678999</c:v>
                </c:pt>
                <c:pt idx="62">
                  <c:v>0.74496326690342607</c:v>
                </c:pt>
                <c:pt idx="63">
                  <c:v>0.77070893846165001</c:v>
                </c:pt>
                <c:pt idx="64">
                  <c:v>0.81073818702874345</c:v>
                </c:pt>
                <c:pt idx="65">
                  <c:v>0.82096887455967249</c:v>
                </c:pt>
                <c:pt idx="66">
                  <c:v>0.82458836160436577</c:v>
                </c:pt>
                <c:pt idx="67">
                  <c:v>0.82526697565854956</c:v>
                </c:pt>
                <c:pt idx="68">
                  <c:v>0.82664356663636462</c:v>
                </c:pt>
                <c:pt idx="69">
                  <c:v>0.84897761729304022</c:v>
                </c:pt>
                <c:pt idx="70">
                  <c:v>0.87371001543212712</c:v>
                </c:pt>
                <c:pt idx="71">
                  <c:v>0.90488201862497208</c:v>
                </c:pt>
                <c:pt idx="72">
                  <c:v>0.91680929109045217</c:v>
                </c:pt>
                <c:pt idx="73">
                  <c:v>0.92591781303439269</c:v>
                </c:pt>
                <c:pt idx="74">
                  <c:v>0.92877410805143923</c:v>
                </c:pt>
                <c:pt idx="75">
                  <c:v>0.94604576022040621</c:v>
                </c:pt>
                <c:pt idx="76">
                  <c:v>0.94660906414271739</c:v>
                </c:pt>
                <c:pt idx="77">
                  <c:v>0.94866737337765128</c:v>
                </c:pt>
                <c:pt idx="78">
                  <c:v>0.95604196910755823</c:v>
                </c:pt>
                <c:pt idx="79">
                  <c:v>0.96108192481948151</c:v>
                </c:pt>
                <c:pt idx="80">
                  <c:v>0.96251914000567163</c:v>
                </c:pt>
                <c:pt idx="81">
                  <c:v>0.96789402466758634</c:v>
                </c:pt>
                <c:pt idx="82">
                  <c:v>0.97457849985003386</c:v>
                </c:pt>
                <c:pt idx="83">
                  <c:v>0.97574069309836076</c:v>
                </c:pt>
                <c:pt idx="84">
                  <c:v>0.97829706261202143</c:v>
                </c:pt>
                <c:pt idx="85">
                  <c:v>0.98478151587919727</c:v>
                </c:pt>
                <c:pt idx="86">
                  <c:v>0.98767485615027328</c:v>
                </c:pt>
                <c:pt idx="87">
                  <c:v>1</c:v>
                </c:pt>
              </c:numCache>
            </c:numRef>
          </c:yVal>
          <c:smooth val="1"/>
        </c:ser>
        <c:ser>
          <c:idx val="2"/>
          <c:order val="3"/>
          <c:tx>
            <c:v>Bizkaia</c:v>
          </c:tx>
          <c:spPr>
            <a:ln w="12700"/>
          </c:spPr>
          <c:marker>
            <c:symbol val="none"/>
          </c:marker>
          <c:dPt>
            <c:idx val="73"/>
            <c:bubble3D val="0"/>
            <c:spPr>
              <a:ln w="25400"/>
            </c:spPr>
          </c:dPt>
          <c:xVal>
            <c:numRef>
              <c:f>Bizkaia!$O$3:$O$114</c:f>
              <c:numCache>
                <c:formatCode>General</c:formatCode>
                <c:ptCount val="112"/>
                <c:pt idx="0">
                  <c:v>3.4455056214078422E-4</c:v>
                </c:pt>
                <c:pt idx="1">
                  <c:v>6.6816640658187525E-4</c:v>
                </c:pt>
                <c:pt idx="2">
                  <c:v>1.9041870307679291E-3</c:v>
                </c:pt>
                <c:pt idx="3">
                  <c:v>3.4010193462959944E-3</c:v>
                </c:pt>
                <c:pt idx="4">
                  <c:v>3.6810211955293909E-3</c:v>
                </c:pt>
                <c:pt idx="5">
                  <c:v>3.9304932481174018E-3</c:v>
                </c:pt>
                <c:pt idx="6">
                  <c:v>4.6893767647312812E-3</c:v>
                </c:pt>
                <c:pt idx="7">
                  <c:v>5.1700029919200712E-3</c:v>
                </c:pt>
                <c:pt idx="8">
                  <c:v>5.5180426736774714E-3</c:v>
                </c:pt>
                <c:pt idx="9">
                  <c:v>5.9001012716968721E-3</c:v>
                </c:pt>
                <c:pt idx="10">
                  <c:v>1.2433477753809465E-2</c:v>
                </c:pt>
                <c:pt idx="11">
                  <c:v>1.6049950236431468E-2</c:v>
                </c:pt>
                <c:pt idx="12">
                  <c:v>2.6728400823083316E-2</c:v>
                </c:pt>
                <c:pt idx="13">
                  <c:v>2.6866221047939631E-2</c:v>
                </c:pt>
                <c:pt idx="14">
                  <c:v>2.7222983528738569E-2</c:v>
                </c:pt>
                <c:pt idx="15">
                  <c:v>2.7755946550176592E-2</c:v>
                </c:pt>
                <c:pt idx="16">
                  <c:v>3.1416905307910442E-2</c:v>
                </c:pt>
                <c:pt idx="17">
                  <c:v>3.2565697941681113E-2</c:v>
                </c:pt>
                <c:pt idx="18">
                  <c:v>3.2926821822000817E-2</c:v>
                </c:pt>
                <c:pt idx="19">
                  <c:v>7.49750746017388E-2</c:v>
                </c:pt>
                <c:pt idx="20">
                  <c:v>0.11597571921658797</c:v>
                </c:pt>
                <c:pt idx="21">
                  <c:v>0.11632026977872875</c:v>
                </c:pt>
                <c:pt idx="22">
                  <c:v>0.11743940489575819</c:v>
                </c:pt>
                <c:pt idx="23">
                  <c:v>0.11805872362770745</c:v>
                </c:pt>
                <c:pt idx="24">
                  <c:v>0.11899380768496041</c:v>
                </c:pt>
                <c:pt idx="25">
                  <c:v>0.11991493526374691</c:v>
                </c:pt>
                <c:pt idx="26">
                  <c:v>0.19079640027529154</c:v>
                </c:pt>
                <c:pt idx="27">
                  <c:v>0.19137559413164973</c:v>
                </c:pt>
                <c:pt idx="28">
                  <c:v>0.19247990049030853</c:v>
                </c:pt>
                <c:pt idx="29">
                  <c:v>0.19293174148066025</c:v>
                </c:pt>
                <c:pt idx="30">
                  <c:v>0.1937098151551655</c:v>
                </c:pt>
                <c:pt idx="31">
                  <c:v>0.19390607813360014</c:v>
                </c:pt>
                <c:pt idx="32">
                  <c:v>0.19539244309027837</c:v>
                </c:pt>
                <c:pt idx="33">
                  <c:v>0.20000418694353994</c:v>
                </c:pt>
                <c:pt idx="34">
                  <c:v>0.20562166952629096</c:v>
                </c:pt>
                <c:pt idx="35">
                  <c:v>0.2065209901074736</c:v>
                </c:pt>
                <c:pt idx="36">
                  <c:v>0.21436016960610457</c:v>
                </c:pt>
                <c:pt idx="37">
                  <c:v>0.22855826960601733</c:v>
                </c:pt>
                <c:pt idx="38">
                  <c:v>0.25286086001564873</c:v>
                </c:pt>
                <c:pt idx="39">
                  <c:v>0.25636219155092238</c:v>
                </c:pt>
                <c:pt idx="40">
                  <c:v>0.25695534188574704</c:v>
                </c:pt>
                <c:pt idx="41">
                  <c:v>0.28280797368505983</c:v>
                </c:pt>
                <c:pt idx="42">
                  <c:v>0.28366804167055559</c:v>
                </c:pt>
                <c:pt idx="43">
                  <c:v>0.28398031787624267</c:v>
                </c:pt>
                <c:pt idx="44">
                  <c:v>0.36887757638773189</c:v>
                </c:pt>
                <c:pt idx="45">
                  <c:v>0.37513531242013187</c:v>
                </c:pt>
                <c:pt idx="46">
                  <c:v>0.37535599923588281</c:v>
                </c:pt>
                <c:pt idx="47">
                  <c:v>0.37610179855393439</c:v>
                </c:pt>
                <c:pt idx="48">
                  <c:v>0.37636958848450963</c:v>
                </c:pt>
                <c:pt idx="49">
                  <c:v>0.37743376996757738</c:v>
                </c:pt>
                <c:pt idx="50">
                  <c:v>0.37806791745789725</c:v>
                </c:pt>
                <c:pt idx="51">
                  <c:v>0.3801849407852787</c:v>
                </c:pt>
                <c:pt idx="52">
                  <c:v>0.38054083098617347</c:v>
                </c:pt>
                <c:pt idx="53">
                  <c:v>0.39471974082819489</c:v>
                </c:pt>
                <c:pt idx="54">
                  <c:v>0.4001932972267605</c:v>
                </c:pt>
                <c:pt idx="55">
                  <c:v>0.4006695620544285</c:v>
                </c:pt>
                <c:pt idx="56">
                  <c:v>0.40780306711059899</c:v>
                </c:pt>
                <c:pt idx="57">
                  <c:v>0.42257948868696577</c:v>
                </c:pt>
                <c:pt idx="58">
                  <c:v>0.42471046849281374</c:v>
                </c:pt>
                <c:pt idx="59">
                  <c:v>0.42633552595425239</c:v>
                </c:pt>
                <c:pt idx="60">
                  <c:v>0.4269129752508023</c:v>
                </c:pt>
                <c:pt idx="61">
                  <c:v>0.43110340791035756</c:v>
                </c:pt>
                <c:pt idx="62">
                  <c:v>0.43207163860396836</c:v>
                </c:pt>
                <c:pt idx="63">
                  <c:v>0.43278080216604548</c:v>
                </c:pt>
                <c:pt idx="64">
                  <c:v>0.44359620069764949</c:v>
                </c:pt>
                <c:pt idx="65">
                  <c:v>0.45101406900257413</c:v>
                </c:pt>
                <c:pt idx="66">
                  <c:v>0.45309183973426864</c:v>
                </c:pt>
                <c:pt idx="67">
                  <c:v>0.4555612641429283</c:v>
                </c:pt>
                <c:pt idx="68">
                  <c:v>0.45753087216650778</c:v>
                </c:pt>
                <c:pt idx="69">
                  <c:v>0.76574225350024117</c:v>
                </c:pt>
                <c:pt idx="70">
                  <c:v>0.79124248421827581</c:v>
                </c:pt>
                <c:pt idx="71">
                  <c:v>0.82872086258015165</c:v>
                </c:pt>
                <c:pt idx="72">
                  <c:v>0.83119028698881126</c:v>
                </c:pt>
                <c:pt idx="73">
                  <c:v>0.83279528201245445</c:v>
                </c:pt>
                <c:pt idx="74">
                  <c:v>0.84117614733156498</c:v>
                </c:pt>
                <c:pt idx="75">
                  <c:v>0.84250201278587888</c:v>
                </c:pt>
                <c:pt idx="76">
                  <c:v>0.84538053646958666</c:v>
                </c:pt>
                <c:pt idx="77">
                  <c:v>0.84664359777080145</c:v>
                </c:pt>
                <c:pt idx="78">
                  <c:v>0.86756697583174069</c:v>
                </c:pt>
                <c:pt idx="79">
                  <c:v>0.88139086775277142</c:v>
                </c:pt>
                <c:pt idx="80">
                  <c:v>0.90733945034154118</c:v>
                </c:pt>
                <c:pt idx="81">
                  <c:v>0.91478523160339875</c:v>
                </c:pt>
                <c:pt idx="82">
                  <c:v>0.91505476609378233</c:v>
                </c:pt>
                <c:pt idx="83">
                  <c:v>0.91926700575094145</c:v>
                </c:pt>
                <c:pt idx="84">
                  <c:v>0.925516891264204</c:v>
                </c:pt>
                <c:pt idx="85">
                  <c:v>0.92807354366327899</c:v>
                </c:pt>
                <c:pt idx="86">
                  <c:v>0.94344834925389542</c:v>
                </c:pt>
                <c:pt idx="87">
                  <c:v>0.9496319414944423</c:v>
                </c:pt>
                <c:pt idx="88">
                  <c:v>0.9499843425757204</c:v>
                </c:pt>
                <c:pt idx="89">
                  <c:v>0.9527006221972556</c:v>
                </c:pt>
                <c:pt idx="90">
                  <c:v>0.95397066173770373</c:v>
                </c:pt>
                <c:pt idx="91">
                  <c:v>0.95760109069879218</c:v>
                </c:pt>
                <c:pt idx="92">
                  <c:v>0.95790202726572526</c:v>
                </c:pt>
                <c:pt idx="93">
                  <c:v>0.9590202901028505</c:v>
                </c:pt>
                <c:pt idx="94">
                  <c:v>0.965298088573046</c:v>
                </c:pt>
                <c:pt idx="95">
                  <c:v>0.97611610394436255</c:v>
                </c:pt>
                <c:pt idx="96">
                  <c:v>0.98002740703458846</c:v>
                </c:pt>
                <c:pt idx="97">
                  <c:v>0.98154604634772047</c:v>
                </c:pt>
                <c:pt idx="98">
                  <c:v>0.98231801406289665</c:v>
                </c:pt>
                <c:pt idx="99">
                  <c:v>0.98317459292877574</c:v>
                </c:pt>
                <c:pt idx="100">
                  <c:v>0.98333334787133175</c:v>
                </c:pt>
                <c:pt idx="101">
                  <c:v>0.98669511462194082</c:v>
                </c:pt>
                <c:pt idx="102">
                  <c:v>0.98710857529650975</c:v>
                </c:pt>
                <c:pt idx="103">
                  <c:v>0.9916906616330301</c:v>
                </c:pt>
                <c:pt idx="104">
                  <c:v>0.99241639851328611</c:v>
                </c:pt>
                <c:pt idx="105">
                  <c:v>0.99249752054437246</c:v>
                </c:pt>
                <c:pt idx="106">
                  <c:v>0.9935189603121366</c:v>
                </c:pt>
                <c:pt idx="107">
                  <c:v>0.99390712486948507</c:v>
                </c:pt>
                <c:pt idx="108">
                  <c:v>0.99413391764456516</c:v>
                </c:pt>
                <c:pt idx="109">
                  <c:v>0.99600670259878354</c:v>
                </c:pt>
                <c:pt idx="110">
                  <c:v>0.99718515274929542</c:v>
                </c:pt>
                <c:pt idx="111">
                  <c:v>1</c:v>
                </c:pt>
              </c:numCache>
            </c:numRef>
          </c:xVal>
          <c:yVal>
            <c:numRef>
              <c:f>Bizkaia!$P$3:$P$114</c:f>
              <c:numCache>
                <c:formatCode>General</c:formatCode>
                <c:ptCount val="112"/>
                <c:pt idx="0">
                  <c:v>9.5529738461260538E-5</c:v>
                </c:pt>
                <c:pt idx="1">
                  <c:v>2.1043571955548583E-4</c:v>
                </c:pt>
                <c:pt idx="2">
                  <c:v>6.7059810825842372E-4</c:v>
                </c:pt>
                <c:pt idx="3">
                  <c:v>1.2406500508697917E-3</c:v>
                </c:pt>
                <c:pt idx="4">
                  <c:v>1.348949339941212E-3</c:v>
                </c:pt>
                <c:pt idx="5">
                  <c:v>1.4497955874216175E-3</c:v>
                </c:pt>
                <c:pt idx="6">
                  <c:v>1.761784025010833E-3</c:v>
                </c:pt>
                <c:pt idx="7">
                  <c:v>1.9634999010809178E-3</c:v>
                </c:pt>
                <c:pt idx="8">
                  <c:v>2.1099185510844473E-3</c:v>
                </c:pt>
                <c:pt idx="9">
                  <c:v>2.2734800382343077E-3</c:v>
                </c:pt>
                <c:pt idx="10">
                  <c:v>5.2045801549856175E-3</c:v>
                </c:pt>
                <c:pt idx="11">
                  <c:v>6.8487851819737213E-3</c:v>
                </c:pt>
                <c:pt idx="12">
                  <c:v>1.1705810039287706E-2</c:v>
                </c:pt>
                <c:pt idx="13">
                  <c:v>1.1769425990332363E-2</c:v>
                </c:pt>
                <c:pt idx="14">
                  <c:v>1.193537698026253E-2</c:v>
                </c:pt>
                <c:pt idx="15">
                  <c:v>1.2183929556671174E-2</c:v>
                </c:pt>
                <c:pt idx="16">
                  <c:v>1.3934269999110746E-2</c:v>
                </c:pt>
                <c:pt idx="17">
                  <c:v>1.4496327087327397E-2</c:v>
                </c:pt>
                <c:pt idx="18">
                  <c:v>1.4674384396352097E-2</c:v>
                </c:pt>
                <c:pt idx="19">
                  <c:v>3.5517762519074791E-2</c:v>
                </c:pt>
                <c:pt idx="20">
                  <c:v>5.5908902410934699E-2</c:v>
                </c:pt>
                <c:pt idx="21">
                  <c:v>5.6080570708102143E-2</c:v>
                </c:pt>
                <c:pt idx="22">
                  <c:v>5.6641117953180185E-2</c:v>
                </c:pt>
                <c:pt idx="23">
                  <c:v>5.6951360814803037E-2</c:v>
                </c:pt>
                <c:pt idx="24">
                  <c:v>5.7430084339323222E-2</c:v>
                </c:pt>
                <c:pt idx="25">
                  <c:v>5.7927490855130534E-2</c:v>
                </c:pt>
                <c:pt idx="26">
                  <c:v>9.6399682334862014E-2</c:v>
                </c:pt>
                <c:pt idx="27">
                  <c:v>9.6716408955701508E-2</c:v>
                </c:pt>
                <c:pt idx="28">
                  <c:v>9.7326186305602816E-2</c:v>
                </c:pt>
                <c:pt idx="29">
                  <c:v>9.7576966493175876E-2</c:v>
                </c:pt>
                <c:pt idx="30">
                  <c:v>9.8026031706601499E-2</c:v>
                </c:pt>
                <c:pt idx="31">
                  <c:v>9.814320949876533E-2</c:v>
                </c:pt>
                <c:pt idx="32">
                  <c:v>9.9031677907867294E-2</c:v>
                </c:pt>
                <c:pt idx="33">
                  <c:v>0.10180695548081813</c:v>
                </c:pt>
                <c:pt idx="34">
                  <c:v>0.10542974043820467</c:v>
                </c:pt>
                <c:pt idx="35">
                  <c:v>0.10603163803399142</c:v>
                </c:pt>
                <c:pt idx="36">
                  <c:v>0.11131514320521163</c:v>
                </c:pt>
                <c:pt idx="37">
                  <c:v>0.12106504958338479</c:v>
                </c:pt>
                <c:pt idx="38">
                  <c:v>0.13779026567243455</c:v>
                </c:pt>
                <c:pt idx="39">
                  <c:v>0.14040093447089011</c:v>
                </c:pt>
                <c:pt idx="40">
                  <c:v>0.14084349723185854</c:v>
                </c:pt>
                <c:pt idx="41">
                  <c:v>0.1603277577944191</c:v>
                </c:pt>
                <c:pt idx="42">
                  <c:v>0.16097679473469109</c:v>
                </c:pt>
                <c:pt idx="43">
                  <c:v>0.16121491959841824</c:v>
                </c:pt>
                <c:pt idx="44">
                  <c:v>0.22597279260608552</c:v>
                </c:pt>
                <c:pt idx="45">
                  <c:v>0.23080977469900762</c:v>
                </c:pt>
                <c:pt idx="46">
                  <c:v>0.2309810787982737</c:v>
                </c:pt>
                <c:pt idx="47">
                  <c:v>0.2315701242088449</c:v>
                </c:pt>
                <c:pt idx="48">
                  <c:v>0.2317884766613553</c:v>
                </c:pt>
                <c:pt idx="49">
                  <c:v>0.23266184465910175</c:v>
                </c:pt>
                <c:pt idx="50">
                  <c:v>0.23318391603228636</c:v>
                </c:pt>
                <c:pt idx="51">
                  <c:v>0.23495166197810732</c:v>
                </c:pt>
                <c:pt idx="52">
                  <c:v>0.23525078387570283</c:v>
                </c:pt>
                <c:pt idx="53">
                  <c:v>0.24720681615883269</c:v>
                </c:pt>
                <c:pt idx="54">
                  <c:v>0.25184491996301128</c:v>
                </c:pt>
                <c:pt idx="55">
                  <c:v>0.25225114539374471</c:v>
                </c:pt>
                <c:pt idx="56">
                  <c:v>0.25834893356782523</c:v>
                </c:pt>
                <c:pt idx="57">
                  <c:v>0.27102237879253704</c:v>
                </c:pt>
                <c:pt idx="58">
                  <c:v>0.27287447685072636</c:v>
                </c:pt>
                <c:pt idx="59">
                  <c:v>0.27428832734567521</c:v>
                </c:pt>
                <c:pt idx="60">
                  <c:v>0.27479450419418772</c:v>
                </c:pt>
                <c:pt idx="61">
                  <c:v>0.27847528059188881</c:v>
                </c:pt>
                <c:pt idx="62">
                  <c:v>0.27936860784590584</c:v>
                </c:pt>
                <c:pt idx="63">
                  <c:v>0.28005697411223557</c:v>
                </c:pt>
                <c:pt idx="64">
                  <c:v>0.29062812157162649</c:v>
                </c:pt>
                <c:pt idx="65">
                  <c:v>0.29799385489772001</c:v>
                </c:pt>
                <c:pt idx="66">
                  <c:v>0.30006153065600455</c:v>
                </c:pt>
                <c:pt idx="67">
                  <c:v>0.30253206371324753</c:v>
                </c:pt>
                <c:pt idx="68">
                  <c:v>0.30451886115724697</c:v>
                </c:pt>
                <c:pt idx="69">
                  <c:v>0.61905186457760009</c:v>
                </c:pt>
                <c:pt idx="70">
                  <c:v>0.64544625061863936</c:v>
                </c:pt>
                <c:pt idx="71">
                  <c:v>0.68467791159916003</c:v>
                </c:pt>
                <c:pt idx="72">
                  <c:v>0.68729187422230353</c:v>
                </c:pt>
                <c:pt idx="73">
                  <c:v>0.68902381402291635</c:v>
                </c:pt>
                <c:pt idx="74">
                  <c:v>0.69822113900967786</c:v>
                </c:pt>
                <c:pt idx="75">
                  <c:v>0.69975233786533109</c:v>
                </c:pt>
                <c:pt idx="76">
                  <c:v>0.70311258761503315</c:v>
                </c:pt>
                <c:pt idx="77">
                  <c:v>0.70460047405765092</c:v>
                </c:pt>
                <c:pt idx="78">
                  <c:v>0.72965400749421638</c:v>
                </c:pt>
                <c:pt idx="79">
                  <c:v>0.7464355356310034</c:v>
                </c:pt>
                <c:pt idx="80">
                  <c:v>0.77889123950853179</c:v>
                </c:pt>
                <c:pt idx="81">
                  <c:v>0.78845299090842791</c:v>
                </c:pt>
                <c:pt idx="82">
                  <c:v>0.78879977052396877</c:v>
                </c:pt>
                <c:pt idx="83">
                  <c:v>0.79433729383154872</c:v>
                </c:pt>
                <c:pt idx="84">
                  <c:v>0.80261072424342228</c:v>
                </c:pt>
                <c:pt idx="85">
                  <c:v>0.80639301870969249</c:v>
                </c:pt>
                <c:pt idx="86">
                  <c:v>0.8294211873732491</c:v>
                </c:pt>
                <c:pt idx="87">
                  <c:v>0.83899642483974168</c:v>
                </c:pt>
                <c:pt idx="88">
                  <c:v>0.83963513932599965</c:v>
                </c:pt>
                <c:pt idx="89">
                  <c:v>0.84457135661188643</c:v>
                </c:pt>
                <c:pt idx="90">
                  <c:v>0.84706678985169381</c:v>
                </c:pt>
                <c:pt idx="91">
                  <c:v>0.85442325109754169</c:v>
                </c:pt>
                <c:pt idx="92">
                  <c:v>0.85504574648973142</c:v>
                </c:pt>
                <c:pt idx="93">
                  <c:v>0.85737361060961392</c:v>
                </c:pt>
                <c:pt idx="94">
                  <c:v>0.87102118511557147</c:v>
                </c:pt>
                <c:pt idx="95">
                  <c:v>0.89507193180521272</c:v>
                </c:pt>
                <c:pt idx="96">
                  <c:v>0.9044864612989888</c:v>
                </c:pt>
                <c:pt idx="97">
                  <c:v>0.90816799264737635</c:v>
                </c:pt>
                <c:pt idx="98">
                  <c:v>0.91024425567854794</c:v>
                </c:pt>
                <c:pt idx="99">
                  <c:v>0.91261768209728611</c:v>
                </c:pt>
                <c:pt idx="100">
                  <c:v>0.91307102916924898</c:v>
                </c:pt>
                <c:pt idx="101">
                  <c:v>0.92363621130111773</c:v>
                </c:pt>
                <c:pt idx="102">
                  <c:v>0.92495245145916904</c:v>
                </c:pt>
                <c:pt idx="103">
                  <c:v>0.9397513837926158</c:v>
                </c:pt>
                <c:pt idx="104">
                  <c:v>0.94218687101290144</c:v>
                </c:pt>
                <c:pt idx="105">
                  <c:v>0.94248304479429024</c:v>
                </c:pt>
                <c:pt idx="106">
                  <c:v>0.94626459033713373</c:v>
                </c:pt>
                <c:pt idx="107">
                  <c:v>0.94789947203760927</c:v>
                </c:pt>
                <c:pt idx="108">
                  <c:v>0.94904776868681551</c:v>
                </c:pt>
                <c:pt idx="109">
                  <c:v>0.96025820330949696</c:v>
                </c:pt>
                <c:pt idx="110">
                  <c:v>0.97112262404068717</c:v>
                </c:pt>
                <c:pt idx="111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074944"/>
        <c:axId val="95081216"/>
      </c:scatterChart>
      <c:valAx>
        <c:axId val="95074944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Población %</a:t>
                </a:r>
              </a:p>
            </c:rich>
          </c:tx>
          <c:layout/>
          <c:overlay val="0"/>
        </c:title>
        <c:numFmt formatCode="0%" sourceLinked="0"/>
        <c:majorTickMark val="none"/>
        <c:minorTickMark val="none"/>
        <c:tickLblPos val="nextTo"/>
        <c:crossAx val="95081216"/>
        <c:crosses val="autoZero"/>
        <c:crossBetween val="midCat"/>
        <c:majorUnit val="0.1"/>
        <c:minorUnit val="4.0000000000000008E-2"/>
      </c:valAx>
      <c:valAx>
        <c:axId val="95081216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PIB per capita %</a:t>
                </a:r>
              </a:p>
            </c:rich>
          </c:tx>
          <c:layout/>
          <c:overlay val="0"/>
        </c:title>
        <c:numFmt formatCode="0%" sourceLinked="0"/>
        <c:majorTickMark val="none"/>
        <c:minorTickMark val="none"/>
        <c:tickLblPos val="nextTo"/>
        <c:crossAx val="95074944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Análisis desigualdad(1996)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Curva de Lorenz (1996)</c:v>
          </c:tx>
          <c:marker>
            <c:symbol val="none"/>
          </c:marker>
          <c:xVal>
            <c:numRef>
              <c:f>'Año 1996'!$G$3:$G$253</c:f>
              <c:numCache>
                <c:formatCode>General</c:formatCode>
                <c:ptCount val="251"/>
                <c:pt idx="0">
                  <c:v>1.4346621037103412E-4</c:v>
                </c:pt>
                <c:pt idx="1">
                  <c:v>2.1877405501762346E-4</c:v>
                </c:pt>
                <c:pt idx="2">
                  <c:v>2.8740905267021121E-4</c:v>
                </c:pt>
                <c:pt idx="3">
                  <c:v>5.1285595468183629E-4</c:v>
                </c:pt>
                <c:pt idx="4">
                  <c:v>2.5561770306307507E-3</c:v>
                </c:pt>
                <c:pt idx="5">
                  <c:v>2.6724752210976355E-3</c:v>
                </c:pt>
                <c:pt idx="6">
                  <c:v>2.8230909103908143E-3</c:v>
                </c:pt>
                <c:pt idx="7">
                  <c:v>3.6047672725452859E-3</c:v>
                </c:pt>
                <c:pt idx="8">
                  <c:v>3.8292609107006253E-3</c:v>
                </c:pt>
                <c:pt idx="9">
                  <c:v>4.1328754489276974E-3</c:v>
                </c:pt>
                <c:pt idx="10">
                  <c:v>4.8902435827468775E-3</c:v>
                </c:pt>
                <c:pt idx="11">
                  <c:v>5.0065417732137619E-3</c:v>
                </c:pt>
                <c:pt idx="12">
                  <c:v>5.1342791299560783E-3</c:v>
                </c:pt>
                <c:pt idx="13">
                  <c:v>5.2110168703870963E-3</c:v>
                </c:pt>
                <c:pt idx="14">
                  <c:v>5.5961354683266165E-3</c:v>
                </c:pt>
                <c:pt idx="15">
                  <c:v>5.9912633367571397E-3</c:v>
                </c:pt>
                <c:pt idx="16">
                  <c:v>6.1323463874874582E-3</c:v>
                </c:pt>
                <c:pt idx="17">
                  <c:v>3.1904311374106015E-2</c:v>
                </c:pt>
                <c:pt idx="18">
                  <c:v>3.227513101420125E-2</c:v>
                </c:pt>
                <c:pt idx="19">
                  <c:v>3.3124012478223878E-2</c:v>
                </c:pt>
                <c:pt idx="20">
                  <c:v>3.3646401071468574E-2</c:v>
                </c:pt>
                <c:pt idx="21">
                  <c:v>3.3900922521096923E-2</c:v>
                </c:pt>
                <c:pt idx="22">
                  <c:v>3.408061275800682E-2</c:v>
                </c:pt>
                <c:pt idx="23">
                  <c:v>5.7900769998879914E-2</c:v>
                </c:pt>
                <c:pt idx="24">
                  <c:v>5.9889755035020531E-2</c:v>
                </c:pt>
                <c:pt idx="25">
                  <c:v>6.001320270440956E-2</c:v>
                </c:pt>
                <c:pt idx="26">
                  <c:v>6.3554577930511835E-2</c:v>
                </c:pt>
                <c:pt idx="27">
                  <c:v>6.4095555168954099E-2</c:v>
                </c:pt>
                <c:pt idx="28">
                  <c:v>6.4284778044426866E-2</c:v>
                </c:pt>
                <c:pt idx="29">
                  <c:v>6.44749541837559E-2</c:v>
                </c:pt>
                <c:pt idx="30">
                  <c:v>6.8983892223988402E-2</c:v>
                </c:pt>
                <c:pt idx="31">
                  <c:v>6.926701158930533E-2</c:v>
                </c:pt>
                <c:pt idx="32">
                  <c:v>7.2711153902066436E-2</c:v>
                </c:pt>
                <c:pt idx="33">
                  <c:v>7.3210187530832124E-2</c:v>
                </c:pt>
                <c:pt idx="34">
                  <c:v>7.4291188743860384E-2</c:v>
                </c:pt>
                <c:pt idx="35">
                  <c:v>7.454142050613545E-2</c:v>
                </c:pt>
                <c:pt idx="36">
                  <c:v>7.4817867024458362E-2</c:v>
                </c:pt>
                <c:pt idx="37">
                  <c:v>7.5288302737535479E-2</c:v>
                </c:pt>
                <c:pt idx="38">
                  <c:v>7.5333106138780914E-2</c:v>
                </c:pt>
                <c:pt idx="39">
                  <c:v>7.5397928081008356E-2</c:v>
                </c:pt>
                <c:pt idx="40">
                  <c:v>7.5844532197678324E-2</c:v>
                </c:pt>
                <c:pt idx="41">
                  <c:v>7.6487032036815047E-2</c:v>
                </c:pt>
                <c:pt idx="42">
                  <c:v>7.6582358422443639E-2</c:v>
                </c:pt>
                <c:pt idx="43">
                  <c:v>7.6757758972000253E-2</c:v>
                </c:pt>
                <c:pt idx="44">
                  <c:v>8.0857270185957952E-2</c:v>
                </c:pt>
                <c:pt idx="45">
                  <c:v>8.3193719897714791E-2</c:v>
                </c:pt>
                <c:pt idx="46">
                  <c:v>0.12237095786335439</c:v>
                </c:pt>
                <c:pt idx="47">
                  <c:v>0.14127561002928904</c:v>
                </c:pt>
                <c:pt idx="48">
                  <c:v>0.14355105085424358</c:v>
                </c:pt>
                <c:pt idx="49">
                  <c:v>0.14405056111493741</c:v>
                </c:pt>
                <c:pt idx="50">
                  <c:v>0.14608387292039532</c:v>
                </c:pt>
                <c:pt idx="51">
                  <c:v>0.14624211472053877</c:v>
                </c:pt>
                <c:pt idx="52">
                  <c:v>0.14662532679076573</c:v>
                </c:pt>
                <c:pt idx="53">
                  <c:v>0.1502086456265446</c:v>
                </c:pt>
                <c:pt idx="54">
                  <c:v>0.19809776197478141</c:v>
                </c:pt>
                <c:pt idx="55">
                  <c:v>0.19878792500673242</c:v>
                </c:pt>
                <c:pt idx="56">
                  <c:v>0.19886609264294788</c:v>
                </c:pt>
                <c:pt idx="57">
                  <c:v>0.19893091458517531</c:v>
                </c:pt>
                <c:pt idx="58">
                  <c:v>0.1995329007104199</c:v>
                </c:pt>
                <c:pt idx="59">
                  <c:v>0.19960725529121021</c:v>
                </c:pt>
                <c:pt idx="60">
                  <c:v>0.21604915028443011</c:v>
                </c:pt>
                <c:pt idx="61">
                  <c:v>0.21622359757013043</c:v>
                </c:pt>
                <c:pt idx="62">
                  <c:v>0.21694712483705145</c:v>
                </c:pt>
                <c:pt idx="63">
                  <c:v>0.21713110476131464</c:v>
                </c:pt>
                <c:pt idx="64">
                  <c:v>0.22564422762987624</c:v>
                </c:pt>
                <c:pt idx="65">
                  <c:v>0.22595785143859431</c:v>
                </c:pt>
                <c:pt idx="66">
                  <c:v>0.23284661269604467</c:v>
                </c:pt>
                <c:pt idx="67">
                  <c:v>0.23339378614955281</c:v>
                </c:pt>
                <c:pt idx="68">
                  <c:v>0.23343906618272639</c:v>
                </c:pt>
                <c:pt idx="69">
                  <c:v>0.23360016777443871</c:v>
                </c:pt>
                <c:pt idx="70">
                  <c:v>0.23657530426990714</c:v>
                </c:pt>
                <c:pt idx="71">
                  <c:v>0.24484296169547509</c:v>
                </c:pt>
                <c:pt idx="72">
                  <c:v>0.24500644644682815</c:v>
                </c:pt>
                <c:pt idx="73">
                  <c:v>0.24512608106079201</c:v>
                </c:pt>
                <c:pt idx="74">
                  <c:v>0.24534151869231263</c:v>
                </c:pt>
                <c:pt idx="75">
                  <c:v>0.24545257393156997</c:v>
                </c:pt>
                <c:pt idx="76">
                  <c:v>0.24624473619614357</c:v>
                </c:pt>
                <c:pt idx="77">
                  <c:v>0.24813362852737417</c:v>
                </c:pt>
                <c:pt idx="78">
                  <c:v>0.25037999480471196</c:v>
                </c:pt>
                <c:pt idx="79">
                  <c:v>0.25037999480471196</c:v>
                </c:pt>
                <c:pt idx="80">
                  <c:v>0.25102106474806429</c:v>
                </c:pt>
                <c:pt idx="81">
                  <c:v>0.25536794793272816</c:v>
                </c:pt>
                <c:pt idx="82">
                  <c:v>0.25544802209665618</c:v>
                </c:pt>
                <c:pt idx="83">
                  <c:v>0.25574544041981739</c:v>
                </c:pt>
                <c:pt idx="84">
                  <c:v>0.25586459840185316</c:v>
                </c:pt>
                <c:pt idx="85">
                  <c:v>0.25592894371215247</c:v>
                </c:pt>
                <c:pt idx="86">
                  <c:v>0.2560638305478169</c:v>
                </c:pt>
                <c:pt idx="87">
                  <c:v>0.25625829637449926</c:v>
                </c:pt>
                <c:pt idx="88">
                  <c:v>0.25639413647401998</c:v>
                </c:pt>
                <c:pt idx="89">
                  <c:v>0.26131488450016799</c:v>
                </c:pt>
                <c:pt idx="90">
                  <c:v>0.26155796678352095</c:v>
                </c:pt>
                <c:pt idx="91">
                  <c:v>0.26366944622519428</c:v>
                </c:pt>
                <c:pt idx="92">
                  <c:v>0.27506523899516455</c:v>
                </c:pt>
                <c:pt idx="93">
                  <c:v>0.27727919430138864</c:v>
                </c:pt>
                <c:pt idx="94">
                  <c:v>0.284637914639988</c:v>
                </c:pt>
                <c:pt idx="95">
                  <c:v>0.29288364699686137</c:v>
                </c:pt>
                <c:pt idx="96">
                  <c:v>0.29570197158797079</c:v>
                </c:pt>
                <c:pt idx="97">
                  <c:v>0.2961304636913713</c:v>
                </c:pt>
                <c:pt idx="98">
                  <c:v>0.29761612541139293</c:v>
                </c:pt>
                <c:pt idx="99">
                  <c:v>0.29911608608925888</c:v>
                </c:pt>
                <c:pt idx="100">
                  <c:v>0.30167559954338663</c:v>
                </c:pt>
                <c:pt idx="101">
                  <c:v>0.30187626158513481</c:v>
                </c:pt>
                <c:pt idx="102">
                  <c:v>0.3035554358679825</c:v>
                </c:pt>
                <c:pt idx="103">
                  <c:v>0.3039224424526526</c:v>
                </c:pt>
                <c:pt idx="104">
                  <c:v>0.30422939341437666</c:v>
                </c:pt>
                <c:pt idx="105">
                  <c:v>0.30489143516256723</c:v>
                </c:pt>
                <c:pt idx="106">
                  <c:v>0.3051960029646506</c:v>
                </c:pt>
                <c:pt idx="107">
                  <c:v>0.31434828924885189</c:v>
                </c:pt>
                <c:pt idx="108">
                  <c:v>0.31438594317117519</c:v>
                </c:pt>
                <c:pt idx="109">
                  <c:v>0.34070317508358933</c:v>
                </c:pt>
                <c:pt idx="110">
                  <c:v>0.34225318211391026</c:v>
                </c:pt>
                <c:pt idx="111">
                  <c:v>0.34237710641522745</c:v>
                </c:pt>
                <c:pt idx="112">
                  <c:v>0.36548898861088008</c:v>
                </c:pt>
                <c:pt idx="113">
                  <c:v>0.3703696995550641</c:v>
                </c:pt>
                <c:pt idx="114">
                  <c:v>0.37046645583647714</c:v>
                </c:pt>
                <c:pt idx="115">
                  <c:v>0.37096501283331468</c:v>
                </c:pt>
                <c:pt idx="116">
                  <c:v>0.37915164283109831</c:v>
                </c:pt>
                <c:pt idx="117">
                  <c:v>0.37961731222489403</c:v>
                </c:pt>
                <c:pt idx="118">
                  <c:v>0.38009632731267767</c:v>
                </c:pt>
                <c:pt idx="119">
                  <c:v>0.39454494758240372</c:v>
                </c:pt>
                <c:pt idx="120">
                  <c:v>0.40579965730164369</c:v>
                </c:pt>
                <c:pt idx="121">
                  <c:v>0.40981146824082304</c:v>
                </c:pt>
                <c:pt idx="122">
                  <c:v>0.41119084104086878</c:v>
                </c:pt>
                <c:pt idx="123">
                  <c:v>0.41171036984254467</c:v>
                </c:pt>
                <c:pt idx="124">
                  <c:v>0.41180092990889183</c:v>
                </c:pt>
                <c:pt idx="125">
                  <c:v>0.41204496545610103</c:v>
                </c:pt>
                <c:pt idx="126">
                  <c:v>0.41257355026441156</c:v>
                </c:pt>
                <c:pt idx="127">
                  <c:v>0.41699574129372202</c:v>
                </c:pt>
                <c:pt idx="128">
                  <c:v>0.41740612138385313</c:v>
                </c:pt>
                <c:pt idx="129">
                  <c:v>0.41767017547204432</c:v>
                </c:pt>
                <c:pt idx="130">
                  <c:v>0.42460040370724311</c:v>
                </c:pt>
                <c:pt idx="131">
                  <c:v>0.42956357197499589</c:v>
                </c:pt>
                <c:pt idx="132">
                  <c:v>0.43905474356010687</c:v>
                </c:pt>
                <c:pt idx="133">
                  <c:v>0.43917580806985518</c:v>
                </c:pt>
                <c:pt idx="134">
                  <c:v>0.43959667406240543</c:v>
                </c:pt>
                <c:pt idx="135">
                  <c:v>0.61064795727471399</c:v>
                </c:pt>
                <c:pt idx="136">
                  <c:v>0.61414548236342703</c:v>
                </c:pt>
                <c:pt idx="137">
                  <c:v>0.6144714986022769</c:v>
                </c:pt>
                <c:pt idx="138">
                  <c:v>0.61508778368536576</c:v>
                </c:pt>
                <c:pt idx="139">
                  <c:v>0.62274249245134183</c:v>
                </c:pt>
                <c:pt idx="140">
                  <c:v>0.62299987369253906</c:v>
                </c:pt>
                <c:pt idx="141">
                  <c:v>0.62332922635488586</c:v>
                </c:pt>
                <c:pt idx="142">
                  <c:v>0.63745945649661229</c:v>
                </c:pt>
                <c:pt idx="143">
                  <c:v>0.63813627383457538</c:v>
                </c:pt>
                <c:pt idx="144">
                  <c:v>0.63882786676231085</c:v>
                </c:pt>
                <c:pt idx="145">
                  <c:v>0.64277437912733459</c:v>
                </c:pt>
                <c:pt idx="146">
                  <c:v>0.64304367616673541</c:v>
                </c:pt>
                <c:pt idx="147">
                  <c:v>0.65555812407205727</c:v>
                </c:pt>
                <c:pt idx="148">
                  <c:v>0.66044217143973827</c:v>
                </c:pt>
                <c:pt idx="149">
                  <c:v>0.66119191346270711</c:v>
                </c:pt>
                <c:pt idx="150">
                  <c:v>0.6636322689347991</c:v>
                </c:pt>
                <c:pt idx="151">
                  <c:v>0.67220163437088165</c:v>
                </c:pt>
                <c:pt idx="152">
                  <c:v>0.77431239886466274</c:v>
                </c:pt>
                <c:pt idx="153">
                  <c:v>0.77705446234726927</c:v>
                </c:pt>
                <c:pt idx="154">
                  <c:v>0.77723272268839472</c:v>
                </c:pt>
                <c:pt idx="155">
                  <c:v>0.78333694779212171</c:v>
                </c:pt>
                <c:pt idx="156">
                  <c:v>0.79063751903548762</c:v>
                </c:pt>
                <c:pt idx="157">
                  <c:v>0.79708920881483092</c:v>
                </c:pt>
                <c:pt idx="158">
                  <c:v>0.79823169554658957</c:v>
                </c:pt>
                <c:pt idx="159">
                  <c:v>0.88255169669050626</c:v>
                </c:pt>
                <c:pt idx="160">
                  <c:v>0.88400542407134231</c:v>
                </c:pt>
                <c:pt idx="161">
                  <c:v>0.88420942253658741</c:v>
                </c:pt>
                <c:pt idx="162">
                  <c:v>0.88499395869031083</c:v>
                </c:pt>
                <c:pt idx="163">
                  <c:v>0.88782658223926447</c:v>
                </c:pt>
                <c:pt idx="164">
                  <c:v>0.89306429049762759</c:v>
                </c:pt>
                <c:pt idx="165">
                  <c:v>0.89894163880355848</c:v>
                </c:pt>
                <c:pt idx="166">
                  <c:v>0.90781986172907769</c:v>
                </c:pt>
                <c:pt idx="167">
                  <c:v>0.91285500141798004</c:v>
                </c:pt>
                <c:pt idx="168">
                  <c:v>0.91466429621721068</c:v>
                </c:pt>
                <c:pt idx="169">
                  <c:v>0.91476057586669557</c:v>
                </c:pt>
                <c:pt idx="170">
                  <c:v>0.91571765277840667</c:v>
                </c:pt>
                <c:pt idx="171">
                  <c:v>0.91669808465459679</c:v>
                </c:pt>
                <c:pt idx="172">
                  <c:v>0.91754458295897867</c:v>
                </c:pt>
                <c:pt idx="173">
                  <c:v>0.91821901713730103</c:v>
                </c:pt>
                <c:pt idx="174">
                  <c:v>0.92044822466522569</c:v>
                </c:pt>
                <c:pt idx="175">
                  <c:v>0.92509919902004478</c:v>
                </c:pt>
                <c:pt idx="176">
                  <c:v>0.92700525010068846</c:v>
                </c:pt>
                <c:pt idx="177">
                  <c:v>0.92940842828238535</c:v>
                </c:pt>
                <c:pt idx="178">
                  <c:v>0.92987648083582175</c:v>
                </c:pt>
                <c:pt idx="179">
                  <c:v>0.93032070179285098</c:v>
                </c:pt>
                <c:pt idx="180">
                  <c:v>0.94203202489925197</c:v>
                </c:pt>
                <c:pt idx="181">
                  <c:v>0.94398573917271</c:v>
                </c:pt>
                <c:pt idx="182">
                  <c:v>0.94494853566755876</c:v>
                </c:pt>
                <c:pt idx="183">
                  <c:v>0.94612581653007188</c:v>
                </c:pt>
                <c:pt idx="184">
                  <c:v>0.94643562728336483</c:v>
                </c:pt>
                <c:pt idx="185">
                  <c:v>0.94673495213423864</c:v>
                </c:pt>
                <c:pt idx="186">
                  <c:v>0.94684314758192711</c:v>
                </c:pt>
                <c:pt idx="187">
                  <c:v>0.94817152076566158</c:v>
                </c:pt>
                <c:pt idx="188">
                  <c:v>0.94945080086079725</c:v>
                </c:pt>
                <c:pt idx="189">
                  <c:v>0.95001894611914373</c:v>
                </c:pt>
                <c:pt idx="190">
                  <c:v>0.9509417055320285</c:v>
                </c:pt>
                <c:pt idx="191">
                  <c:v>0.95145742127827915</c:v>
                </c:pt>
                <c:pt idx="192">
                  <c:v>0.9516828681802908</c:v>
                </c:pt>
                <c:pt idx="193">
                  <c:v>0.95239304975322381</c:v>
                </c:pt>
                <c:pt idx="194">
                  <c:v>0.95662458801127714</c:v>
                </c:pt>
                <c:pt idx="195">
                  <c:v>0.95679045592227085</c:v>
                </c:pt>
                <c:pt idx="196">
                  <c:v>0.95737861972159932</c:v>
                </c:pt>
                <c:pt idx="197">
                  <c:v>0.96041667163158262</c:v>
                </c:pt>
                <c:pt idx="198">
                  <c:v>0.96055775468231286</c:v>
                </c:pt>
                <c:pt idx="199">
                  <c:v>0.96384508509071498</c:v>
                </c:pt>
                <c:pt idx="200">
                  <c:v>0.96997218852699285</c:v>
                </c:pt>
                <c:pt idx="201">
                  <c:v>0.97059562308900382</c:v>
                </c:pt>
                <c:pt idx="202">
                  <c:v>0.97068237009992586</c:v>
                </c:pt>
                <c:pt idx="203">
                  <c:v>0.97083203252536276</c:v>
                </c:pt>
                <c:pt idx="204">
                  <c:v>0.97099647054057214</c:v>
                </c:pt>
                <c:pt idx="205">
                  <c:v>0.97115614223650004</c:v>
                </c:pt>
                <c:pt idx="206">
                  <c:v>0.97126433768418841</c:v>
                </c:pt>
                <c:pt idx="207">
                  <c:v>0.97140971042227209</c:v>
                </c:pt>
                <c:pt idx="208">
                  <c:v>0.97159083055496642</c:v>
                </c:pt>
                <c:pt idx="209">
                  <c:v>0.97178291322200805</c:v>
                </c:pt>
                <c:pt idx="210">
                  <c:v>0.97193591207094188</c:v>
                </c:pt>
                <c:pt idx="211">
                  <c:v>0.97384243978351381</c:v>
                </c:pt>
                <c:pt idx="212">
                  <c:v>0.97474232086384771</c:v>
                </c:pt>
                <c:pt idx="213">
                  <c:v>0.97509741165031427</c:v>
                </c:pt>
                <c:pt idx="214">
                  <c:v>0.97813212713680053</c:v>
                </c:pt>
                <c:pt idx="215">
                  <c:v>0.978530591428728</c:v>
                </c:pt>
                <c:pt idx="216">
                  <c:v>0.97862210475893152</c:v>
                </c:pt>
                <c:pt idx="217">
                  <c:v>0.98013684102656984</c:v>
                </c:pt>
                <c:pt idx="218">
                  <c:v>0.98227358196043479</c:v>
                </c:pt>
                <c:pt idx="219">
                  <c:v>0.98264916791981149</c:v>
                </c:pt>
                <c:pt idx="220">
                  <c:v>0.98312389332024186</c:v>
                </c:pt>
                <c:pt idx="221">
                  <c:v>0.98385838312151019</c:v>
                </c:pt>
                <c:pt idx="222">
                  <c:v>0.98411481109885113</c:v>
                </c:pt>
                <c:pt idx="223">
                  <c:v>0.98455378910467073</c:v>
                </c:pt>
                <c:pt idx="224">
                  <c:v>0.98461861104689818</c:v>
                </c:pt>
                <c:pt idx="225">
                  <c:v>0.985084757072622</c:v>
                </c:pt>
                <c:pt idx="226">
                  <c:v>0.9861533658555186</c:v>
                </c:pt>
                <c:pt idx="227">
                  <c:v>0.98637499970210507</c:v>
                </c:pt>
                <c:pt idx="228">
                  <c:v>0.98693837864117007</c:v>
                </c:pt>
                <c:pt idx="229">
                  <c:v>0.9876166258749175</c:v>
                </c:pt>
                <c:pt idx="230">
                  <c:v>0.99012609297659027</c:v>
                </c:pt>
                <c:pt idx="231">
                  <c:v>0.99038871716899701</c:v>
                </c:pt>
                <c:pt idx="232">
                  <c:v>0.9920960127356051</c:v>
                </c:pt>
                <c:pt idx="233">
                  <c:v>0.99244395404314945</c:v>
                </c:pt>
                <c:pt idx="234">
                  <c:v>0.99320513523239384</c:v>
                </c:pt>
                <c:pt idx="235">
                  <c:v>0.99355117001222559</c:v>
                </c:pt>
                <c:pt idx="236">
                  <c:v>0.9940754651331829</c:v>
                </c:pt>
                <c:pt idx="237">
                  <c:v>0.99421178186463177</c:v>
                </c:pt>
                <c:pt idx="238">
                  <c:v>0.99426421137672749</c:v>
                </c:pt>
                <c:pt idx="239">
                  <c:v>0.99503444857260648</c:v>
                </c:pt>
                <c:pt idx="240">
                  <c:v>0.99516647561670213</c:v>
                </c:pt>
                <c:pt idx="241">
                  <c:v>0.99556160348513267</c:v>
                </c:pt>
                <c:pt idx="242">
                  <c:v>0.99606540343317973</c:v>
                </c:pt>
                <c:pt idx="243">
                  <c:v>0.99613165527119163</c:v>
                </c:pt>
                <c:pt idx="244">
                  <c:v>0.99630181286953867</c:v>
                </c:pt>
                <c:pt idx="245">
                  <c:v>0.99648674605765819</c:v>
                </c:pt>
                <c:pt idx="246">
                  <c:v>0.99696814430508252</c:v>
                </c:pt>
                <c:pt idx="247">
                  <c:v>0.99777174573593164</c:v>
                </c:pt>
                <c:pt idx="248">
                  <c:v>0.99839661019372705</c:v>
                </c:pt>
                <c:pt idx="249">
                  <c:v>0.99985176747034754</c:v>
                </c:pt>
                <c:pt idx="250">
                  <c:v>1</c:v>
                </c:pt>
              </c:numCache>
            </c:numRef>
          </c:xVal>
          <c:yVal>
            <c:numRef>
              <c:f>'Año 1996'!$H$3:$H$253</c:f>
              <c:numCache>
                <c:formatCode>General</c:formatCode>
                <c:ptCount val="251"/>
                <c:pt idx="0">
                  <c:v>5.9603668042179712E-5</c:v>
                </c:pt>
                <c:pt idx="1">
                  <c:v>9.0957827085804199E-5</c:v>
                </c:pt>
                <c:pt idx="2">
                  <c:v>1.1972217196068837E-4</c:v>
                </c:pt>
                <c:pt idx="3">
                  <c:v>2.1468466332110863E-4</c:v>
                </c:pt>
                <c:pt idx="4">
                  <c:v>1.0808387522064586E-3</c:v>
                </c:pt>
                <c:pt idx="5">
                  <c:v>1.1306717249941766E-3</c:v>
                </c:pt>
                <c:pt idx="6">
                  <c:v>1.197865853209968E-3</c:v>
                </c:pt>
                <c:pt idx="7">
                  <c:v>1.5512617588858413E-3</c:v>
                </c:pt>
                <c:pt idx="8">
                  <c:v>1.6549121547224518E-3</c:v>
                </c:pt>
                <c:pt idx="9">
                  <c:v>1.8008855267218199E-3</c:v>
                </c:pt>
                <c:pt idx="10">
                  <c:v>2.1712018372899641E-3</c:v>
                </c:pt>
                <c:pt idx="11">
                  <c:v>2.2284890055587403E-3</c:v>
                </c:pt>
                <c:pt idx="12">
                  <c:v>2.291691487586242E-3</c:v>
                </c:pt>
                <c:pt idx="13">
                  <c:v>2.3310345976218592E-3</c:v>
                </c:pt>
                <c:pt idx="14">
                  <c:v>2.529408252951071E-3</c:v>
                </c:pt>
                <c:pt idx="15">
                  <c:v>2.7339680505686142E-3</c:v>
                </c:pt>
                <c:pt idx="16">
                  <c:v>2.8075012672326934E-3</c:v>
                </c:pt>
                <c:pt idx="17">
                  <c:v>1.6407999440324863E-2</c:v>
                </c:pt>
                <c:pt idx="18">
                  <c:v>1.6607659858257302E-2</c:v>
                </c:pt>
                <c:pt idx="19">
                  <c:v>1.7068509632464014E-2</c:v>
                </c:pt>
                <c:pt idx="20">
                  <c:v>1.7353435899134177E-2</c:v>
                </c:pt>
                <c:pt idx="21">
                  <c:v>1.7496416485046355E-2</c:v>
                </c:pt>
                <c:pt idx="22">
                  <c:v>1.7597446026101353E-2</c:v>
                </c:pt>
                <c:pt idx="23">
                  <c:v>3.1080063726651674E-2</c:v>
                </c:pt>
                <c:pt idx="24">
                  <c:v>3.22110501426221E-2</c:v>
                </c:pt>
                <c:pt idx="25">
                  <c:v>3.2282109661214073E-2</c:v>
                </c:pt>
                <c:pt idx="26">
                  <c:v>3.4322313635841512E-2</c:v>
                </c:pt>
                <c:pt idx="27">
                  <c:v>3.4634047576677672E-2</c:v>
                </c:pt>
                <c:pt idx="28">
                  <c:v>3.474361819258695E-2</c:v>
                </c:pt>
                <c:pt idx="29">
                  <c:v>3.485449774763847E-2</c:v>
                </c:pt>
                <c:pt idx="30">
                  <c:v>3.750843482290183E-2</c:v>
                </c:pt>
                <c:pt idx="31">
                  <c:v>3.767579625656043E-2</c:v>
                </c:pt>
                <c:pt idx="32">
                  <c:v>3.971623599592717E-2</c:v>
                </c:pt>
                <c:pt idx="33">
                  <c:v>4.0012019313884865E-2</c:v>
                </c:pt>
                <c:pt idx="34">
                  <c:v>4.0659640979094358E-2</c:v>
                </c:pt>
                <c:pt idx="35">
                  <c:v>4.0809759466782128E-2</c:v>
                </c:pt>
                <c:pt idx="36">
                  <c:v>4.0976420409644818E-2</c:v>
                </c:pt>
                <c:pt idx="37">
                  <c:v>4.1261774670434535E-2</c:v>
                </c:pt>
                <c:pt idx="38">
                  <c:v>4.1289009684544895E-2</c:v>
                </c:pt>
                <c:pt idx="39">
                  <c:v>4.1328475812225422E-2</c:v>
                </c:pt>
                <c:pt idx="40">
                  <c:v>4.1601029434522568E-2</c:v>
                </c:pt>
                <c:pt idx="41">
                  <c:v>4.1996308906884536E-2</c:v>
                </c:pt>
                <c:pt idx="42">
                  <c:v>4.2055008046888345E-2</c:v>
                </c:pt>
                <c:pt idx="43">
                  <c:v>4.2163772784378245E-2</c:v>
                </c:pt>
                <c:pt idx="44">
                  <c:v>4.4725827257795225E-2</c:v>
                </c:pt>
                <c:pt idx="45">
                  <c:v>4.6188754268572531E-2</c:v>
                </c:pt>
                <c:pt idx="46">
                  <c:v>7.0778042379846098E-2</c:v>
                </c:pt>
                <c:pt idx="47">
                  <c:v>8.2662859905826253E-2</c:v>
                </c:pt>
                <c:pt idx="48">
                  <c:v>8.4095238701396832E-2</c:v>
                </c:pt>
                <c:pt idx="49">
                  <c:v>8.4410123575172913E-2</c:v>
                </c:pt>
                <c:pt idx="50">
                  <c:v>8.5698036872562347E-2</c:v>
                </c:pt>
                <c:pt idx="51">
                  <c:v>8.5798409458180486E-2</c:v>
                </c:pt>
                <c:pt idx="52">
                  <c:v>8.6043426458894873E-2</c:v>
                </c:pt>
                <c:pt idx="53">
                  <c:v>8.8342387206635314E-2</c:v>
                </c:pt>
                <c:pt idx="54">
                  <c:v>0.11919492183444418</c:v>
                </c:pt>
                <c:pt idx="55">
                  <c:v>0.11964055356386151</c:v>
                </c:pt>
                <c:pt idx="56">
                  <c:v>0.11969125632798489</c:v>
                </c:pt>
                <c:pt idx="57">
                  <c:v>0.11973348045827609</c:v>
                </c:pt>
                <c:pt idx="58">
                  <c:v>0.12012572995469119</c:v>
                </c:pt>
                <c:pt idx="59">
                  <c:v>0.12017429108007006</c:v>
                </c:pt>
                <c:pt idx="60">
                  <c:v>0.13092155214507986</c:v>
                </c:pt>
                <c:pt idx="61">
                  <c:v>0.13103622624333425</c:v>
                </c:pt>
                <c:pt idx="62">
                  <c:v>0.131513728537692</c:v>
                </c:pt>
                <c:pt idx="63">
                  <c:v>0.13163554014521683</c:v>
                </c:pt>
                <c:pt idx="64">
                  <c:v>0.13727259358435503</c:v>
                </c:pt>
                <c:pt idx="65">
                  <c:v>0.13748155421474365</c:v>
                </c:pt>
                <c:pt idx="66">
                  <c:v>0.14207232946771525</c:v>
                </c:pt>
                <c:pt idx="67">
                  <c:v>0.14243903940857458</c:v>
                </c:pt>
                <c:pt idx="68">
                  <c:v>0.14246967459637314</c:v>
                </c:pt>
                <c:pt idx="69">
                  <c:v>0.1425797769258787</c:v>
                </c:pt>
                <c:pt idx="70">
                  <c:v>0.14461451598636729</c:v>
                </c:pt>
                <c:pt idx="71">
                  <c:v>0.15027229117702262</c:v>
                </c:pt>
                <c:pt idx="72">
                  <c:v>0.15038451587981327</c:v>
                </c:pt>
                <c:pt idx="73">
                  <c:v>0.15046709925046628</c:v>
                </c:pt>
                <c:pt idx="74">
                  <c:v>0.15061585947420231</c:v>
                </c:pt>
                <c:pt idx="75">
                  <c:v>0.1506933893414949</c:v>
                </c:pt>
                <c:pt idx="76">
                  <c:v>0.15124978398652697</c:v>
                </c:pt>
                <c:pt idx="77">
                  <c:v>0.15257830870881481</c:v>
                </c:pt>
                <c:pt idx="78">
                  <c:v>0.15417413559662621</c:v>
                </c:pt>
                <c:pt idx="79">
                  <c:v>0.15417413559662621</c:v>
                </c:pt>
                <c:pt idx="80">
                  <c:v>0.1546347452558286</c:v>
                </c:pt>
                <c:pt idx="81">
                  <c:v>0.15785732215446083</c:v>
                </c:pt>
                <c:pt idx="82">
                  <c:v>0.15791671838354954</c:v>
                </c:pt>
                <c:pt idx="83">
                  <c:v>0.15813968012932608</c:v>
                </c:pt>
                <c:pt idx="84">
                  <c:v>0.1582301198496596</c:v>
                </c:pt>
                <c:pt idx="85">
                  <c:v>0.15827952692168837</c:v>
                </c:pt>
                <c:pt idx="86">
                  <c:v>0.15838315432326697</c:v>
                </c:pt>
                <c:pt idx="87">
                  <c:v>0.1585329005198528</c:v>
                </c:pt>
                <c:pt idx="88">
                  <c:v>0.15863850941808885</c:v>
                </c:pt>
                <c:pt idx="89">
                  <c:v>0.16248102969870992</c:v>
                </c:pt>
                <c:pt idx="90">
                  <c:v>0.16267134856031404</c:v>
                </c:pt>
                <c:pt idx="91">
                  <c:v>0.16434030451535572</c:v>
                </c:pt>
                <c:pt idx="92">
                  <c:v>0.17335715346397212</c:v>
                </c:pt>
                <c:pt idx="93">
                  <c:v>0.17511607240917595</c:v>
                </c:pt>
                <c:pt idx="94">
                  <c:v>0.18096941775466518</c:v>
                </c:pt>
                <c:pt idx="95">
                  <c:v>0.1875571778187968</c:v>
                </c:pt>
                <c:pt idx="96">
                  <c:v>0.18981771761456143</c:v>
                </c:pt>
                <c:pt idx="97">
                  <c:v>0.19016346366095621</c:v>
                </c:pt>
                <c:pt idx="98">
                  <c:v>0.19136416654114011</c:v>
                </c:pt>
                <c:pt idx="99">
                  <c:v>0.19258126367310907</c:v>
                </c:pt>
                <c:pt idx="100">
                  <c:v>0.19465915631600209</c:v>
                </c:pt>
                <c:pt idx="101">
                  <c:v>0.19482212885558689</c:v>
                </c:pt>
                <c:pt idx="102">
                  <c:v>0.19619466864358986</c:v>
                </c:pt>
                <c:pt idx="103">
                  <c:v>0.19650039840096742</c:v>
                </c:pt>
                <c:pt idx="104">
                  <c:v>0.19675873270774125</c:v>
                </c:pt>
                <c:pt idx="105">
                  <c:v>0.19731596191677486</c:v>
                </c:pt>
                <c:pt idx="106">
                  <c:v>0.19757513304445465</c:v>
                </c:pt>
                <c:pt idx="107">
                  <c:v>0.2054222846292621</c:v>
                </c:pt>
                <c:pt idx="108">
                  <c:v>0.20545465429716547</c:v>
                </c:pt>
                <c:pt idx="109">
                  <c:v>0.22811652000323471</c:v>
                </c:pt>
                <c:pt idx="110">
                  <c:v>0.22947080866316924</c:v>
                </c:pt>
                <c:pt idx="111">
                  <c:v>0.22957910213285063</c:v>
                </c:pt>
                <c:pt idx="112">
                  <c:v>0.24980914123125531</c:v>
                </c:pt>
                <c:pt idx="113">
                  <c:v>0.25412380866269257</c:v>
                </c:pt>
                <c:pt idx="114">
                  <c:v>0.25420947637125091</c:v>
                </c:pt>
                <c:pt idx="115">
                  <c:v>0.2546520604292824</c:v>
                </c:pt>
                <c:pt idx="116">
                  <c:v>0.26192070199541978</c:v>
                </c:pt>
                <c:pt idx="117">
                  <c:v>0.26234856701349857</c:v>
                </c:pt>
                <c:pt idx="118">
                  <c:v>0.26278941747456175</c:v>
                </c:pt>
                <c:pt idx="119">
                  <c:v>0.2762375841507082</c:v>
                </c:pt>
                <c:pt idx="120">
                  <c:v>0.28673693643356613</c:v>
                </c:pt>
                <c:pt idx="121">
                  <c:v>0.29049243509194211</c:v>
                </c:pt>
                <c:pt idx="122">
                  <c:v>0.29179324113569116</c:v>
                </c:pt>
                <c:pt idx="123">
                  <c:v>0.29228699327266033</c:v>
                </c:pt>
                <c:pt idx="124">
                  <c:v>0.29237383699196184</c:v>
                </c:pt>
                <c:pt idx="125">
                  <c:v>0.29260799193694847</c:v>
                </c:pt>
                <c:pt idx="126">
                  <c:v>0.29311619087886409</c:v>
                </c:pt>
                <c:pt idx="127">
                  <c:v>0.29738300539498563</c:v>
                </c:pt>
                <c:pt idx="128">
                  <c:v>0.29777944527601241</c:v>
                </c:pt>
                <c:pt idx="129">
                  <c:v>0.29803654109831224</c:v>
                </c:pt>
                <c:pt idx="130">
                  <c:v>0.30483218037582205</c:v>
                </c:pt>
                <c:pt idx="131">
                  <c:v>0.3097098601866628</c:v>
                </c:pt>
                <c:pt idx="132">
                  <c:v>0.3190382017181782</c:v>
                </c:pt>
                <c:pt idx="133">
                  <c:v>0.31915894224466074</c:v>
                </c:pt>
                <c:pt idx="134">
                  <c:v>0.31958284093313116</c:v>
                </c:pt>
                <c:pt idx="135">
                  <c:v>0.49649160581537694</c:v>
                </c:pt>
                <c:pt idx="136">
                  <c:v>0.50012258114651231</c:v>
                </c:pt>
                <c:pt idx="137">
                  <c:v>0.50046181978518178</c:v>
                </c:pt>
                <c:pt idx="138">
                  <c:v>0.50110825951936266</c:v>
                </c:pt>
                <c:pt idx="139">
                  <c:v>0.50913856157943471</c:v>
                </c:pt>
                <c:pt idx="140">
                  <c:v>0.50941113283175321</c:v>
                </c:pt>
                <c:pt idx="141">
                  <c:v>0.50976130178933188</c:v>
                </c:pt>
                <c:pt idx="142">
                  <c:v>0.52481855319482418</c:v>
                </c:pt>
                <c:pt idx="143">
                  <c:v>0.52554283895916798</c:v>
                </c:pt>
                <c:pt idx="144">
                  <c:v>0.52628540453716244</c:v>
                </c:pt>
                <c:pt idx="145">
                  <c:v>0.53057505761759705</c:v>
                </c:pt>
                <c:pt idx="146">
                  <c:v>0.53086902612273634</c:v>
                </c:pt>
                <c:pt idx="147">
                  <c:v>0.54459610438258244</c:v>
                </c:pt>
                <c:pt idx="148">
                  <c:v>0.54995810060554517</c:v>
                </c:pt>
                <c:pt idx="149">
                  <c:v>0.55078440172025001</c:v>
                </c:pt>
                <c:pt idx="150">
                  <c:v>0.55348634413364883</c:v>
                </c:pt>
                <c:pt idx="151">
                  <c:v>0.56312364822550709</c:v>
                </c:pt>
                <c:pt idx="152">
                  <c:v>0.67835916388204187</c:v>
                </c:pt>
                <c:pt idx="153">
                  <c:v>0.68147832771959727</c:v>
                </c:pt>
                <c:pt idx="154">
                  <c:v>0.68168143348201493</c:v>
                </c:pt>
                <c:pt idx="155">
                  <c:v>0.68865697433911433</c:v>
                </c:pt>
                <c:pt idx="156">
                  <c:v>0.69700764352274391</c:v>
                </c:pt>
                <c:pt idx="157">
                  <c:v>0.70439928415521513</c:v>
                </c:pt>
                <c:pt idx="158">
                  <c:v>0.70571402233157809</c:v>
                </c:pt>
                <c:pt idx="159">
                  <c:v>0.8027989335543646</c:v>
                </c:pt>
                <c:pt idx="160">
                  <c:v>0.80447802301022242</c:v>
                </c:pt>
                <c:pt idx="161">
                  <c:v>0.80471416403109275</c:v>
                </c:pt>
                <c:pt idx="162">
                  <c:v>0.80562958205847479</c:v>
                </c:pt>
                <c:pt idx="163">
                  <c:v>0.80895809049454792</c:v>
                </c:pt>
                <c:pt idx="164">
                  <c:v>0.8151400398796933</c:v>
                </c:pt>
                <c:pt idx="165">
                  <c:v>0.82217938829816439</c:v>
                </c:pt>
                <c:pt idx="166">
                  <c:v>0.83288602086430319</c:v>
                </c:pt>
                <c:pt idx="167">
                  <c:v>0.83897331688857535</c:v>
                </c:pt>
                <c:pt idx="168">
                  <c:v>0.84116528080728303</c:v>
                </c:pt>
                <c:pt idx="169">
                  <c:v>0.84128260431506607</c:v>
                </c:pt>
                <c:pt idx="170">
                  <c:v>0.84247461592177153</c:v>
                </c:pt>
                <c:pt idx="171">
                  <c:v>0.84370762436068991</c:v>
                </c:pt>
                <c:pt idx="172">
                  <c:v>0.84478265191111956</c:v>
                </c:pt>
                <c:pt idx="173">
                  <c:v>0.84564207898566757</c:v>
                </c:pt>
                <c:pt idx="174">
                  <c:v>0.84854148748444269</c:v>
                </c:pt>
                <c:pt idx="175">
                  <c:v>0.85472321225853576</c:v>
                </c:pt>
                <c:pt idx="176">
                  <c:v>0.85726130066398698</c:v>
                </c:pt>
                <c:pt idx="177">
                  <c:v>0.8604969833084215</c:v>
                </c:pt>
                <c:pt idx="178">
                  <c:v>0.86113851610719372</c:v>
                </c:pt>
                <c:pt idx="179">
                  <c:v>0.86175198747233517</c:v>
                </c:pt>
                <c:pt idx="180">
                  <c:v>0.87800092987327116</c:v>
                </c:pt>
                <c:pt idx="181">
                  <c:v>0.88072663814431817</c:v>
                </c:pt>
                <c:pt idx="182">
                  <c:v>0.88208104180825153</c:v>
                </c:pt>
                <c:pt idx="183">
                  <c:v>0.8837391080359549</c:v>
                </c:pt>
                <c:pt idx="184">
                  <c:v>0.88417799253702145</c:v>
                </c:pt>
                <c:pt idx="185">
                  <c:v>0.88460399443144389</c:v>
                </c:pt>
                <c:pt idx="186">
                  <c:v>0.8847582390637394</c:v>
                </c:pt>
                <c:pt idx="187">
                  <c:v>0.88667085261073719</c:v>
                </c:pt>
                <c:pt idx="188">
                  <c:v>0.88851787295975848</c:v>
                </c:pt>
                <c:pt idx="189">
                  <c:v>0.88934155122444736</c:v>
                </c:pt>
                <c:pt idx="190">
                  <c:v>0.89068142709654541</c:v>
                </c:pt>
                <c:pt idx="191">
                  <c:v>0.89144240175320855</c:v>
                </c:pt>
                <c:pt idx="192">
                  <c:v>0.89177975221331185</c:v>
                </c:pt>
                <c:pt idx="193">
                  <c:v>0.89286895423555523</c:v>
                </c:pt>
                <c:pt idx="194">
                  <c:v>0.89940850027966501</c:v>
                </c:pt>
                <c:pt idx="195">
                  <c:v>0.89967192891033121</c:v>
                </c:pt>
                <c:pt idx="196">
                  <c:v>0.90060963305107655</c:v>
                </c:pt>
                <c:pt idx="197">
                  <c:v>0.9054750622866351</c:v>
                </c:pt>
                <c:pt idx="198">
                  <c:v>0.90570310723532577</c:v>
                </c:pt>
                <c:pt idx="199">
                  <c:v>0.91103317686324281</c:v>
                </c:pt>
                <c:pt idx="200">
                  <c:v>0.9209684885995475</c:v>
                </c:pt>
                <c:pt idx="201">
                  <c:v>0.92198214758268371</c:v>
                </c:pt>
                <c:pt idx="202">
                  <c:v>0.92212326926436949</c:v>
                </c:pt>
                <c:pt idx="203">
                  <c:v>0.92236887920947808</c:v>
                </c:pt>
                <c:pt idx="204">
                  <c:v>0.92264906260787793</c:v>
                </c:pt>
                <c:pt idx="205">
                  <c:v>0.92292180410929026</c:v>
                </c:pt>
                <c:pt idx="206">
                  <c:v>0.92310828760715957</c:v>
                </c:pt>
                <c:pt idx="207">
                  <c:v>0.92336040541791609</c:v>
                </c:pt>
                <c:pt idx="208">
                  <c:v>0.92368254875795575</c:v>
                </c:pt>
                <c:pt idx="209">
                  <c:v>0.9240268529368092</c:v>
                </c:pt>
                <c:pt idx="210">
                  <c:v>0.9243024441234855</c:v>
                </c:pt>
                <c:pt idx="211">
                  <c:v>0.92783198095594432</c:v>
                </c:pt>
                <c:pt idx="212">
                  <c:v>0.9295329986913351</c:v>
                </c:pt>
                <c:pt idx="213">
                  <c:v>0.93020609230309426</c:v>
                </c:pt>
                <c:pt idx="214">
                  <c:v>0.9362238771106195</c:v>
                </c:pt>
                <c:pt idx="215">
                  <c:v>0.9370154737080334</c:v>
                </c:pt>
                <c:pt idx="216">
                  <c:v>0.93719809848811353</c:v>
                </c:pt>
                <c:pt idx="217">
                  <c:v>0.9402276757152036</c:v>
                </c:pt>
                <c:pt idx="218">
                  <c:v>0.94452535313750807</c:v>
                </c:pt>
                <c:pt idx="219">
                  <c:v>0.94529650048008129</c:v>
                </c:pt>
                <c:pt idx="220">
                  <c:v>0.94627901810736381</c:v>
                </c:pt>
                <c:pt idx="221">
                  <c:v>0.9478093903842133</c:v>
                </c:pt>
                <c:pt idx="222">
                  <c:v>0.94834841366868428</c:v>
                </c:pt>
                <c:pt idx="223">
                  <c:v>0.94928059447744595</c:v>
                </c:pt>
                <c:pt idx="224">
                  <c:v>0.94942095901676427</c:v>
                </c:pt>
                <c:pt idx="225">
                  <c:v>0.9504399099501184</c:v>
                </c:pt>
                <c:pt idx="226">
                  <c:v>0.95288300014624372</c:v>
                </c:pt>
                <c:pt idx="227">
                  <c:v>0.95339160827474201</c:v>
                </c:pt>
                <c:pt idx="228">
                  <c:v>0.95471998747575837</c:v>
                </c:pt>
                <c:pt idx="229">
                  <c:v>0.95633252392779755</c:v>
                </c:pt>
                <c:pt idx="230">
                  <c:v>0.9626344359269956</c:v>
                </c:pt>
                <c:pt idx="231">
                  <c:v>0.96329627716939847</c:v>
                </c:pt>
                <c:pt idx="232">
                  <c:v>0.96772725623043143</c:v>
                </c:pt>
                <c:pt idx="233">
                  <c:v>0.9686570658503737</c:v>
                </c:pt>
                <c:pt idx="234">
                  <c:v>0.9707165180141889</c:v>
                </c:pt>
                <c:pt idx="235">
                  <c:v>0.97166728276264813</c:v>
                </c:pt>
                <c:pt idx="236">
                  <c:v>0.97322843915027857</c:v>
                </c:pt>
                <c:pt idx="237">
                  <c:v>0.97363543431157673</c:v>
                </c:pt>
                <c:pt idx="238">
                  <c:v>0.97380433711282333</c:v>
                </c:pt>
                <c:pt idx="239">
                  <c:v>0.97645608492538827</c:v>
                </c:pt>
                <c:pt idx="240">
                  <c:v>0.9769126981956322</c:v>
                </c:pt>
                <c:pt idx="241">
                  <c:v>0.97828745717484866</c:v>
                </c:pt>
                <c:pt idx="242">
                  <c:v>0.98004436139129536</c:v>
                </c:pt>
                <c:pt idx="243">
                  <c:v>0.98028736820977014</c:v>
                </c:pt>
                <c:pt idx="244">
                  <c:v>0.9809150084208188</c:v>
                </c:pt>
                <c:pt idx="245">
                  <c:v>0.98160859688342961</c:v>
                </c:pt>
                <c:pt idx="246">
                  <c:v>0.98352566709705103</c:v>
                </c:pt>
                <c:pt idx="247">
                  <c:v>0.98677862134032979</c:v>
                </c:pt>
                <c:pt idx="248">
                  <c:v>0.98971829801827993</c:v>
                </c:pt>
                <c:pt idx="249">
                  <c:v>0.99899787379841631</c:v>
                </c:pt>
                <c:pt idx="25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Igualdad</c:v>
          </c:tx>
          <c:marker>
            <c:symbol val="none"/>
          </c:marker>
          <c:xVal>
            <c:numRef>
              <c:f>'Año 1996'!$I$3:$I$253</c:f>
              <c:numCache>
                <c:formatCode>General</c:formatCode>
                <c:ptCount val="251"/>
                <c:pt idx="0">
                  <c:v>1.4346621037103412E-4</c:v>
                </c:pt>
                <c:pt idx="1">
                  <c:v>2.1877405501762346E-4</c:v>
                </c:pt>
                <c:pt idx="2">
                  <c:v>2.8740905267021121E-4</c:v>
                </c:pt>
                <c:pt idx="3">
                  <c:v>5.1285595468183629E-4</c:v>
                </c:pt>
                <c:pt idx="4">
                  <c:v>2.5561770306307507E-3</c:v>
                </c:pt>
                <c:pt idx="5">
                  <c:v>2.6724752210976355E-3</c:v>
                </c:pt>
                <c:pt idx="6">
                  <c:v>2.8230909103908143E-3</c:v>
                </c:pt>
                <c:pt idx="7">
                  <c:v>3.6047672725452859E-3</c:v>
                </c:pt>
                <c:pt idx="8">
                  <c:v>3.8292609107006253E-3</c:v>
                </c:pt>
                <c:pt idx="9">
                  <c:v>4.1328754489276974E-3</c:v>
                </c:pt>
                <c:pt idx="10">
                  <c:v>4.8902435827468775E-3</c:v>
                </c:pt>
                <c:pt idx="11">
                  <c:v>5.0065417732137619E-3</c:v>
                </c:pt>
                <c:pt idx="12">
                  <c:v>5.1342791299560783E-3</c:v>
                </c:pt>
                <c:pt idx="13">
                  <c:v>5.2110168703870963E-3</c:v>
                </c:pt>
                <c:pt idx="14">
                  <c:v>5.5961354683266165E-3</c:v>
                </c:pt>
                <c:pt idx="15">
                  <c:v>5.9912633367571397E-3</c:v>
                </c:pt>
                <c:pt idx="16">
                  <c:v>6.1323463874874582E-3</c:v>
                </c:pt>
                <c:pt idx="17">
                  <c:v>3.1904311374106015E-2</c:v>
                </c:pt>
                <c:pt idx="18">
                  <c:v>3.227513101420125E-2</c:v>
                </c:pt>
                <c:pt idx="19">
                  <c:v>3.3124012478223878E-2</c:v>
                </c:pt>
                <c:pt idx="20">
                  <c:v>3.3646401071468574E-2</c:v>
                </c:pt>
                <c:pt idx="21">
                  <c:v>3.3900922521096923E-2</c:v>
                </c:pt>
                <c:pt idx="22">
                  <c:v>3.408061275800682E-2</c:v>
                </c:pt>
                <c:pt idx="23">
                  <c:v>5.7900769998879914E-2</c:v>
                </c:pt>
                <c:pt idx="24">
                  <c:v>5.9889755035020531E-2</c:v>
                </c:pt>
                <c:pt idx="25">
                  <c:v>6.001320270440956E-2</c:v>
                </c:pt>
                <c:pt idx="26">
                  <c:v>6.3554577930511835E-2</c:v>
                </c:pt>
                <c:pt idx="27">
                  <c:v>6.4095555168954099E-2</c:v>
                </c:pt>
                <c:pt idx="28">
                  <c:v>6.4284778044426866E-2</c:v>
                </c:pt>
                <c:pt idx="29">
                  <c:v>6.44749541837559E-2</c:v>
                </c:pt>
                <c:pt idx="30">
                  <c:v>6.8983892223988402E-2</c:v>
                </c:pt>
                <c:pt idx="31">
                  <c:v>6.926701158930533E-2</c:v>
                </c:pt>
                <c:pt idx="32">
                  <c:v>7.2711153902066436E-2</c:v>
                </c:pt>
                <c:pt idx="33">
                  <c:v>7.3210187530832124E-2</c:v>
                </c:pt>
                <c:pt idx="34">
                  <c:v>7.4291188743860384E-2</c:v>
                </c:pt>
                <c:pt idx="35">
                  <c:v>7.454142050613545E-2</c:v>
                </c:pt>
                <c:pt idx="36">
                  <c:v>7.4817867024458362E-2</c:v>
                </c:pt>
                <c:pt idx="37">
                  <c:v>7.5288302737535479E-2</c:v>
                </c:pt>
                <c:pt idx="38">
                  <c:v>7.5333106138780914E-2</c:v>
                </c:pt>
                <c:pt idx="39">
                  <c:v>7.5397928081008356E-2</c:v>
                </c:pt>
                <c:pt idx="40">
                  <c:v>7.5844532197678324E-2</c:v>
                </c:pt>
                <c:pt idx="41">
                  <c:v>7.6487032036815047E-2</c:v>
                </c:pt>
                <c:pt idx="42">
                  <c:v>7.6582358422443639E-2</c:v>
                </c:pt>
                <c:pt idx="43">
                  <c:v>7.6757758972000253E-2</c:v>
                </c:pt>
                <c:pt idx="44">
                  <c:v>8.0857270185957952E-2</c:v>
                </c:pt>
                <c:pt idx="45">
                  <c:v>8.3193719897714791E-2</c:v>
                </c:pt>
                <c:pt idx="46">
                  <c:v>0.12237095786335439</c:v>
                </c:pt>
                <c:pt idx="47">
                  <c:v>0.14127561002928904</c:v>
                </c:pt>
                <c:pt idx="48">
                  <c:v>0.14355105085424358</c:v>
                </c:pt>
                <c:pt idx="49">
                  <c:v>0.14405056111493741</c:v>
                </c:pt>
                <c:pt idx="50">
                  <c:v>0.14608387292039532</c:v>
                </c:pt>
                <c:pt idx="51">
                  <c:v>0.14624211472053877</c:v>
                </c:pt>
                <c:pt idx="52">
                  <c:v>0.14662532679076573</c:v>
                </c:pt>
                <c:pt idx="53">
                  <c:v>0.1502086456265446</c:v>
                </c:pt>
                <c:pt idx="54">
                  <c:v>0.19809776197478141</c:v>
                </c:pt>
                <c:pt idx="55">
                  <c:v>0.19878792500673242</c:v>
                </c:pt>
                <c:pt idx="56">
                  <c:v>0.19886609264294788</c:v>
                </c:pt>
                <c:pt idx="57">
                  <c:v>0.19893091458517531</c:v>
                </c:pt>
                <c:pt idx="58">
                  <c:v>0.1995329007104199</c:v>
                </c:pt>
                <c:pt idx="59">
                  <c:v>0.19960725529121021</c:v>
                </c:pt>
                <c:pt idx="60">
                  <c:v>0.21604915028443011</c:v>
                </c:pt>
                <c:pt idx="61">
                  <c:v>0.21622359757013043</c:v>
                </c:pt>
                <c:pt idx="62">
                  <c:v>0.21694712483705145</c:v>
                </c:pt>
                <c:pt idx="63">
                  <c:v>0.21713110476131464</c:v>
                </c:pt>
                <c:pt idx="64">
                  <c:v>0.22564422762987624</c:v>
                </c:pt>
                <c:pt idx="65">
                  <c:v>0.22595785143859431</c:v>
                </c:pt>
                <c:pt idx="66">
                  <c:v>0.23284661269604467</c:v>
                </c:pt>
                <c:pt idx="67">
                  <c:v>0.23339378614955281</c:v>
                </c:pt>
                <c:pt idx="68">
                  <c:v>0.23343906618272639</c:v>
                </c:pt>
                <c:pt idx="69">
                  <c:v>0.23360016777443871</c:v>
                </c:pt>
                <c:pt idx="70">
                  <c:v>0.23657530426990714</c:v>
                </c:pt>
                <c:pt idx="71">
                  <c:v>0.24484296169547509</c:v>
                </c:pt>
                <c:pt idx="72">
                  <c:v>0.24500644644682815</c:v>
                </c:pt>
                <c:pt idx="73">
                  <c:v>0.24512608106079201</c:v>
                </c:pt>
                <c:pt idx="74">
                  <c:v>0.24534151869231263</c:v>
                </c:pt>
                <c:pt idx="75">
                  <c:v>0.24545257393156997</c:v>
                </c:pt>
                <c:pt idx="76">
                  <c:v>0.24624473619614357</c:v>
                </c:pt>
                <c:pt idx="77">
                  <c:v>0.24813362852737417</c:v>
                </c:pt>
                <c:pt idx="78">
                  <c:v>0.25037999480471196</c:v>
                </c:pt>
                <c:pt idx="79">
                  <c:v>0.25037999480471196</c:v>
                </c:pt>
                <c:pt idx="80">
                  <c:v>0.25102106474806429</c:v>
                </c:pt>
                <c:pt idx="81">
                  <c:v>0.25536794793272816</c:v>
                </c:pt>
                <c:pt idx="82">
                  <c:v>0.25544802209665618</c:v>
                </c:pt>
                <c:pt idx="83">
                  <c:v>0.25574544041981739</c:v>
                </c:pt>
                <c:pt idx="84">
                  <c:v>0.25586459840185316</c:v>
                </c:pt>
                <c:pt idx="85">
                  <c:v>0.25592894371215247</c:v>
                </c:pt>
                <c:pt idx="86">
                  <c:v>0.2560638305478169</c:v>
                </c:pt>
                <c:pt idx="87">
                  <c:v>0.25625829637449926</c:v>
                </c:pt>
                <c:pt idx="88">
                  <c:v>0.25639413647401998</c:v>
                </c:pt>
                <c:pt idx="89">
                  <c:v>0.26131488450016799</c:v>
                </c:pt>
                <c:pt idx="90">
                  <c:v>0.26155796678352095</c:v>
                </c:pt>
                <c:pt idx="91">
                  <c:v>0.26366944622519428</c:v>
                </c:pt>
                <c:pt idx="92">
                  <c:v>0.27506523899516455</c:v>
                </c:pt>
                <c:pt idx="93">
                  <c:v>0.27727919430138864</c:v>
                </c:pt>
                <c:pt idx="94">
                  <c:v>0.284637914639988</c:v>
                </c:pt>
                <c:pt idx="95">
                  <c:v>0.29288364699686137</c:v>
                </c:pt>
                <c:pt idx="96">
                  <c:v>0.29570197158797079</c:v>
                </c:pt>
                <c:pt idx="97">
                  <c:v>0.2961304636913713</c:v>
                </c:pt>
                <c:pt idx="98">
                  <c:v>0.29761612541139293</c:v>
                </c:pt>
                <c:pt idx="99">
                  <c:v>0.29911608608925888</c:v>
                </c:pt>
                <c:pt idx="100">
                  <c:v>0.30167559954338663</c:v>
                </c:pt>
                <c:pt idx="101">
                  <c:v>0.30187626158513481</c:v>
                </c:pt>
                <c:pt idx="102">
                  <c:v>0.3035554358679825</c:v>
                </c:pt>
                <c:pt idx="103">
                  <c:v>0.3039224424526526</c:v>
                </c:pt>
                <c:pt idx="104">
                  <c:v>0.30422939341437666</c:v>
                </c:pt>
                <c:pt idx="105">
                  <c:v>0.30489143516256723</c:v>
                </c:pt>
                <c:pt idx="106">
                  <c:v>0.3051960029646506</c:v>
                </c:pt>
                <c:pt idx="107">
                  <c:v>0.31434828924885189</c:v>
                </c:pt>
                <c:pt idx="108">
                  <c:v>0.31438594317117519</c:v>
                </c:pt>
                <c:pt idx="109">
                  <c:v>0.34070317508358933</c:v>
                </c:pt>
                <c:pt idx="110">
                  <c:v>0.34225318211391026</c:v>
                </c:pt>
                <c:pt idx="111">
                  <c:v>0.34237710641522745</c:v>
                </c:pt>
                <c:pt idx="112">
                  <c:v>0.36548898861088008</c:v>
                </c:pt>
                <c:pt idx="113">
                  <c:v>0.3703696995550641</c:v>
                </c:pt>
                <c:pt idx="114">
                  <c:v>0.37046645583647714</c:v>
                </c:pt>
                <c:pt idx="115">
                  <c:v>0.37096501283331468</c:v>
                </c:pt>
                <c:pt idx="116">
                  <c:v>0.37915164283109831</c:v>
                </c:pt>
                <c:pt idx="117">
                  <c:v>0.37961731222489403</c:v>
                </c:pt>
                <c:pt idx="118">
                  <c:v>0.38009632731267767</c:v>
                </c:pt>
                <c:pt idx="119">
                  <c:v>0.39454494758240372</c:v>
                </c:pt>
                <c:pt idx="120">
                  <c:v>0.40579965730164369</c:v>
                </c:pt>
                <c:pt idx="121">
                  <c:v>0.40981146824082304</c:v>
                </c:pt>
                <c:pt idx="122">
                  <c:v>0.41119084104086878</c:v>
                </c:pt>
                <c:pt idx="123">
                  <c:v>0.41171036984254467</c:v>
                </c:pt>
                <c:pt idx="124">
                  <c:v>0.41180092990889183</c:v>
                </c:pt>
                <c:pt idx="125">
                  <c:v>0.41204496545610103</c:v>
                </c:pt>
                <c:pt idx="126">
                  <c:v>0.41257355026441156</c:v>
                </c:pt>
                <c:pt idx="127">
                  <c:v>0.41699574129372202</c:v>
                </c:pt>
                <c:pt idx="128">
                  <c:v>0.41740612138385313</c:v>
                </c:pt>
                <c:pt idx="129">
                  <c:v>0.41767017547204432</c:v>
                </c:pt>
                <c:pt idx="130">
                  <c:v>0.42460040370724311</c:v>
                </c:pt>
                <c:pt idx="131">
                  <c:v>0.42956357197499589</c:v>
                </c:pt>
                <c:pt idx="132">
                  <c:v>0.43905474356010687</c:v>
                </c:pt>
                <c:pt idx="133">
                  <c:v>0.43917580806985518</c:v>
                </c:pt>
                <c:pt idx="134">
                  <c:v>0.43959667406240543</c:v>
                </c:pt>
                <c:pt idx="135">
                  <c:v>0.61064795727471399</c:v>
                </c:pt>
                <c:pt idx="136">
                  <c:v>0.61414548236342703</c:v>
                </c:pt>
                <c:pt idx="137">
                  <c:v>0.6144714986022769</c:v>
                </c:pt>
                <c:pt idx="138">
                  <c:v>0.61508778368536576</c:v>
                </c:pt>
                <c:pt idx="139">
                  <c:v>0.62274249245134183</c:v>
                </c:pt>
                <c:pt idx="140">
                  <c:v>0.62299987369253906</c:v>
                </c:pt>
                <c:pt idx="141">
                  <c:v>0.62332922635488586</c:v>
                </c:pt>
                <c:pt idx="142">
                  <c:v>0.63745945649661229</c:v>
                </c:pt>
                <c:pt idx="143">
                  <c:v>0.63813627383457538</c:v>
                </c:pt>
                <c:pt idx="144">
                  <c:v>0.63882786676231085</c:v>
                </c:pt>
                <c:pt idx="145">
                  <c:v>0.64277437912733459</c:v>
                </c:pt>
                <c:pt idx="146">
                  <c:v>0.64304367616673541</c:v>
                </c:pt>
                <c:pt idx="147">
                  <c:v>0.65555812407205727</c:v>
                </c:pt>
                <c:pt idx="148">
                  <c:v>0.66044217143973827</c:v>
                </c:pt>
                <c:pt idx="149">
                  <c:v>0.66119191346270711</c:v>
                </c:pt>
                <c:pt idx="150">
                  <c:v>0.6636322689347991</c:v>
                </c:pt>
                <c:pt idx="151">
                  <c:v>0.67220163437088165</c:v>
                </c:pt>
                <c:pt idx="152">
                  <c:v>0.77431239886466274</c:v>
                </c:pt>
                <c:pt idx="153">
                  <c:v>0.77705446234726927</c:v>
                </c:pt>
                <c:pt idx="154">
                  <c:v>0.77723272268839472</c:v>
                </c:pt>
                <c:pt idx="155">
                  <c:v>0.78333694779212171</c:v>
                </c:pt>
                <c:pt idx="156">
                  <c:v>0.79063751903548762</c:v>
                </c:pt>
                <c:pt idx="157">
                  <c:v>0.79708920881483092</c:v>
                </c:pt>
                <c:pt idx="158">
                  <c:v>0.79823169554658957</c:v>
                </c:pt>
                <c:pt idx="159">
                  <c:v>0.88255169669050626</c:v>
                </c:pt>
                <c:pt idx="160">
                  <c:v>0.88400542407134231</c:v>
                </c:pt>
                <c:pt idx="161">
                  <c:v>0.88420942253658741</c:v>
                </c:pt>
                <c:pt idx="162">
                  <c:v>0.88499395869031083</c:v>
                </c:pt>
                <c:pt idx="163">
                  <c:v>0.88782658223926447</c:v>
                </c:pt>
                <c:pt idx="164">
                  <c:v>0.89306429049762759</c:v>
                </c:pt>
                <c:pt idx="165">
                  <c:v>0.89894163880355848</c:v>
                </c:pt>
                <c:pt idx="166">
                  <c:v>0.90781986172907769</c:v>
                </c:pt>
                <c:pt idx="167">
                  <c:v>0.91285500141798004</c:v>
                </c:pt>
                <c:pt idx="168">
                  <c:v>0.91466429621721068</c:v>
                </c:pt>
                <c:pt idx="169">
                  <c:v>0.91476057586669557</c:v>
                </c:pt>
                <c:pt idx="170">
                  <c:v>0.91571765277840667</c:v>
                </c:pt>
                <c:pt idx="171">
                  <c:v>0.91669808465459679</c:v>
                </c:pt>
                <c:pt idx="172">
                  <c:v>0.91754458295897867</c:v>
                </c:pt>
                <c:pt idx="173">
                  <c:v>0.91821901713730103</c:v>
                </c:pt>
                <c:pt idx="174">
                  <c:v>0.92044822466522569</c:v>
                </c:pt>
                <c:pt idx="175">
                  <c:v>0.92509919902004478</c:v>
                </c:pt>
                <c:pt idx="176">
                  <c:v>0.92700525010068846</c:v>
                </c:pt>
                <c:pt idx="177">
                  <c:v>0.92940842828238535</c:v>
                </c:pt>
                <c:pt idx="178">
                  <c:v>0.92987648083582175</c:v>
                </c:pt>
                <c:pt idx="179">
                  <c:v>0.93032070179285098</c:v>
                </c:pt>
                <c:pt idx="180">
                  <c:v>0.94203202489925197</c:v>
                </c:pt>
                <c:pt idx="181">
                  <c:v>0.94398573917271</c:v>
                </c:pt>
                <c:pt idx="182">
                  <c:v>0.94494853566755876</c:v>
                </c:pt>
                <c:pt idx="183">
                  <c:v>0.94612581653007188</c:v>
                </c:pt>
                <c:pt idx="184">
                  <c:v>0.94643562728336483</c:v>
                </c:pt>
                <c:pt idx="185">
                  <c:v>0.94673495213423864</c:v>
                </c:pt>
                <c:pt idx="186">
                  <c:v>0.94684314758192711</c:v>
                </c:pt>
                <c:pt idx="187">
                  <c:v>0.94817152076566158</c:v>
                </c:pt>
                <c:pt idx="188">
                  <c:v>0.94945080086079725</c:v>
                </c:pt>
                <c:pt idx="189">
                  <c:v>0.95001894611914373</c:v>
                </c:pt>
                <c:pt idx="190">
                  <c:v>0.9509417055320285</c:v>
                </c:pt>
                <c:pt idx="191">
                  <c:v>0.95145742127827915</c:v>
                </c:pt>
                <c:pt idx="192">
                  <c:v>0.9516828681802908</c:v>
                </c:pt>
                <c:pt idx="193">
                  <c:v>0.95239304975322381</c:v>
                </c:pt>
                <c:pt idx="194">
                  <c:v>0.95662458801127714</c:v>
                </c:pt>
                <c:pt idx="195">
                  <c:v>0.95679045592227085</c:v>
                </c:pt>
                <c:pt idx="196">
                  <c:v>0.95737861972159932</c:v>
                </c:pt>
                <c:pt idx="197">
                  <c:v>0.96041667163158262</c:v>
                </c:pt>
                <c:pt idx="198">
                  <c:v>0.96055775468231286</c:v>
                </c:pt>
                <c:pt idx="199">
                  <c:v>0.96384508509071498</c:v>
                </c:pt>
                <c:pt idx="200">
                  <c:v>0.96997218852699285</c:v>
                </c:pt>
                <c:pt idx="201">
                  <c:v>0.97059562308900382</c:v>
                </c:pt>
                <c:pt idx="202">
                  <c:v>0.97068237009992586</c:v>
                </c:pt>
                <c:pt idx="203">
                  <c:v>0.97083203252536276</c:v>
                </c:pt>
                <c:pt idx="204">
                  <c:v>0.97099647054057214</c:v>
                </c:pt>
                <c:pt idx="205">
                  <c:v>0.97115614223650004</c:v>
                </c:pt>
                <c:pt idx="206">
                  <c:v>0.97126433768418841</c:v>
                </c:pt>
                <c:pt idx="207">
                  <c:v>0.97140971042227209</c:v>
                </c:pt>
                <c:pt idx="208">
                  <c:v>0.97159083055496642</c:v>
                </c:pt>
                <c:pt idx="209">
                  <c:v>0.97178291322200805</c:v>
                </c:pt>
                <c:pt idx="210">
                  <c:v>0.97193591207094188</c:v>
                </c:pt>
                <c:pt idx="211">
                  <c:v>0.97384243978351381</c:v>
                </c:pt>
                <c:pt idx="212">
                  <c:v>0.97474232086384771</c:v>
                </c:pt>
                <c:pt idx="213">
                  <c:v>0.97509741165031427</c:v>
                </c:pt>
                <c:pt idx="214">
                  <c:v>0.97813212713680053</c:v>
                </c:pt>
                <c:pt idx="215">
                  <c:v>0.978530591428728</c:v>
                </c:pt>
                <c:pt idx="216">
                  <c:v>0.97862210475893152</c:v>
                </c:pt>
                <c:pt idx="217">
                  <c:v>0.98013684102656984</c:v>
                </c:pt>
                <c:pt idx="218">
                  <c:v>0.98227358196043479</c:v>
                </c:pt>
                <c:pt idx="219">
                  <c:v>0.98264916791981149</c:v>
                </c:pt>
                <c:pt idx="220">
                  <c:v>0.98312389332024186</c:v>
                </c:pt>
                <c:pt idx="221">
                  <c:v>0.98385838312151019</c:v>
                </c:pt>
                <c:pt idx="222">
                  <c:v>0.98411481109885113</c:v>
                </c:pt>
                <c:pt idx="223">
                  <c:v>0.98455378910467073</c:v>
                </c:pt>
                <c:pt idx="224">
                  <c:v>0.98461861104689818</c:v>
                </c:pt>
                <c:pt idx="225">
                  <c:v>0.985084757072622</c:v>
                </c:pt>
                <c:pt idx="226">
                  <c:v>0.9861533658555186</c:v>
                </c:pt>
                <c:pt idx="227">
                  <c:v>0.98637499970210507</c:v>
                </c:pt>
                <c:pt idx="228">
                  <c:v>0.98693837864117007</c:v>
                </c:pt>
                <c:pt idx="229">
                  <c:v>0.9876166258749175</c:v>
                </c:pt>
                <c:pt idx="230">
                  <c:v>0.99012609297659027</c:v>
                </c:pt>
                <c:pt idx="231">
                  <c:v>0.99038871716899701</c:v>
                </c:pt>
                <c:pt idx="232">
                  <c:v>0.9920960127356051</c:v>
                </c:pt>
                <c:pt idx="233">
                  <c:v>0.99244395404314945</c:v>
                </c:pt>
                <c:pt idx="234">
                  <c:v>0.99320513523239384</c:v>
                </c:pt>
                <c:pt idx="235">
                  <c:v>0.99355117001222559</c:v>
                </c:pt>
                <c:pt idx="236">
                  <c:v>0.9940754651331829</c:v>
                </c:pt>
                <c:pt idx="237">
                  <c:v>0.99421178186463177</c:v>
                </c:pt>
                <c:pt idx="238">
                  <c:v>0.99426421137672749</c:v>
                </c:pt>
                <c:pt idx="239">
                  <c:v>0.99503444857260648</c:v>
                </c:pt>
                <c:pt idx="240">
                  <c:v>0.99516647561670213</c:v>
                </c:pt>
                <c:pt idx="241">
                  <c:v>0.99556160348513267</c:v>
                </c:pt>
                <c:pt idx="242">
                  <c:v>0.99606540343317973</c:v>
                </c:pt>
                <c:pt idx="243">
                  <c:v>0.99613165527119163</c:v>
                </c:pt>
                <c:pt idx="244">
                  <c:v>0.99630181286953867</c:v>
                </c:pt>
                <c:pt idx="245">
                  <c:v>0.99648674605765819</c:v>
                </c:pt>
                <c:pt idx="246">
                  <c:v>0.99696814430508252</c:v>
                </c:pt>
                <c:pt idx="247">
                  <c:v>0.99777174573593164</c:v>
                </c:pt>
                <c:pt idx="248">
                  <c:v>0.99839661019372705</c:v>
                </c:pt>
                <c:pt idx="249">
                  <c:v>0.99985176747034754</c:v>
                </c:pt>
                <c:pt idx="250">
                  <c:v>1</c:v>
                </c:pt>
              </c:numCache>
            </c:numRef>
          </c:xVal>
          <c:yVal>
            <c:numRef>
              <c:f>'Año 1996'!$I$3:$I$253</c:f>
              <c:numCache>
                <c:formatCode>General</c:formatCode>
                <c:ptCount val="251"/>
                <c:pt idx="0">
                  <c:v>1.4346621037103412E-4</c:v>
                </c:pt>
                <c:pt idx="1">
                  <c:v>2.1877405501762346E-4</c:v>
                </c:pt>
                <c:pt idx="2">
                  <c:v>2.8740905267021121E-4</c:v>
                </c:pt>
                <c:pt idx="3">
                  <c:v>5.1285595468183629E-4</c:v>
                </c:pt>
                <c:pt idx="4">
                  <c:v>2.5561770306307507E-3</c:v>
                </c:pt>
                <c:pt idx="5">
                  <c:v>2.6724752210976355E-3</c:v>
                </c:pt>
                <c:pt idx="6">
                  <c:v>2.8230909103908143E-3</c:v>
                </c:pt>
                <c:pt idx="7">
                  <c:v>3.6047672725452859E-3</c:v>
                </c:pt>
                <c:pt idx="8">
                  <c:v>3.8292609107006253E-3</c:v>
                </c:pt>
                <c:pt idx="9">
                  <c:v>4.1328754489276974E-3</c:v>
                </c:pt>
                <c:pt idx="10">
                  <c:v>4.8902435827468775E-3</c:v>
                </c:pt>
                <c:pt idx="11">
                  <c:v>5.0065417732137619E-3</c:v>
                </c:pt>
                <c:pt idx="12">
                  <c:v>5.1342791299560783E-3</c:v>
                </c:pt>
                <c:pt idx="13">
                  <c:v>5.2110168703870963E-3</c:v>
                </c:pt>
                <c:pt idx="14">
                  <c:v>5.5961354683266165E-3</c:v>
                </c:pt>
                <c:pt idx="15">
                  <c:v>5.9912633367571397E-3</c:v>
                </c:pt>
                <c:pt idx="16">
                  <c:v>6.1323463874874582E-3</c:v>
                </c:pt>
                <c:pt idx="17">
                  <c:v>3.1904311374106015E-2</c:v>
                </c:pt>
                <c:pt idx="18">
                  <c:v>3.227513101420125E-2</c:v>
                </c:pt>
                <c:pt idx="19">
                  <c:v>3.3124012478223878E-2</c:v>
                </c:pt>
                <c:pt idx="20">
                  <c:v>3.3646401071468574E-2</c:v>
                </c:pt>
                <c:pt idx="21">
                  <c:v>3.3900922521096923E-2</c:v>
                </c:pt>
                <c:pt idx="22">
                  <c:v>3.408061275800682E-2</c:v>
                </c:pt>
                <c:pt idx="23">
                  <c:v>5.7900769998879914E-2</c:v>
                </c:pt>
                <c:pt idx="24">
                  <c:v>5.9889755035020531E-2</c:v>
                </c:pt>
                <c:pt idx="25">
                  <c:v>6.001320270440956E-2</c:v>
                </c:pt>
                <c:pt idx="26">
                  <c:v>6.3554577930511835E-2</c:v>
                </c:pt>
                <c:pt idx="27">
                  <c:v>6.4095555168954099E-2</c:v>
                </c:pt>
                <c:pt idx="28">
                  <c:v>6.4284778044426866E-2</c:v>
                </c:pt>
                <c:pt idx="29">
                  <c:v>6.44749541837559E-2</c:v>
                </c:pt>
                <c:pt idx="30">
                  <c:v>6.8983892223988402E-2</c:v>
                </c:pt>
                <c:pt idx="31">
                  <c:v>6.926701158930533E-2</c:v>
                </c:pt>
                <c:pt idx="32">
                  <c:v>7.2711153902066436E-2</c:v>
                </c:pt>
                <c:pt idx="33">
                  <c:v>7.3210187530832124E-2</c:v>
                </c:pt>
                <c:pt idx="34">
                  <c:v>7.4291188743860384E-2</c:v>
                </c:pt>
                <c:pt idx="35">
                  <c:v>7.454142050613545E-2</c:v>
                </c:pt>
                <c:pt idx="36">
                  <c:v>7.4817867024458362E-2</c:v>
                </c:pt>
                <c:pt idx="37">
                  <c:v>7.5288302737535479E-2</c:v>
                </c:pt>
                <c:pt idx="38">
                  <c:v>7.5333106138780914E-2</c:v>
                </c:pt>
                <c:pt idx="39">
                  <c:v>7.5397928081008356E-2</c:v>
                </c:pt>
                <c:pt idx="40">
                  <c:v>7.5844532197678324E-2</c:v>
                </c:pt>
                <c:pt idx="41">
                  <c:v>7.6487032036815047E-2</c:v>
                </c:pt>
                <c:pt idx="42">
                  <c:v>7.6582358422443639E-2</c:v>
                </c:pt>
                <c:pt idx="43">
                  <c:v>7.6757758972000253E-2</c:v>
                </c:pt>
                <c:pt idx="44">
                  <c:v>8.0857270185957952E-2</c:v>
                </c:pt>
                <c:pt idx="45">
                  <c:v>8.3193719897714791E-2</c:v>
                </c:pt>
                <c:pt idx="46">
                  <c:v>0.12237095786335439</c:v>
                </c:pt>
                <c:pt idx="47">
                  <c:v>0.14127561002928904</c:v>
                </c:pt>
                <c:pt idx="48">
                  <c:v>0.14355105085424358</c:v>
                </c:pt>
                <c:pt idx="49">
                  <c:v>0.14405056111493741</c:v>
                </c:pt>
                <c:pt idx="50">
                  <c:v>0.14608387292039532</c:v>
                </c:pt>
                <c:pt idx="51">
                  <c:v>0.14624211472053877</c:v>
                </c:pt>
                <c:pt idx="52">
                  <c:v>0.14662532679076573</c:v>
                </c:pt>
                <c:pt idx="53">
                  <c:v>0.1502086456265446</c:v>
                </c:pt>
                <c:pt idx="54">
                  <c:v>0.19809776197478141</c:v>
                </c:pt>
                <c:pt idx="55">
                  <c:v>0.19878792500673242</c:v>
                </c:pt>
                <c:pt idx="56">
                  <c:v>0.19886609264294788</c:v>
                </c:pt>
                <c:pt idx="57">
                  <c:v>0.19893091458517531</c:v>
                </c:pt>
                <c:pt idx="58">
                  <c:v>0.1995329007104199</c:v>
                </c:pt>
                <c:pt idx="59">
                  <c:v>0.19960725529121021</c:v>
                </c:pt>
                <c:pt idx="60">
                  <c:v>0.21604915028443011</c:v>
                </c:pt>
                <c:pt idx="61">
                  <c:v>0.21622359757013043</c:v>
                </c:pt>
                <c:pt idx="62">
                  <c:v>0.21694712483705145</c:v>
                </c:pt>
                <c:pt idx="63">
                  <c:v>0.21713110476131464</c:v>
                </c:pt>
                <c:pt idx="64">
                  <c:v>0.22564422762987624</c:v>
                </c:pt>
                <c:pt idx="65">
                  <c:v>0.22595785143859431</c:v>
                </c:pt>
                <c:pt idx="66">
                  <c:v>0.23284661269604467</c:v>
                </c:pt>
                <c:pt idx="67">
                  <c:v>0.23339378614955281</c:v>
                </c:pt>
                <c:pt idx="68">
                  <c:v>0.23343906618272639</c:v>
                </c:pt>
                <c:pt idx="69">
                  <c:v>0.23360016777443871</c:v>
                </c:pt>
                <c:pt idx="70">
                  <c:v>0.23657530426990714</c:v>
                </c:pt>
                <c:pt idx="71">
                  <c:v>0.24484296169547509</c:v>
                </c:pt>
                <c:pt idx="72">
                  <c:v>0.24500644644682815</c:v>
                </c:pt>
                <c:pt idx="73">
                  <c:v>0.24512608106079201</c:v>
                </c:pt>
                <c:pt idx="74">
                  <c:v>0.24534151869231263</c:v>
                </c:pt>
                <c:pt idx="75">
                  <c:v>0.24545257393156997</c:v>
                </c:pt>
                <c:pt idx="76">
                  <c:v>0.24624473619614357</c:v>
                </c:pt>
                <c:pt idx="77">
                  <c:v>0.24813362852737417</c:v>
                </c:pt>
                <c:pt idx="78">
                  <c:v>0.25037999480471196</c:v>
                </c:pt>
                <c:pt idx="79">
                  <c:v>0.25037999480471196</c:v>
                </c:pt>
                <c:pt idx="80">
                  <c:v>0.25102106474806429</c:v>
                </c:pt>
                <c:pt idx="81">
                  <c:v>0.25536794793272816</c:v>
                </c:pt>
                <c:pt idx="82">
                  <c:v>0.25544802209665618</c:v>
                </c:pt>
                <c:pt idx="83">
                  <c:v>0.25574544041981739</c:v>
                </c:pt>
                <c:pt idx="84">
                  <c:v>0.25586459840185316</c:v>
                </c:pt>
                <c:pt idx="85">
                  <c:v>0.25592894371215247</c:v>
                </c:pt>
                <c:pt idx="86">
                  <c:v>0.2560638305478169</c:v>
                </c:pt>
                <c:pt idx="87">
                  <c:v>0.25625829637449926</c:v>
                </c:pt>
                <c:pt idx="88">
                  <c:v>0.25639413647401998</c:v>
                </c:pt>
                <c:pt idx="89">
                  <c:v>0.26131488450016799</c:v>
                </c:pt>
                <c:pt idx="90">
                  <c:v>0.26155796678352095</c:v>
                </c:pt>
                <c:pt idx="91">
                  <c:v>0.26366944622519428</c:v>
                </c:pt>
                <c:pt idx="92">
                  <c:v>0.27506523899516455</c:v>
                </c:pt>
                <c:pt idx="93">
                  <c:v>0.27727919430138864</c:v>
                </c:pt>
                <c:pt idx="94">
                  <c:v>0.284637914639988</c:v>
                </c:pt>
                <c:pt idx="95">
                  <c:v>0.29288364699686137</c:v>
                </c:pt>
                <c:pt idx="96">
                  <c:v>0.29570197158797079</c:v>
                </c:pt>
                <c:pt idx="97">
                  <c:v>0.2961304636913713</c:v>
                </c:pt>
                <c:pt idx="98">
                  <c:v>0.29761612541139293</c:v>
                </c:pt>
                <c:pt idx="99">
                  <c:v>0.29911608608925888</c:v>
                </c:pt>
                <c:pt idx="100">
                  <c:v>0.30167559954338663</c:v>
                </c:pt>
                <c:pt idx="101">
                  <c:v>0.30187626158513481</c:v>
                </c:pt>
                <c:pt idx="102">
                  <c:v>0.3035554358679825</c:v>
                </c:pt>
                <c:pt idx="103">
                  <c:v>0.3039224424526526</c:v>
                </c:pt>
                <c:pt idx="104">
                  <c:v>0.30422939341437666</c:v>
                </c:pt>
                <c:pt idx="105">
                  <c:v>0.30489143516256723</c:v>
                </c:pt>
                <c:pt idx="106">
                  <c:v>0.3051960029646506</c:v>
                </c:pt>
                <c:pt idx="107">
                  <c:v>0.31434828924885189</c:v>
                </c:pt>
                <c:pt idx="108">
                  <c:v>0.31438594317117519</c:v>
                </c:pt>
                <c:pt idx="109">
                  <c:v>0.34070317508358933</c:v>
                </c:pt>
                <c:pt idx="110">
                  <c:v>0.34225318211391026</c:v>
                </c:pt>
                <c:pt idx="111">
                  <c:v>0.34237710641522745</c:v>
                </c:pt>
                <c:pt idx="112">
                  <c:v>0.36548898861088008</c:v>
                </c:pt>
                <c:pt idx="113">
                  <c:v>0.3703696995550641</c:v>
                </c:pt>
                <c:pt idx="114">
                  <c:v>0.37046645583647714</c:v>
                </c:pt>
                <c:pt idx="115">
                  <c:v>0.37096501283331468</c:v>
                </c:pt>
                <c:pt idx="116">
                  <c:v>0.37915164283109831</c:v>
                </c:pt>
                <c:pt idx="117">
                  <c:v>0.37961731222489403</c:v>
                </c:pt>
                <c:pt idx="118">
                  <c:v>0.38009632731267767</c:v>
                </c:pt>
                <c:pt idx="119">
                  <c:v>0.39454494758240372</c:v>
                </c:pt>
                <c:pt idx="120">
                  <c:v>0.40579965730164369</c:v>
                </c:pt>
                <c:pt idx="121">
                  <c:v>0.40981146824082304</c:v>
                </c:pt>
                <c:pt idx="122">
                  <c:v>0.41119084104086878</c:v>
                </c:pt>
                <c:pt idx="123">
                  <c:v>0.41171036984254467</c:v>
                </c:pt>
                <c:pt idx="124">
                  <c:v>0.41180092990889183</c:v>
                </c:pt>
                <c:pt idx="125">
                  <c:v>0.41204496545610103</c:v>
                </c:pt>
                <c:pt idx="126">
                  <c:v>0.41257355026441156</c:v>
                </c:pt>
                <c:pt idx="127">
                  <c:v>0.41699574129372202</c:v>
                </c:pt>
                <c:pt idx="128">
                  <c:v>0.41740612138385313</c:v>
                </c:pt>
                <c:pt idx="129">
                  <c:v>0.41767017547204432</c:v>
                </c:pt>
                <c:pt idx="130">
                  <c:v>0.42460040370724311</c:v>
                </c:pt>
                <c:pt idx="131">
                  <c:v>0.42956357197499589</c:v>
                </c:pt>
                <c:pt idx="132">
                  <c:v>0.43905474356010687</c:v>
                </c:pt>
                <c:pt idx="133">
                  <c:v>0.43917580806985518</c:v>
                </c:pt>
                <c:pt idx="134">
                  <c:v>0.43959667406240543</c:v>
                </c:pt>
                <c:pt idx="135">
                  <c:v>0.61064795727471399</c:v>
                </c:pt>
                <c:pt idx="136">
                  <c:v>0.61414548236342703</c:v>
                </c:pt>
                <c:pt idx="137">
                  <c:v>0.6144714986022769</c:v>
                </c:pt>
                <c:pt idx="138">
                  <c:v>0.61508778368536576</c:v>
                </c:pt>
                <c:pt idx="139">
                  <c:v>0.62274249245134183</c:v>
                </c:pt>
                <c:pt idx="140">
                  <c:v>0.62299987369253906</c:v>
                </c:pt>
                <c:pt idx="141">
                  <c:v>0.62332922635488586</c:v>
                </c:pt>
                <c:pt idx="142">
                  <c:v>0.63745945649661229</c:v>
                </c:pt>
                <c:pt idx="143">
                  <c:v>0.63813627383457538</c:v>
                </c:pt>
                <c:pt idx="144">
                  <c:v>0.63882786676231085</c:v>
                </c:pt>
                <c:pt idx="145">
                  <c:v>0.64277437912733459</c:v>
                </c:pt>
                <c:pt idx="146">
                  <c:v>0.64304367616673541</c:v>
                </c:pt>
                <c:pt idx="147">
                  <c:v>0.65555812407205727</c:v>
                </c:pt>
                <c:pt idx="148">
                  <c:v>0.66044217143973827</c:v>
                </c:pt>
                <c:pt idx="149">
                  <c:v>0.66119191346270711</c:v>
                </c:pt>
                <c:pt idx="150">
                  <c:v>0.6636322689347991</c:v>
                </c:pt>
                <c:pt idx="151">
                  <c:v>0.67220163437088165</c:v>
                </c:pt>
                <c:pt idx="152">
                  <c:v>0.77431239886466274</c:v>
                </c:pt>
                <c:pt idx="153">
                  <c:v>0.77705446234726927</c:v>
                </c:pt>
                <c:pt idx="154">
                  <c:v>0.77723272268839472</c:v>
                </c:pt>
                <c:pt idx="155">
                  <c:v>0.78333694779212171</c:v>
                </c:pt>
                <c:pt idx="156">
                  <c:v>0.79063751903548762</c:v>
                </c:pt>
                <c:pt idx="157">
                  <c:v>0.79708920881483092</c:v>
                </c:pt>
                <c:pt idx="158">
                  <c:v>0.79823169554658957</c:v>
                </c:pt>
                <c:pt idx="159">
                  <c:v>0.88255169669050626</c:v>
                </c:pt>
                <c:pt idx="160">
                  <c:v>0.88400542407134231</c:v>
                </c:pt>
                <c:pt idx="161">
                  <c:v>0.88420942253658741</c:v>
                </c:pt>
                <c:pt idx="162">
                  <c:v>0.88499395869031083</c:v>
                </c:pt>
                <c:pt idx="163">
                  <c:v>0.88782658223926447</c:v>
                </c:pt>
                <c:pt idx="164">
                  <c:v>0.89306429049762759</c:v>
                </c:pt>
                <c:pt idx="165">
                  <c:v>0.89894163880355848</c:v>
                </c:pt>
                <c:pt idx="166">
                  <c:v>0.90781986172907769</c:v>
                </c:pt>
                <c:pt idx="167">
                  <c:v>0.91285500141798004</c:v>
                </c:pt>
                <c:pt idx="168">
                  <c:v>0.91466429621721068</c:v>
                </c:pt>
                <c:pt idx="169">
                  <c:v>0.91476057586669557</c:v>
                </c:pt>
                <c:pt idx="170">
                  <c:v>0.91571765277840667</c:v>
                </c:pt>
                <c:pt idx="171">
                  <c:v>0.91669808465459679</c:v>
                </c:pt>
                <c:pt idx="172">
                  <c:v>0.91754458295897867</c:v>
                </c:pt>
                <c:pt idx="173">
                  <c:v>0.91821901713730103</c:v>
                </c:pt>
                <c:pt idx="174">
                  <c:v>0.92044822466522569</c:v>
                </c:pt>
                <c:pt idx="175">
                  <c:v>0.92509919902004478</c:v>
                </c:pt>
                <c:pt idx="176">
                  <c:v>0.92700525010068846</c:v>
                </c:pt>
                <c:pt idx="177">
                  <c:v>0.92940842828238535</c:v>
                </c:pt>
                <c:pt idx="178">
                  <c:v>0.92987648083582175</c:v>
                </c:pt>
                <c:pt idx="179">
                  <c:v>0.93032070179285098</c:v>
                </c:pt>
                <c:pt idx="180">
                  <c:v>0.94203202489925197</c:v>
                </c:pt>
                <c:pt idx="181">
                  <c:v>0.94398573917271</c:v>
                </c:pt>
                <c:pt idx="182">
                  <c:v>0.94494853566755876</c:v>
                </c:pt>
                <c:pt idx="183">
                  <c:v>0.94612581653007188</c:v>
                </c:pt>
                <c:pt idx="184">
                  <c:v>0.94643562728336483</c:v>
                </c:pt>
                <c:pt idx="185">
                  <c:v>0.94673495213423864</c:v>
                </c:pt>
                <c:pt idx="186">
                  <c:v>0.94684314758192711</c:v>
                </c:pt>
                <c:pt idx="187">
                  <c:v>0.94817152076566158</c:v>
                </c:pt>
                <c:pt idx="188">
                  <c:v>0.94945080086079725</c:v>
                </c:pt>
                <c:pt idx="189">
                  <c:v>0.95001894611914373</c:v>
                </c:pt>
                <c:pt idx="190">
                  <c:v>0.9509417055320285</c:v>
                </c:pt>
                <c:pt idx="191">
                  <c:v>0.95145742127827915</c:v>
                </c:pt>
                <c:pt idx="192">
                  <c:v>0.9516828681802908</c:v>
                </c:pt>
                <c:pt idx="193">
                  <c:v>0.95239304975322381</c:v>
                </c:pt>
                <c:pt idx="194">
                  <c:v>0.95662458801127714</c:v>
                </c:pt>
                <c:pt idx="195">
                  <c:v>0.95679045592227085</c:v>
                </c:pt>
                <c:pt idx="196">
                  <c:v>0.95737861972159932</c:v>
                </c:pt>
                <c:pt idx="197">
                  <c:v>0.96041667163158262</c:v>
                </c:pt>
                <c:pt idx="198">
                  <c:v>0.96055775468231286</c:v>
                </c:pt>
                <c:pt idx="199">
                  <c:v>0.96384508509071498</c:v>
                </c:pt>
                <c:pt idx="200">
                  <c:v>0.96997218852699285</c:v>
                </c:pt>
                <c:pt idx="201">
                  <c:v>0.97059562308900382</c:v>
                </c:pt>
                <c:pt idx="202">
                  <c:v>0.97068237009992586</c:v>
                </c:pt>
                <c:pt idx="203">
                  <c:v>0.97083203252536276</c:v>
                </c:pt>
                <c:pt idx="204">
                  <c:v>0.97099647054057214</c:v>
                </c:pt>
                <c:pt idx="205">
                  <c:v>0.97115614223650004</c:v>
                </c:pt>
                <c:pt idx="206">
                  <c:v>0.97126433768418841</c:v>
                </c:pt>
                <c:pt idx="207">
                  <c:v>0.97140971042227209</c:v>
                </c:pt>
                <c:pt idx="208">
                  <c:v>0.97159083055496642</c:v>
                </c:pt>
                <c:pt idx="209">
                  <c:v>0.97178291322200805</c:v>
                </c:pt>
                <c:pt idx="210">
                  <c:v>0.97193591207094188</c:v>
                </c:pt>
                <c:pt idx="211">
                  <c:v>0.97384243978351381</c:v>
                </c:pt>
                <c:pt idx="212">
                  <c:v>0.97474232086384771</c:v>
                </c:pt>
                <c:pt idx="213">
                  <c:v>0.97509741165031427</c:v>
                </c:pt>
                <c:pt idx="214">
                  <c:v>0.97813212713680053</c:v>
                </c:pt>
                <c:pt idx="215">
                  <c:v>0.978530591428728</c:v>
                </c:pt>
                <c:pt idx="216">
                  <c:v>0.97862210475893152</c:v>
                </c:pt>
                <c:pt idx="217">
                  <c:v>0.98013684102656984</c:v>
                </c:pt>
                <c:pt idx="218">
                  <c:v>0.98227358196043479</c:v>
                </c:pt>
                <c:pt idx="219">
                  <c:v>0.98264916791981149</c:v>
                </c:pt>
                <c:pt idx="220">
                  <c:v>0.98312389332024186</c:v>
                </c:pt>
                <c:pt idx="221">
                  <c:v>0.98385838312151019</c:v>
                </c:pt>
                <c:pt idx="222">
                  <c:v>0.98411481109885113</c:v>
                </c:pt>
                <c:pt idx="223">
                  <c:v>0.98455378910467073</c:v>
                </c:pt>
                <c:pt idx="224">
                  <c:v>0.98461861104689818</c:v>
                </c:pt>
                <c:pt idx="225">
                  <c:v>0.985084757072622</c:v>
                </c:pt>
                <c:pt idx="226">
                  <c:v>0.9861533658555186</c:v>
                </c:pt>
                <c:pt idx="227">
                  <c:v>0.98637499970210507</c:v>
                </c:pt>
                <c:pt idx="228">
                  <c:v>0.98693837864117007</c:v>
                </c:pt>
                <c:pt idx="229">
                  <c:v>0.9876166258749175</c:v>
                </c:pt>
                <c:pt idx="230">
                  <c:v>0.99012609297659027</c:v>
                </c:pt>
                <c:pt idx="231">
                  <c:v>0.99038871716899701</c:v>
                </c:pt>
                <c:pt idx="232">
                  <c:v>0.9920960127356051</c:v>
                </c:pt>
                <c:pt idx="233">
                  <c:v>0.99244395404314945</c:v>
                </c:pt>
                <c:pt idx="234">
                  <c:v>0.99320513523239384</c:v>
                </c:pt>
                <c:pt idx="235">
                  <c:v>0.99355117001222559</c:v>
                </c:pt>
                <c:pt idx="236">
                  <c:v>0.9940754651331829</c:v>
                </c:pt>
                <c:pt idx="237">
                  <c:v>0.99421178186463177</c:v>
                </c:pt>
                <c:pt idx="238">
                  <c:v>0.99426421137672749</c:v>
                </c:pt>
                <c:pt idx="239">
                  <c:v>0.99503444857260648</c:v>
                </c:pt>
                <c:pt idx="240">
                  <c:v>0.99516647561670213</c:v>
                </c:pt>
                <c:pt idx="241">
                  <c:v>0.99556160348513267</c:v>
                </c:pt>
                <c:pt idx="242">
                  <c:v>0.99606540343317973</c:v>
                </c:pt>
                <c:pt idx="243">
                  <c:v>0.99613165527119163</c:v>
                </c:pt>
                <c:pt idx="244">
                  <c:v>0.99630181286953867</c:v>
                </c:pt>
                <c:pt idx="245">
                  <c:v>0.99648674605765819</c:v>
                </c:pt>
                <c:pt idx="246">
                  <c:v>0.99696814430508252</c:v>
                </c:pt>
                <c:pt idx="247">
                  <c:v>0.99777174573593164</c:v>
                </c:pt>
                <c:pt idx="248">
                  <c:v>0.99839661019372705</c:v>
                </c:pt>
                <c:pt idx="249">
                  <c:v>0.99985176747034754</c:v>
                </c:pt>
                <c:pt idx="250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838720"/>
        <c:axId val="71840896"/>
      </c:scatterChart>
      <c:valAx>
        <c:axId val="71838720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Población</a:t>
                </a:r>
                <a:r>
                  <a:rPr lang="en-GB" baseline="0"/>
                  <a:t> %</a:t>
                </a:r>
                <a:endParaRPr lang="en-GB"/>
              </a:p>
            </c:rich>
          </c:tx>
          <c:layout/>
          <c:overlay val="0"/>
        </c:title>
        <c:numFmt formatCode="0%" sourceLinked="0"/>
        <c:majorTickMark val="none"/>
        <c:minorTickMark val="none"/>
        <c:tickLblPos val="nextTo"/>
        <c:crossAx val="71840896"/>
        <c:crosses val="autoZero"/>
        <c:crossBetween val="midCat"/>
        <c:majorUnit val="0.1"/>
        <c:minorUnit val="0.1"/>
      </c:valAx>
      <c:valAx>
        <c:axId val="71840896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PIB</a:t>
                </a:r>
                <a:r>
                  <a:rPr lang="en-GB" baseline="0"/>
                  <a:t> per capita %</a:t>
                </a:r>
                <a:endParaRPr lang="en-GB"/>
              </a:p>
            </c:rich>
          </c:tx>
          <c:layout/>
          <c:overlay val="0"/>
        </c:title>
        <c:numFmt formatCode="0%" sourceLinked="0"/>
        <c:majorTickMark val="none"/>
        <c:minorTickMark val="none"/>
        <c:tickLblPos val="nextTo"/>
        <c:crossAx val="71838720"/>
        <c:crosses val="autoZero"/>
        <c:crossBetween val="midCat"/>
        <c:majorUnit val="0.1"/>
        <c:minorUnit val="4.0000000000000008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Curvas</a:t>
            </a:r>
            <a:r>
              <a:rPr lang="en-US" baseline="0"/>
              <a:t> de Lorenz </a:t>
            </a:r>
            <a:r>
              <a:rPr lang="en-US"/>
              <a:t>(2010)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Araba</c:v>
          </c:tx>
          <c:spPr>
            <a:ln w="25400"/>
          </c:spPr>
          <c:marker>
            <c:symbol val="none"/>
          </c:marker>
          <c:xVal>
            <c:numRef>
              <c:f>Araba!$W$3:$W$53</c:f>
              <c:numCache>
                <c:formatCode>General</c:formatCode>
                <c:ptCount val="51"/>
                <c:pt idx="0">
                  <c:v>6.0815750334013965E-4</c:v>
                </c:pt>
                <c:pt idx="1">
                  <c:v>5.3253169981597719E-3</c:v>
                </c:pt>
                <c:pt idx="2">
                  <c:v>6.9355163981950638E-3</c:v>
                </c:pt>
                <c:pt idx="3">
                  <c:v>9.8029947818195576E-3</c:v>
                </c:pt>
                <c:pt idx="4">
                  <c:v>1.0921626458947793E-2</c:v>
                </c:pt>
                <c:pt idx="5">
                  <c:v>1.1854344702412463E-2</c:v>
                </c:pt>
                <c:pt idx="6">
                  <c:v>1.2468804356046283E-2</c:v>
                </c:pt>
                <c:pt idx="7">
                  <c:v>1.4324787617535103E-2</c:v>
                </c:pt>
                <c:pt idx="8">
                  <c:v>1.6688093977665179E-2</c:v>
                </c:pt>
                <c:pt idx="9">
                  <c:v>2.4253825405228264E-2</c:v>
                </c:pt>
                <c:pt idx="10">
                  <c:v>2.5186543648692935E-2</c:v>
                </c:pt>
                <c:pt idx="11">
                  <c:v>2.6087751140689203E-2</c:v>
                </c:pt>
                <c:pt idx="12">
                  <c:v>3.0092767652322973E-2</c:v>
                </c:pt>
                <c:pt idx="13">
                  <c:v>3.0653659028460511E-2</c:v>
                </c:pt>
                <c:pt idx="14">
                  <c:v>3.6382313645415817E-2</c:v>
                </c:pt>
                <c:pt idx="15">
                  <c:v>3.7166931356979002E-2</c:v>
                </c:pt>
                <c:pt idx="16">
                  <c:v>4.5718949305503034E-2</c:v>
                </c:pt>
                <c:pt idx="17">
                  <c:v>4.9204038417908193E-2</c:v>
                </c:pt>
                <c:pt idx="18">
                  <c:v>5.1488567899367267E-2</c:v>
                </c:pt>
                <c:pt idx="19">
                  <c:v>5.5005167763240818E-2</c:v>
                </c:pt>
                <c:pt idx="20">
                  <c:v>6.391325720335779E-2</c:v>
                </c:pt>
                <c:pt idx="21">
                  <c:v>6.7461367818699741E-2</c:v>
                </c:pt>
                <c:pt idx="22">
                  <c:v>8.2797650558370517E-2</c:v>
                </c:pt>
                <c:pt idx="23">
                  <c:v>0.1408404547631652</c:v>
                </c:pt>
                <c:pt idx="24">
                  <c:v>0.14371738637223019</c:v>
                </c:pt>
                <c:pt idx="25">
                  <c:v>0.14446104010688446</c:v>
                </c:pt>
                <c:pt idx="26">
                  <c:v>0.89519524061609823</c:v>
                </c:pt>
                <c:pt idx="27">
                  <c:v>0.89635168519498853</c:v>
                </c:pt>
                <c:pt idx="28">
                  <c:v>0.89738838891829897</c:v>
                </c:pt>
                <c:pt idx="29">
                  <c:v>0.89805326577428224</c:v>
                </c:pt>
                <c:pt idx="30">
                  <c:v>0.89860470392497915</c:v>
                </c:pt>
                <c:pt idx="31">
                  <c:v>0.90133353500214275</c:v>
                </c:pt>
                <c:pt idx="32">
                  <c:v>0.90596876654314451</c:v>
                </c:pt>
                <c:pt idx="33">
                  <c:v>0.90816191484534525</c:v>
                </c:pt>
                <c:pt idx="34">
                  <c:v>0.9398302200710883</c:v>
                </c:pt>
                <c:pt idx="35">
                  <c:v>0.94206118127505101</c:v>
                </c:pt>
                <c:pt idx="36">
                  <c:v>0.94739910257379822</c:v>
                </c:pt>
                <c:pt idx="37">
                  <c:v>0.95676724898535381</c:v>
                </c:pt>
                <c:pt idx="38">
                  <c:v>0.95780395270866414</c:v>
                </c:pt>
                <c:pt idx="39">
                  <c:v>0.9619098036249969</c:v>
                </c:pt>
                <c:pt idx="40">
                  <c:v>0.96261879553303586</c:v>
                </c:pt>
                <c:pt idx="41">
                  <c:v>0.97284718545967885</c:v>
                </c:pt>
                <c:pt idx="42">
                  <c:v>0.97615896543900782</c:v>
                </c:pt>
                <c:pt idx="43">
                  <c:v>0.97715470518540926</c:v>
                </c:pt>
                <c:pt idx="44">
                  <c:v>0.98244851143210066</c:v>
                </c:pt>
                <c:pt idx="45">
                  <c:v>0.98546409034762661</c:v>
                </c:pt>
                <c:pt idx="46">
                  <c:v>0.98667095212886635</c:v>
                </c:pt>
                <c:pt idx="47">
                  <c:v>0.98848282033829937</c:v>
                </c:pt>
                <c:pt idx="48">
                  <c:v>0.99324724596032166</c:v>
                </c:pt>
                <c:pt idx="49">
                  <c:v>0.99481963245859484</c:v>
                </c:pt>
                <c:pt idx="50">
                  <c:v>1</c:v>
                </c:pt>
              </c:numCache>
            </c:numRef>
          </c:xVal>
          <c:yVal>
            <c:numRef>
              <c:f>Araba!$X$3:$X$53</c:f>
              <c:numCache>
                <c:formatCode>General</c:formatCode>
                <c:ptCount val="51"/>
                <c:pt idx="0">
                  <c:v>1.8588120949187032E-4</c:v>
                </c:pt>
                <c:pt idx="1">
                  <c:v>2.0098629209072821E-3</c:v>
                </c:pt>
                <c:pt idx="2">
                  <c:v>2.6714259087106413E-3</c:v>
                </c:pt>
                <c:pt idx="3">
                  <c:v>4.0033954699174833E-3</c:v>
                </c:pt>
                <c:pt idx="4">
                  <c:v>4.5684670730067167E-3</c:v>
                </c:pt>
                <c:pt idx="5">
                  <c:v>5.0690563859890634E-3</c:v>
                </c:pt>
                <c:pt idx="6">
                  <c:v>5.4025761636685085E-3</c:v>
                </c:pt>
                <c:pt idx="7">
                  <c:v>6.4218518723654586E-3</c:v>
                </c:pt>
                <c:pt idx="8">
                  <c:v>7.7294037667855449E-3</c:v>
                </c:pt>
                <c:pt idx="9">
                  <c:v>1.2240466801312475E-2</c:v>
                </c:pt>
                <c:pt idx="10">
                  <c:v>1.2799132159851916E-2</c:v>
                </c:pt>
                <c:pt idx="11">
                  <c:v>1.3392675010249693E-2</c:v>
                </c:pt>
                <c:pt idx="12">
                  <c:v>1.6064162484367973E-2</c:v>
                </c:pt>
                <c:pt idx="13">
                  <c:v>1.6442778333058908E-2</c:v>
                </c:pt>
                <c:pt idx="14">
                  <c:v>2.0405778044308785E-2</c:v>
                </c:pt>
                <c:pt idx="15">
                  <c:v>2.0957576892950594E-2</c:v>
                </c:pt>
                <c:pt idx="16">
                  <c:v>2.7003458655596831E-2</c:v>
                </c:pt>
                <c:pt idx="17">
                  <c:v>2.9575157651884239E-2</c:v>
                </c:pt>
                <c:pt idx="18">
                  <c:v>3.1269929898317478E-2</c:v>
                </c:pt>
                <c:pt idx="19">
                  <c:v>3.3934575941098742E-2</c:v>
                </c:pt>
                <c:pt idx="20">
                  <c:v>4.1002598859274132E-2</c:v>
                </c:pt>
                <c:pt idx="21">
                  <c:v>4.3850918116392489E-2</c:v>
                </c:pt>
                <c:pt idx="22">
                  <c:v>5.646159679321134E-2</c:v>
                </c:pt>
                <c:pt idx="23">
                  <c:v>0.1048899554849894</c:v>
                </c:pt>
                <c:pt idx="24">
                  <c:v>0.10741981921322964</c:v>
                </c:pt>
                <c:pt idx="25">
                  <c:v>0.10809522910699768</c:v>
                </c:pt>
                <c:pt idx="26">
                  <c:v>0.82435588953904071</c:v>
                </c:pt>
                <c:pt idx="27">
                  <c:v>0.82547265721784691</c:v>
                </c:pt>
                <c:pt idx="28">
                  <c:v>0.82653559273363653</c:v>
                </c:pt>
                <c:pt idx="29">
                  <c:v>0.82723320925027033</c:v>
                </c:pt>
                <c:pt idx="30">
                  <c:v>0.82781417623516407</c:v>
                </c:pt>
                <c:pt idx="31">
                  <c:v>0.83101592538510594</c:v>
                </c:pt>
                <c:pt idx="32">
                  <c:v>0.83653099217003823</c:v>
                </c:pt>
                <c:pt idx="33">
                  <c:v>0.83915713406605363</c:v>
                </c:pt>
                <c:pt idx="34">
                  <c:v>0.87746912004914457</c:v>
                </c:pt>
                <c:pt idx="35">
                  <c:v>0.88019868120848477</c:v>
                </c:pt>
                <c:pt idx="36">
                  <c:v>0.88679055608381574</c:v>
                </c:pt>
                <c:pt idx="37">
                  <c:v>0.89904593676091316</c:v>
                </c:pt>
                <c:pt idx="38">
                  <c:v>0.90047630997166817</c:v>
                </c:pt>
                <c:pt idx="39">
                  <c:v>0.90706893622034479</c:v>
                </c:pt>
                <c:pt idx="40">
                  <c:v>0.9082234720147494</c:v>
                </c:pt>
                <c:pt idx="41">
                  <c:v>0.92526904217136252</c:v>
                </c:pt>
                <c:pt idx="42">
                  <c:v>0.93108641566238526</c:v>
                </c:pt>
                <c:pt idx="43">
                  <c:v>0.93294850095202764</c:v>
                </c:pt>
                <c:pt idx="44">
                  <c:v>0.94443516621296719</c:v>
                </c:pt>
                <c:pt idx="45">
                  <c:v>0.95114241721924264</c:v>
                </c:pt>
                <c:pt idx="46">
                  <c:v>0.95395501319775233</c:v>
                </c:pt>
                <c:pt idx="47">
                  <c:v>0.95844025229749918</c:v>
                </c:pt>
                <c:pt idx="48">
                  <c:v>0.97348092371134565</c:v>
                </c:pt>
                <c:pt idx="49">
                  <c:v>0.97872785859061184</c:v>
                </c:pt>
                <c:pt idx="5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Igualdad</c:v>
          </c:tx>
          <c:spPr>
            <a:ln w="25400"/>
          </c:spPr>
          <c:marker>
            <c:symbol val="none"/>
          </c:marker>
          <c:xVal>
            <c:numRef>
              <c:f>Año2010!$K$11:$K$261</c:f>
              <c:numCache>
                <c:formatCode>General</c:formatCode>
                <c:ptCount val="251"/>
                <c:pt idx="0">
                  <c:v>1.5975474891649096E-4</c:v>
                </c:pt>
                <c:pt idx="1">
                  <c:v>2.4835436541328047E-4</c:v>
                </c:pt>
                <c:pt idx="2">
                  <c:v>3.2455921690792845E-4</c:v>
                </c:pt>
                <c:pt idx="3">
                  <c:v>4.407027556316992E-4</c:v>
                </c:pt>
                <c:pt idx="4">
                  <c:v>6.280014267751714E-4</c:v>
                </c:pt>
                <c:pt idx="5">
                  <c:v>7.7627954143042019E-4</c:v>
                </c:pt>
                <c:pt idx="6">
                  <c:v>8.4927093533192037E-4</c:v>
                </c:pt>
                <c:pt idx="7">
                  <c:v>1.5364917948951012E-3</c:v>
                </c:pt>
                <c:pt idx="8">
                  <c:v>2.2191220007537855E-3</c:v>
                </c:pt>
                <c:pt idx="9">
                  <c:v>2.3393971278116033E-3</c:v>
                </c:pt>
                <c:pt idx="10">
                  <c:v>2.398157495229163E-3</c:v>
                </c:pt>
                <c:pt idx="11">
                  <c:v>2.6327398995289529E-3</c:v>
                </c:pt>
                <c:pt idx="12">
                  <c:v>3.3993790681799297E-3</c:v>
                </c:pt>
                <c:pt idx="13">
                  <c:v>4.0085588147666636E-3</c:v>
                </c:pt>
                <c:pt idx="14">
                  <c:v>4.2647172914775889E-3</c:v>
                </c:pt>
                <c:pt idx="15">
                  <c:v>4.3413812083426869E-3</c:v>
                </c:pt>
                <c:pt idx="16">
                  <c:v>4.6760398634005081E-3</c:v>
                </c:pt>
                <c:pt idx="17">
                  <c:v>4.8550753578758864E-3</c:v>
                </c:pt>
                <c:pt idx="18">
                  <c:v>5.0042716032720341E-3</c:v>
                </c:pt>
                <c:pt idx="19">
                  <c:v>5.4155941751949533E-3</c:v>
                </c:pt>
                <c:pt idx="20">
                  <c:v>5.6221735918973127E-3</c:v>
                </c:pt>
                <c:pt idx="21">
                  <c:v>5.8650191728651969E-3</c:v>
                </c:pt>
                <c:pt idx="22">
                  <c:v>6.5329592868694913E-3</c:v>
                </c:pt>
                <c:pt idx="23">
                  <c:v>6.7234714156061111E-3</c:v>
                </c:pt>
                <c:pt idx="24">
                  <c:v>6.8111529013620007E-3</c:v>
                </c:pt>
                <c:pt idx="25">
                  <c:v>6.8951618641542936E-3</c:v>
                </c:pt>
                <c:pt idx="26">
                  <c:v>7.5975318809423141E-3</c:v>
                </c:pt>
                <c:pt idx="27">
                  <c:v>7.996459687863092E-3</c:v>
                </c:pt>
                <c:pt idx="28">
                  <c:v>8.1888080780815106E-3</c:v>
                </c:pt>
                <c:pt idx="29">
                  <c:v>1.160333630348628E-2</c:v>
                </c:pt>
                <c:pt idx="30">
                  <c:v>1.1804866001113693E-2</c:v>
                </c:pt>
                <c:pt idx="31">
                  <c:v>1.2222615488222907E-2</c:v>
                </c:pt>
                <c:pt idx="32">
                  <c:v>1.4192924058192963E-2</c:v>
                </c:pt>
                <c:pt idx="33">
                  <c:v>1.4354974133961702E-2</c:v>
                </c:pt>
                <c:pt idx="34">
                  <c:v>1.4410061978415665E-2</c:v>
                </c:pt>
                <c:pt idx="35">
                  <c:v>3.6379094346655871E-2</c:v>
                </c:pt>
                <c:pt idx="36">
                  <c:v>3.8684061571683748E-2</c:v>
                </c:pt>
                <c:pt idx="37">
                  <c:v>3.9492934754416092E-2</c:v>
                </c:pt>
                <c:pt idx="38">
                  <c:v>3.9655902960925735E-2</c:v>
                </c:pt>
                <c:pt idx="39">
                  <c:v>3.984825135114415E-2</c:v>
                </c:pt>
                <c:pt idx="40">
                  <c:v>6.1470689364694846E-2</c:v>
                </c:pt>
                <c:pt idx="41">
                  <c:v>7.9383420119641612E-2</c:v>
                </c:pt>
                <c:pt idx="42">
                  <c:v>8.1338120467016384E-2</c:v>
                </c:pt>
                <c:pt idx="43">
                  <c:v>8.139458550758169E-2</c:v>
                </c:pt>
                <c:pt idx="44">
                  <c:v>8.2085019824738023E-2</c:v>
                </c:pt>
                <c:pt idx="45">
                  <c:v>8.2549593979633101E-2</c:v>
                </c:pt>
                <c:pt idx="46">
                  <c:v>8.2685477329286217E-2</c:v>
                </c:pt>
                <c:pt idx="47">
                  <c:v>8.2774995076523902E-2</c:v>
                </c:pt>
                <c:pt idx="48">
                  <c:v>8.5872768196318394E-2</c:v>
                </c:pt>
                <c:pt idx="49">
                  <c:v>9.1623480091941614E-2</c:v>
                </c:pt>
                <c:pt idx="50">
                  <c:v>9.1893869595136471E-2</c:v>
                </c:pt>
                <c:pt idx="51">
                  <c:v>9.261460222674249E-2</c:v>
                </c:pt>
                <c:pt idx="52">
                  <c:v>9.3413375971324944E-2</c:v>
                </c:pt>
                <c:pt idx="53">
                  <c:v>9.375767499916221E-2</c:v>
                </c:pt>
                <c:pt idx="54">
                  <c:v>9.6430353585920281E-2</c:v>
                </c:pt>
                <c:pt idx="55">
                  <c:v>9.6712219723376389E-2</c:v>
                </c:pt>
                <c:pt idx="56">
                  <c:v>9.7221323219205097E-2</c:v>
                </c:pt>
                <c:pt idx="57">
                  <c:v>9.7339762084781109E-2</c:v>
                </c:pt>
                <c:pt idx="58">
                  <c:v>0.10053347986699958</c:v>
                </c:pt>
                <c:pt idx="59">
                  <c:v>0.13738587061058907</c:v>
                </c:pt>
                <c:pt idx="60">
                  <c:v>0.13791012326364263</c:v>
                </c:pt>
                <c:pt idx="61">
                  <c:v>0.13815388697535141</c:v>
                </c:pt>
                <c:pt idx="62">
                  <c:v>0.13875663980675185</c:v>
                </c:pt>
                <c:pt idx="63">
                  <c:v>0.13895449698141565</c:v>
                </c:pt>
                <c:pt idx="64">
                  <c:v>0.13936627861870904</c:v>
                </c:pt>
                <c:pt idx="65">
                  <c:v>0.1398528879113857</c:v>
                </c:pt>
                <c:pt idx="66">
                  <c:v>0.1409551038658354</c:v>
                </c:pt>
                <c:pt idx="67">
                  <c:v>0.14109098721548849</c:v>
                </c:pt>
                <c:pt idx="68">
                  <c:v>0.1413976428829489</c:v>
                </c:pt>
                <c:pt idx="69">
                  <c:v>0.14151195016019086</c:v>
                </c:pt>
                <c:pt idx="70">
                  <c:v>0.14231531455847782</c:v>
                </c:pt>
                <c:pt idx="71">
                  <c:v>0.1426375784485335</c:v>
                </c:pt>
                <c:pt idx="72">
                  <c:v>0.14670306136923592</c:v>
                </c:pt>
                <c:pt idx="73">
                  <c:v>0.14728561532433657</c:v>
                </c:pt>
                <c:pt idx="74">
                  <c:v>0.14788331843666205</c:v>
                </c:pt>
                <c:pt idx="75">
                  <c:v>0.14918155530429378</c:v>
                </c:pt>
                <c:pt idx="76">
                  <c:v>0.14943036873507751</c:v>
                </c:pt>
                <c:pt idx="77">
                  <c:v>0.15686539147488063</c:v>
                </c:pt>
                <c:pt idx="78">
                  <c:v>0.15886003050948452</c:v>
                </c:pt>
                <c:pt idx="79">
                  <c:v>0.17227575689550617</c:v>
                </c:pt>
                <c:pt idx="80">
                  <c:v>0.17473083849667109</c:v>
                </c:pt>
                <c:pt idx="81">
                  <c:v>0.17725707523025572</c:v>
                </c:pt>
                <c:pt idx="82">
                  <c:v>0.18481512748933934</c:v>
                </c:pt>
                <c:pt idx="83">
                  <c:v>0.18819660300807176</c:v>
                </c:pt>
                <c:pt idx="84">
                  <c:v>0.18832789570402036</c:v>
                </c:pt>
                <c:pt idx="85">
                  <c:v>0.18844174391589188</c:v>
                </c:pt>
                <c:pt idx="86">
                  <c:v>0.18859139922665849</c:v>
                </c:pt>
                <c:pt idx="87">
                  <c:v>0.19095420868836302</c:v>
                </c:pt>
                <c:pt idx="88">
                  <c:v>0.19153768077420458</c:v>
                </c:pt>
                <c:pt idx="89">
                  <c:v>0.19161939441014461</c:v>
                </c:pt>
                <c:pt idx="90">
                  <c:v>0.1927909292355322</c:v>
                </c:pt>
                <c:pt idx="91">
                  <c:v>0.19462810884807186</c:v>
                </c:pt>
                <c:pt idx="92">
                  <c:v>0.1954626896915494</c:v>
                </c:pt>
                <c:pt idx="93">
                  <c:v>0.24105752134998271</c:v>
                </c:pt>
                <c:pt idx="94">
                  <c:v>0.24117182862722469</c:v>
                </c:pt>
                <c:pt idx="95">
                  <c:v>0.24127924992390992</c:v>
                </c:pt>
                <c:pt idx="96">
                  <c:v>0.24252515333931035</c:v>
                </c:pt>
                <c:pt idx="97">
                  <c:v>0.24549668348223119</c:v>
                </c:pt>
                <c:pt idx="98">
                  <c:v>0.24925000195102781</c:v>
                </c:pt>
                <c:pt idx="99">
                  <c:v>0.24975772825074519</c:v>
                </c:pt>
                <c:pt idx="100">
                  <c:v>0.24998358841300641</c:v>
                </c:pt>
                <c:pt idx="101">
                  <c:v>0.25031641080658246</c:v>
                </c:pt>
                <c:pt idx="102">
                  <c:v>0.25851348206133207</c:v>
                </c:pt>
                <c:pt idx="103">
                  <c:v>0.26632952905860841</c:v>
                </c:pt>
                <c:pt idx="104">
                  <c:v>0.26860190264233436</c:v>
                </c:pt>
                <c:pt idx="105">
                  <c:v>0.27608237285381199</c:v>
                </c:pt>
                <c:pt idx="106">
                  <c:v>0.27659468980723384</c:v>
                </c:pt>
                <c:pt idx="107">
                  <c:v>0.28180554082720827</c:v>
                </c:pt>
                <c:pt idx="108">
                  <c:v>0.29477918726148683</c:v>
                </c:pt>
                <c:pt idx="109">
                  <c:v>0.30734747897365838</c:v>
                </c:pt>
                <c:pt idx="110">
                  <c:v>0.30765964342556418</c:v>
                </c:pt>
                <c:pt idx="111">
                  <c:v>0.31213920331041217</c:v>
                </c:pt>
                <c:pt idx="112">
                  <c:v>0.3124036249637912</c:v>
                </c:pt>
                <c:pt idx="113">
                  <c:v>0.31973811238746586</c:v>
                </c:pt>
                <c:pt idx="114">
                  <c:v>0.34771263793192886</c:v>
                </c:pt>
                <c:pt idx="115">
                  <c:v>0.34782051829398453</c:v>
                </c:pt>
                <c:pt idx="116">
                  <c:v>0.34911829609624578</c:v>
                </c:pt>
                <c:pt idx="117">
                  <c:v>0.3595197992598948</c:v>
                </c:pt>
                <c:pt idx="118">
                  <c:v>0.36003670686702116</c:v>
                </c:pt>
                <c:pt idx="119">
                  <c:v>0.36042140364745801</c:v>
                </c:pt>
                <c:pt idx="120">
                  <c:v>0.36442353554703838</c:v>
                </c:pt>
                <c:pt idx="121">
                  <c:v>0.37009666539505559</c:v>
                </c:pt>
                <c:pt idx="122">
                  <c:v>0.37233093655303423</c:v>
                </c:pt>
                <c:pt idx="123">
                  <c:v>0.37693857567623773</c:v>
                </c:pt>
                <c:pt idx="124">
                  <c:v>0.38539455979992093</c:v>
                </c:pt>
                <c:pt idx="125">
                  <c:v>0.38627458811507298</c:v>
                </c:pt>
                <c:pt idx="126">
                  <c:v>0.38935032609708592</c:v>
                </c:pt>
                <c:pt idx="127">
                  <c:v>0.38983280380142854</c:v>
                </c:pt>
                <c:pt idx="128">
                  <c:v>0.39813959167971558</c:v>
                </c:pt>
                <c:pt idx="129">
                  <c:v>0.39832092250104323</c:v>
                </c:pt>
                <c:pt idx="130">
                  <c:v>0.39945481396605398</c:v>
                </c:pt>
                <c:pt idx="131">
                  <c:v>0.39987394064927451</c:v>
                </c:pt>
                <c:pt idx="132">
                  <c:v>0.40072321158460644</c:v>
                </c:pt>
                <c:pt idx="133">
                  <c:v>0.40745402804613973</c:v>
                </c:pt>
                <c:pt idx="134">
                  <c:v>0.40792365192010976</c:v>
                </c:pt>
                <c:pt idx="135">
                  <c:v>0.42741189502643989</c:v>
                </c:pt>
                <c:pt idx="136">
                  <c:v>0.42869085114851269</c:v>
                </c:pt>
                <c:pt idx="137">
                  <c:v>0.59082677214152624</c:v>
                </c:pt>
                <c:pt idx="138">
                  <c:v>0.5952907238037789</c:v>
                </c:pt>
                <c:pt idx="139">
                  <c:v>0.59539906323120506</c:v>
                </c:pt>
                <c:pt idx="140">
                  <c:v>0.59725827798152631</c:v>
                </c:pt>
                <c:pt idx="141">
                  <c:v>0.59949943512006165</c:v>
                </c:pt>
                <c:pt idx="142">
                  <c:v>0.60337165151980476</c:v>
                </c:pt>
                <c:pt idx="143">
                  <c:v>0.60426132020773626</c:v>
                </c:pt>
                <c:pt idx="144">
                  <c:v>0.71363226752126274</c:v>
                </c:pt>
                <c:pt idx="145">
                  <c:v>0.71380074451221776</c:v>
                </c:pt>
                <c:pt idx="146">
                  <c:v>0.71408352878041481</c:v>
                </c:pt>
                <c:pt idx="147">
                  <c:v>0.72065045890469759</c:v>
                </c:pt>
                <c:pt idx="148">
                  <c:v>0.72493675226858634</c:v>
                </c:pt>
                <c:pt idx="149">
                  <c:v>0.81009613287922588</c:v>
                </c:pt>
                <c:pt idx="150">
                  <c:v>0.81108817314476767</c:v>
                </c:pt>
                <c:pt idx="151">
                  <c:v>0.81123920565164553</c:v>
                </c:pt>
                <c:pt idx="152">
                  <c:v>0.81192596744583834</c:v>
                </c:pt>
                <c:pt idx="153">
                  <c:v>0.81222940965570556</c:v>
                </c:pt>
                <c:pt idx="154">
                  <c:v>0.81240339543110596</c:v>
                </c:pt>
                <c:pt idx="155">
                  <c:v>0.8258328937782411</c:v>
                </c:pt>
                <c:pt idx="156">
                  <c:v>0.82650588361132038</c:v>
                </c:pt>
                <c:pt idx="157">
                  <c:v>0.82932684031273374</c:v>
                </c:pt>
                <c:pt idx="158">
                  <c:v>0.82942370310589852</c:v>
                </c:pt>
                <c:pt idx="159">
                  <c:v>0.82950403954572727</c:v>
                </c:pt>
                <c:pt idx="160">
                  <c:v>0.8309000573372648</c:v>
                </c:pt>
                <c:pt idx="161">
                  <c:v>0.83337166529176587</c:v>
                </c:pt>
                <c:pt idx="162">
                  <c:v>0.83382797626999283</c:v>
                </c:pt>
                <c:pt idx="163">
                  <c:v>0.83505597613594573</c:v>
                </c:pt>
                <c:pt idx="164">
                  <c:v>0.83668290380881949</c:v>
                </c:pt>
                <c:pt idx="165">
                  <c:v>0.84340224363609151</c:v>
                </c:pt>
                <c:pt idx="166">
                  <c:v>0.84615112707434426</c:v>
                </c:pt>
                <c:pt idx="167">
                  <c:v>0.8470724712728368</c:v>
                </c:pt>
                <c:pt idx="168">
                  <c:v>0.85592554694195899</c:v>
                </c:pt>
                <c:pt idx="169">
                  <c:v>0.85925468900846014</c:v>
                </c:pt>
                <c:pt idx="170">
                  <c:v>0.85960357869000192</c:v>
                </c:pt>
                <c:pt idx="171">
                  <c:v>0.8671905520674239</c:v>
                </c:pt>
                <c:pt idx="172">
                  <c:v>0.86758810267823328</c:v>
                </c:pt>
                <c:pt idx="173">
                  <c:v>0.86873622516972793</c:v>
                </c:pt>
                <c:pt idx="174">
                  <c:v>0.87317401010586504</c:v>
                </c:pt>
                <c:pt idx="175">
                  <c:v>0.87837246636083732</c:v>
                </c:pt>
                <c:pt idx="176">
                  <c:v>0.87904775152076886</c:v>
                </c:pt>
                <c:pt idx="177">
                  <c:v>0.87936726101860174</c:v>
                </c:pt>
                <c:pt idx="178">
                  <c:v>0.88398086799162112</c:v>
                </c:pt>
                <c:pt idx="179">
                  <c:v>0.8843058862738995</c:v>
                </c:pt>
                <c:pt idx="180">
                  <c:v>0.89545842038360424</c:v>
                </c:pt>
                <c:pt idx="181">
                  <c:v>0.89623607712114595</c:v>
                </c:pt>
                <c:pt idx="182">
                  <c:v>0.89636094290190826</c:v>
                </c:pt>
                <c:pt idx="183">
                  <c:v>0.90646543077087638</c:v>
                </c:pt>
                <c:pt idx="184">
                  <c:v>0.9067688729807436</c:v>
                </c:pt>
                <c:pt idx="185">
                  <c:v>0.90803864779540744</c:v>
                </c:pt>
                <c:pt idx="186">
                  <c:v>0.90990015787258094</c:v>
                </c:pt>
                <c:pt idx="187">
                  <c:v>0.91004155000667941</c:v>
                </c:pt>
                <c:pt idx="188">
                  <c:v>0.91140635135302628</c:v>
                </c:pt>
                <c:pt idx="189">
                  <c:v>0.91965529699463677</c:v>
                </c:pt>
                <c:pt idx="190">
                  <c:v>0.92468527625865393</c:v>
                </c:pt>
                <c:pt idx="191">
                  <c:v>0.9261662211437246</c:v>
                </c:pt>
                <c:pt idx="192">
                  <c:v>0.92631725365060258</c:v>
                </c:pt>
                <c:pt idx="193">
                  <c:v>0.94020948989115105</c:v>
                </c:pt>
                <c:pt idx="194">
                  <c:v>0.94296984996366495</c:v>
                </c:pt>
                <c:pt idx="195">
                  <c:v>0.94454077166134376</c:v>
                </c:pt>
                <c:pt idx="196">
                  <c:v>0.95019507982917262</c:v>
                </c:pt>
                <c:pt idx="197">
                  <c:v>0.95476140306903567</c:v>
                </c:pt>
                <c:pt idx="198">
                  <c:v>0.95497716379314701</c:v>
                </c:pt>
                <c:pt idx="199">
                  <c:v>0.96125717806089872</c:v>
                </c:pt>
                <c:pt idx="200">
                  <c:v>0.96144723112426489</c:v>
                </c:pt>
                <c:pt idx="201">
                  <c:v>0.96160882213466314</c:v>
                </c:pt>
                <c:pt idx="202">
                  <c:v>0.96175342772635486</c:v>
                </c:pt>
                <c:pt idx="203">
                  <c:v>0.96241126840220925</c:v>
                </c:pt>
                <c:pt idx="204">
                  <c:v>0.96264952332947262</c:v>
                </c:pt>
                <c:pt idx="205">
                  <c:v>0.96274959958023065</c:v>
                </c:pt>
                <c:pt idx="206">
                  <c:v>0.9632449311149458</c:v>
                </c:pt>
                <c:pt idx="207">
                  <c:v>0.96384309329264173</c:v>
                </c:pt>
                <c:pt idx="208">
                  <c:v>0.963946383000993</c:v>
                </c:pt>
                <c:pt idx="209">
                  <c:v>0.96543650919347268</c:v>
                </c:pt>
                <c:pt idx="210">
                  <c:v>0.96738248729880882</c:v>
                </c:pt>
                <c:pt idx="211">
                  <c:v>0.96842043410139556</c:v>
                </c:pt>
                <c:pt idx="212">
                  <c:v>0.96920497681949414</c:v>
                </c:pt>
                <c:pt idx="213">
                  <c:v>0.96968745452383676</c:v>
                </c:pt>
                <c:pt idx="214">
                  <c:v>0.97055876059695023</c:v>
                </c:pt>
                <c:pt idx="215">
                  <c:v>0.97392416882771693</c:v>
                </c:pt>
                <c:pt idx="216">
                  <c:v>0.97424918710999531</c:v>
                </c:pt>
                <c:pt idx="217">
                  <c:v>0.9764109259394429</c:v>
                </c:pt>
                <c:pt idx="218">
                  <c:v>0.9770003658751002</c:v>
                </c:pt>
                <c:pt idx="219">
                  <c:v>0.9803561337330875</c:v>
                </c:pt>
                <c:pt idx="220">
                  <c:v>0.9805011983901496</c:v>
                </c:pt>
                <c:pt idx="221">
                  <c:v>0.9822511555823038</c:v>
                </c:pt>
                <c:pt idx="222">
                  <c:v>0.98267349572311746</c:v>
                </c:pt>
                <c:pt idx="223">
                  <c:v>0.98280937907277055</c:v>
                </c:pt>
                <c:pt idx="224">
                  <c:v>0.98353332516196978</c:v>
                </c:pt>
                <c:pt idx="225">
                  <c:v>0.98463737737790125</c:v>
                </c:pt>
                <c:pt idx="226">
                  <c:v>0.98508083452575568</c:v>
                </c:pt>
                <c:pt idx="227">
                  <c:v>0.98715351467333601</c:v>
                </c:pt>
                <c:pt idx="228">
                  <c:v>0.98782971796400831</c:v>
                </c:pt>
                <c:pt idx="229">
                  <c:v>0.98810882970924174</c:v>
                </c:pt>
                <c:pt idx="230">
                  <c:v>0.98888005953159719</c:v>
                </c:pt>
                <c:pt idx="231">
                  <c:v>0.98931938509111761</c:v>
                </c:pt>
                <c:pt idx="232">
                  <c:v>0.98992489231474068</c:v>
                </c:pt>
                <c:pt idx="233">
                  <c:v>0.99010071435162295</c:v>
                </c:pt>
                <c:pt idx="234">
                  <c:v>0.99015212967311328</c:v>
                </c:pt>
                <c:pt idx="235">
                  <c:v>0.99041609226112193</c:v>
                </c:pt>
                <c:pt idx="236">
                  <c:v>0.99059880027856084</c:v>
                </c:pt>
                <c:pt idx="237">
                  <c:v>0.99114141554643242</c:v>
                </c:pt>
                <c:pt idx="238">
                  <c:v>0.99123368768589282</c:v>
                </c:pt>
                <c:pt idx="239">
                  <c:v>0.99369978685594851</c:v>
                </c:pt>
                <c:pt idx="240">
                  <c:v>0.99407667952508771</c:v>
                </c:pt>
                <c:pt idx="241">
                  <c:v>0.99477078636520766</c:v>
                </c:pt>
                <c:pt idx="242">
                  <c:v>0.99499985998506202</c:v>
                </c:pt>
                <c:pt idx="243">
                  <c:v>0.99512380763508346</c:v>
                </c:pt>
                <c:pt idx="244">
                  <c:v>0.99532074667900639</c:v>
                </c:pt>
                <c:pt idx="245">
                  <c:v>0.99607545014802568</c:v>
                </c:pt>
                <c:pt idx="246">
                  <c:v>0.996282029564728</c:v>
                </c:pt>
                <c:pt idx="247">
                  <c:v>0.99743933336363166</c:v>
                </c:pt>
                <c:pt idx="248">
                  <c:v>0.99787452733481796</c:v>
                </c:pt>
                <c:pt idx="249">
                  <c:v>0.99851630072270658</c:v>
                </c:pt>
                <c:pt idx="250">
                  <c:v>1</c:v>
                </c:pt>
              </c:numCache>
            </c:numRef>
          </c:xVal>
          <c:yVal>
            <c:numRef>
              <c:f>Año2010!$K$11:$K$261</c:f>
              <c:numCache>
                <c:formatCode>General</c:formatCode>
                <c:ptCount val="251"/>
                <c:pt idx="0">
                  <c:v>1.5975474891649096E-4</c:v>
                </c:pt>
                <c:pt idx="1">
                  <c:v>2.4835436541328047E-4</c:v>
                </c:pt>
                <c:pt idx="2">
                  <c:v>3.2455921690792845E-4</c:v>
                </c:pt>
                <c:pt idx="3">
                  <c:v>4.407027556316992E-4</c:v>
                </c:pt>
                <c:pt idx="4">
                  <c:v>6.280014267751714E-4</c:v>
                </c:pt>
                <c:pt idx="5">
                  <c:v>7.7627954143042019E-4</c:v>
                </c:pt>
                <c:pt idx="6">
                  <c:v>8.4927093533192037E-4</c:v>
                </c:pt>
                <c:pt idx="7">
                  <c:v>1.5364917948951012E-3</c:v>
                </c:pt>
                <c:pt idx="8">
                  <c:v>2.2191220007537855E-3</c:v>
                </c:pt>
                <c:pt idx="9">
                  <c:v>2.3393971278116033E-3</c:v>
                </c:pt>
                <c:pt idx="10">
                  <c:v>2.398157495229163E-3</c:v>
                </c:pt>
                <c:pt idx="11">
                  <c:v>2.6327398995289529E-3</c:v>
                </c:pt>
                <c:pt idx="12">
                  <c:v>3.3993790681799297E-3</c:v>
                </c:pt>
                <c:pt idx="13">
                  <c:v>4.0085588147666636E-3</c:v>
                </c:pt>
                <c:pt idx="14">
                  <c:v>4.2647172914775889E-3</c:v>
                </c:pt>
                <c:pt idx="15">
                  <c:v>4.3413812083426869E-3</c:v>
                </c:pt>
                <c:pt idx="16">
                  <c:v>4.6760398634005081E-3</c:v>
                </c:pt>
                <c:pt idx="17">
                  <c:v>4.8550753578758864E-3</c:v>
                </c:pt>
                <c:pt idx="18">
                  <c:v>5.0042716032720341E-3</c:v>
                </c:pt>
                <c:pt idx="19">
                  <c:v>5.4155941751949533E-3</c:v>
                </c:pt>
                <c:pt idx="20">
                  <c:v>5.6221735918973127E-3</c:v>
                </c:pt>
                <c:pt idx="21">
                  <c:v>5.8650191728651969E-3</c:v>
                </c:pt>
                <c:pt idx="22">
                  <c:v>6.5329592868694913E-3</c:v>
                </c:pt>
                <c:pt idx="23">
                  <c:v>6.7234714156061111E-3</c:v>
                </c:pt>
                <c:pt idx="24">
                  <c:v>6.8111529013620007E-3</c:v>
                </c:pt>
                <c:pt idx="25">
                  <c:v>6.8951618641542936E-3</c:v>
                </c:pt>
                <c:pt idx="26">
                  <c:v>7.5975318809423141E-3</c:v>
                </c:pt>
                <c:pt idx="27">
                  <c:v>7.996459687863092E-3</c:v>
                </c:pt>
                <c:pt idx="28">
                  <c:v>8.1888080780815106E-3</c:v>
                </c:pt>
                <c:pt idx="29">
                  <c:v>1.160333630348628E-2</c:v>
                </c:pt>
                <c:pt idx="30">
                  <c:v>1.1804866001113693E-2</c:v>
                </c:pt>
                <c:pt idx="31">
                  <c:v>1.2222615488222907E-2</c:v>
                </c:pt>
                <c:pt idx="32">
                  <c:v>1.4192924058192963E-2</c:v>
                </c:pt>
                <c:pt idx="33">
                  <c:v>1.4354974133961702E-2</c:v>
                </c:pt>
                <c:pt idx="34">
                  <c:v>1.4410061978415665E-2</c:v>
                </c:pt>
                <c:pt idx="35">
                  <c:v>3.6379094346655871E-2</c:v>
                </c:pt>
                <c:pt idx="36">
                  <c:v>3.8684061571683748E-2</c:v>
                </c:pt>
                <c:pt idx="37">
                  <c:v>3.9492934754416092E-2</c:v>
                </c:pt>
                <c:pt idx="38">
                  <c:v>3.9655902960925735E-2</c:v>
                </c:pt>
                <c:pt idx="39">
                  <c:v>3.984825135114415E-2</c:v>
                </c:pt>
                <c:pt idx="40">
                  <c:v>6.1470689364694846E-2</c:v>
                </c:pt>
                <c:pt idx="41">
                  <c:v>7.9383420119641612E-2</c:v>
                </c:pt>
                <c:pt idx="42">
                  <c:v>8.1338120467016384E-2</c:v>
                </c:pt>
                <c:pt idx="43">
                  <c:v>8.139458550758169E-2</c:v>
                </c:pt>
                <c:pt idx="44">
                  <c:v>8.2085019824738023E-2</c:v>
                </c:pt>
                <c:pt idx="45">
                  <c:v>8.2549593979633101E-2</c:v>
                </c:pt>
                <c:pt idx="46">
                  <c:v>8.2685477329286217E-2</c:v>
                </c:pt>
                <c:pt idx="47">
                  <c:v>8.2774995076523902E-2</c:v>
                </c:pt>
                <c:pt idx="48">
                  <c:v>8.5872768196318394E-2</c:v>
                </c:pt>
                <c:pt idx="49">
                  <c:v>9.1623480091941614E-2</c:v>
                </c:pt>
                <c:pt idx="50">
                  <c:v>9.1893869595136471E-2</c:v>
                </c:pt>
                <c:pt idx="51">
                  <c:v>9.261460222674249E-2</c:v>
                </c:pt>
                <c:pt idx="52">
                  <c:v>9.3413375971324944E-2</c:v>
                </c:pt>
                <c:pt idx="53">
                  <c:v>9.375767499916221E-2</c:v>
                </c:pt>
                <c:pt idx="54">
                  <c:v>9.6430353585920281E-2</c:v>
                </c:pt>
                <c:pt idx="55">
                  <c:v>9.6712219723376389E-2</c:v>
                </c:pt>
                <c:pt idx="56">
                  <c:v>9.7221323219205097E-2</c:v>
                </c:pt>
                <c:pt idx="57">
                  <c:v>9.7339762084781109E-2</c:v>
                </c:pt>
                <c:pt idx="58">
                  <c:v>0.10053347986699958</c:v>
                </c:pt>
                <c:pt idx="59">
                  <c:v>0.13738587061058907</c:v>
                </c:pt>
                <c:pt idx="60">
                  <c:v>0.13791012326364263</c:v>
                </c:pt>
                <c:pt idx="61">
                  <c:v>0.13815388697535141</c:v>
                </c:pt>
                <c:pt idx="62">
                  <c:v>0.13875663980675185</c:v>
                </c:pt>
                <c:pt idx="63">
                  <c:v>0.13895449698141565</c:v>
                </c:pt>
                <c:pt idx="64">
                  <c:v>0.13936627861870904</c:v>
                </c:pt>
                <c:pt idx="65">
                  <c:v>0.1398528879113857</c:v>
                </c:pt>
                <c:pt idx="66">
                  <c:v>0.1409551038658354</c:v>
                </c:pt>
                <c:pt idx="67">
                  <c:v>0.14109098721548849</c:v>
                </c:pt>
                <c:pt idx="68">
                  <c:v>0.1413976428829489</c:v>
                </c:pt>
                <c:pt idx="69">
                  <c:v>0.14151195016019086</c:v>
                </c:pt>
                <c:pt idx="70">
                  <c:v>0.14231531455847782</c:v>
                </c:pt>
                <c:pt idx="71">
                  <c:v>0.1426375784485335</c:v>
                </c:pt>
                <c:pt idx="72">
                  <c:v>0.14670306136923592</c:v>
                </c:pt>
                <c:pt idx="73">
                  <c:v>0.14728561532433657</c:v>
                </c:pt>
                <c:pt idx="74">
                  <c:v>0.14788331843666205</c:v>
                </c:pt>
                <c:pt idx="75">
                  <c:v>0.14918155530429378</c:v>
                </c:pt>
                <c:pt idx="76">
                  <c:v>0.14943036873507751</c:v>
                </c:pt>
                <c:pt idx="77">
                  <c:v>0.15686539147488063</c:v>
                </c:pt>
                <c:pt idx="78">
                  <c:v>0.15886003050948452</c:v>
                </c:pt>
                <c:pt idx="79">
                  <c:v>0.17227575689550617</c:v>
                </c:pt>
                <c:pt idx="80">
                  <c:v>0.17473083849667109</c:v>
                </c:pt>
                <c:pt idx="81">
                  <c:v>0.17725707523025572</c:v>
                </c:pt>
                <c:pt idx="82">
                  <c:v>0.18481512748933934</c:v>
                </c:pt>
                <c:pt idx="83">
                  <c:v>0.18819660300807176</c:v>
                </c:pt>
                <c:pt idx="84">
                  <c:v>0.18832789570402036</c:v>
                </c:pt>
                <c:pt idx="85">
                  <c:v>0.18844174391589188</c:v>
                </c:pt>
                <c:pt idx="86">
                  <c:v>0.18859139922665849</c:v>
                </c:pt>
                <c:pt idx="87">
                  <c:v>0.19095420868836302</c:v>
                </c:pt>
                <c:pt idx="88">
                  <c:v>0.19153768077420458</c:v>
                </c:pt>
                <c:pt idx="89">
                  <c:v>0.19161939441014461</c:v>
                </c:pt>
                <c:pt idx="90">
                  <c:v>0.1927909292355322</c:v>
                </c:pt>
                <c:pt idx="91">
                  <c:v>0.19462810884807186</c:v>
                </c:pt>
                <c:pt idx="92">
                  <c:v>0.1954626896915494</c:v>
                </c:pt>
                <c:pt idx="93">
                  <c:v>0.24105752134998271</c:v>
                </c:pt>
                <c:pt idx="94">
                  <c:v>0.24117182862722469</c:v>
                </c:pt>
                <c:pt idx="95">
                  <c:v>0.24127924992390992</c:v>
                </c:pt>
                <c:pt idx="96">
                  <c:v>0.24252515333931035</c:v>
                </c:pt>
                <c:pt idx="97">
                  <c:v>0.24549668348223119</c:v>
                </c:pt>
                <c:pt idx="98">
                  <c:v>0.24925000195102781</c:v>
                </c:pt>
                <c:pt idx="99">
                  <c:v>0.24975772825074519</c:v>
                </c:pt>
                <c:pt idx="100">
                  <c:v>0.24998358841300641</c:v>
                </c:pt>
                <c:pt idx="101">
                  <c:v>0.25031641080658246</c:v>
                </c:pt>
                <c:pt idx="102">
                  <c:v>0.25851348206133207</c:v>
                </c:pt>
                <c:pt idx="103">
                  <c:v>0.26632952905860841</c:v>
                </c:pt>
                <c:pt idx="104">
                  <c:v>0.26860190264233436</c:v>
                </c:pt>
                <c:pt idx="105">
                  <c:v>0.27608237285381199</c:v>
                </c:pt>
                <c:pt idx="106">
                  <c:v>0.27659468980723384</c:v>
                </c:pt>
                <c:pt idx="107">
                  <c:v>0.28180554082720827</c:v>
                </c:pt>
                <c:pt idx="108">
                  <c:v>0.29477918726148683</c:v>
                </c:pt>
                <c:pt idx="109">
                  <c:v>0.30734747897365838</c:v>
                </c:pt>
                <c:pt idx="110">
                  <c:v>0.30765964342556418</c:v>
                </c:pt>
                <c:pt idx="111">
                  <c:v>0.31213920331041217</c:v>
                </c:pt>
                <c:pt idx="112">
                  <c:v>0.3124036249637912</c:v>
                </c:pt>
                <c:pt idx="113">
                  <c:v>0.31973811238746586</c:v>
                </c:pt>
                <c:pt idx="114">
                  <c:v>0.34771263793192886</c:v>
                </c:pt>
                <c:pt idx="115">
                  <c:v>0.34782051829398453</c:v>
                </c:pt>
                <c:pt idx="116">
                  <c:v>0.34911829609624578</c:v>
                </c:pt>
                <c:pt idx="117">
                  <c:v>0.3595197992598948</c:v>
                </c:pt>
                <c:pt idx="118">
                  <c:v>0.36003670686702116</c:v>
                </c:pt>
                <c:pt idx="119">
                  <c:v>0.36042140364745801</c:v>
                </c:pt>
                <c:pt idx="120">
                  <c:v>0.36442353554703838</c:v>
                </c:pt>
                <c:pt idx="121">
                  <c:v>0.37009666539505559</c:v>
                </c:pt>
                <c:pt idx="122">
                  <c:v>0.37233093655303423</c:v>
                </c:pt>
                <c:pt idx="123">
                  <c:v>0.37693857567623773</c:v>
                </c:pt>
                <c:pt idx="124">
                  <c:v>0.38539455979992093</c:v>
                </c:pt>
                <c:pt idx="125">
                  <c:v>0.38627458811507298</c:v>
                </c:pt>
                <c:pt idx="126">
                  <c:v>0.38935032609708592</c:v>
                </c:pt>
                <c:pt idx="127">
                  <c:v>0.38983280380142854</c:v>
                </c:pt>
                <c:pt idx="128">
                  <c:v>0.39813959167971558</c:v>
                </c:pt>
                <c:pt idx="129">
                  <c:v>0.39832092250104323</c:v>
                </c:pt>
                <c:pt idx="130">
                  <c:v>0.39945481396605398</c:v>
                </c:pt>
                <c:pt idx="131">
                  <c:v>0.39987394064927451</c:v>
                </c:pt>
                <c:pt idx="132">
                  <c:v>0.40072321158460644</c:v>
                </c:pt>
                <c:pt idx="133">
                  <c:v>0.40745402804613973</c:v>
                </c:pt>
                <c:pt idx="134">
                  <c:v>0.40792365192010976</c:v>
                </c:pt>
                <c:pt idx="135">
                  <c:v>0.42741189502643989</c:v>
                </c:pt>
                <c:pt idx="136">
                  <c:v>0.42869085114851269</c:v>
                </c:pt>
                <c:pt idx="137">
                  <c:v>0.59082677214152624</c:v>
                </c:pt>
                <c:pt idx="138">
                  <c:v>0.5952907238037789</c:v>
                </c:pt>
                <c:pt idx="139">
                  <c:v>0.59539906323120506</c:v>
                </c:pt>
                <c:pt idx="140">
                  <c:v>0.59725827798152631</c:v>
                </c:pt>
                <c:pt idx="141">
                  <c:v>0.59949943512006165</c:v>
                </c:pt>
                <c:pt idx="142">
                  <c:v>0.60337165151980476</c:v>
                </c:pt>
                <c:pt idx="143">
                  <c:v>0.60426132020773626</c:v>
                </c:pt>
                <c:pt idx="144">
                  <c:v>0.71363226752126274</c:v>
                </c:pt>
                <c:pt idx="145">
                  <c:v>0.71380074451221776</c:v>
                </c:pt>
                <c:pt idx="146">
                  <c:v>0.71408352878041481</c:v>
                </c:pt>
                <c:pt idx="147">
                  <c:v>0.72065045890469759</c:v>
                </c:pt>
                <c:pt idx="148">
                  <c:v>0.72493675226858634</c:v>
                </c:pt>
                <c:pt idx="149">
                  <c:v>0.81009613287922588</c:v>
                </c:pt>
                <c:pt idx="150">
                  <c:v>0.81108817314476767</c:v>
                </c:pt>
                <c:pt idx="151">
                  <c:v>0.81123920565164553</c:v>
                </c:pt>
                <c:pt idx="152">
                  <c:v>0.81192596744583834</c:v>
                </c:pt>
                <c:pt idx="153">
                  <c:v>0.81222940965570556</c:v>
                </c:pt>
                <c:pt idx="154">
                  <c:v>0.81240339543110596</c:v>
                </c:pt>
                <c:pt idx="155">
                  <c:v>0.8258328937782411</c:v>
                </c:pt>
                <c:pt idx="156">
                  <c:v>0.82650588361132038</c:v>
                </c:pt>
                <c:pt idx="157">
                  <c:v>0.82932684031273374</c:v>
                </c:pt>
                <c:pt idx="158">
                  <c:v>0.82942370310589852</c:v>
                </c:pt>
                <c:pt idx="159">
                  <c:v>0.82950403954572727</c:v>
                </c:pt>
                <c:pt idx="160">
                  <c:v>0.8309000573372648</c:v>
                </c:pt>
                <c:pt idx="161">
                  <c:v>0.83337166529176587</c:v>
                </c:pt>
                <c:pt idx="162">
                  <c:v>0.83382797626999283</c:v>
                </c:pt>
                <c:pt idx="163">
                  <c:v>0.83505597613594573</c:v>
                </c:pt>
                <c:pt idx="164">
                  <c:v>0.83668290380881949</c:v>
                </c:pt>
                <c:pt idx="165">
                  <c:v>0.84340224363609151</c:v>
                </c:pt>
                <c:pt idx="166">
                  <c:v>0.84615112707434426</c:v>
                </c:pt>
                <c:pt idx="167">
                  <c:v>0.8470724712728368</c:v>
                </c:pt>
                <c:pt idx="168">
                  <c:v>0.85592554694195899</c:v>
                </c:pt>
                <c:pt idx="169">
                  <c:v>0.85925468900846014</c:v>
                </c:pt>
                <c:pt idx="170">
                  <c:v>0.85960357869000192</c:v>
                </c:pt>
                <c:pt idx="171">
                  <c:v>0.8671905520674239</c:v>
                </c:pt>
                <c:pt idx="172">
                  <c:v>0.86758810267823328</c:v>
                </c:pt>
                <c:pt idx="173">
                  <c:v>0.86873622516972793</c:v>
                </c:pt>
                <c:pt idx="174">
                  <c:v>0.87317401010586504</c:v>
                </c:pt>
                <c:pt idx="175">
                  <c:v>0.87837246636083732</c:v>
                </c:pt>
                <c:pt idx="176">
                  <c:v>0.87904775152076886</c:v>
                </c:pt>
                <c:pt idx="177">
                  <c:v>0.87936726101860174</c:v>
                </c:pt>
                <c:pt idx="178">
                  <c:v>0.88398086799162112</c:v>
                </c:pt>
                <c:pt idx="179">
                  <c:v>0.8843058862738995</c:v>
                </c:pt>
                <c:pt idx="180">
                  <c:v>0.89545842038360424</c:v>
                </c:pt>
                <c:pt idx="181">
                  <c:v>0.89623607712114595</c:v>
                </c:pt>
                <c:pt idx="182">
                  <c:v>0.89636094290190826</c:v>
                </c:pt>
                <c:pt idx="183">
                  <c:v>0.90646543077087638</c:v>
                </c:pt>
                <c:pt idx="184">
                  <c:v>0.9067688729807436</c:v>
                </c:pt>
                <c:pt idx="185">
                  <c:v>0.90803864779540744</c:v>
                </c:pt>
                <c:pt idx="186">
                  <c:v>0.90990015787258094</c:v>
                </c:pt>
                <c:pt idx="187">
                  <c:v>0.91004155000667941</c:v>
                </c:pt>
                <c:pt idx="188">
                  <c:v>0.91140635135302628</c:v>
                </c:pt>
                <c:pt idx="189">
                  <c:v>0.91965529699463677</c:v>
                </c:pt>
                <c:pt idx="190">
                  <c:v>0.92468527625865393</c:v>
                </c:pt>
                <c:pt idx="191">
                  <c:v>0.9261662211437246</c:v>
                </c:pt>
                <c:pt idx="192">
                  <c:v>0.92631725365060258</c:v>
                </c:pt>
                <c:pt idx="193">
                  <c:v>0.94020948989115105</c:v>
                </c:pt>
                <c:pt idx="194">
                  <c:v>0.94296984996366495</c:v>
                </c:pt>
                <c:pt idx="195">
                  <c:v>0.94454077166134376</c:v>
                </c:pt>
                <c:pt idx="196">
                  <c:v>0.95019507982917262</c:v>
                </c:pt>
                <c:pt idx="197">
                  <c:v>0.95476140306903567</c:v>
                </c:pt>
                <c:pt idx="198">
                  <c:v>0.95497716379314701</c:v>
                </c:pt>
                <c:pt idx="199">
                  <c:v>0.96125717806089872</c:v>
                </c:pt>
                <c:pt idx="200">
                  <c:v>0.96144723112426489</c:v>
                </c:pt>
                <c:pt idx="201">
                  <c:v>0.96160882213466314</c:v>
                </c:pt>
                <c:pt idx="202">
                  <c:v>0.96175342772635486</c:v>
                </c:pt>
                <c:pt idx="203">
                  <c:v>0.96241126840220925</c:v>
                </c:pt>
                <c:pt idx="204">
                  <c:v>0.96264952332947262</c:v>
                </c:pt>
                <c:pt idx="205">
                  <c:v>0.96274959958023065</c:v>
                </c:pt>
                <c:pt idx="206">
                  <c:v>0.9632449311149458</c:v>
                </c:pt>
                <c:pt idx="207">
                  <c:v>0.96384309329264173</c:v>
                </c:pt>
                <c:pt idx="208">
                  <c:v>0.963946383000993</c:v>
                </c:pt>
                <c:pt idx="209">
                  <c:v>0.96543650919347268</c:v>
                </c:pt>
                <c:pt idx="210">
                  <c:v>0.96738248729880882</c:v>
                </c:pt>
                <c:pt idx="211">
                  <c:v>0.96842043410139556</c:v>
                </c:pt>
                <c:pt idx="212">
                  <c:v>0.96920497681949414</c:v>
                </c:pt>
                <c:pt idx="213">
                  <c:v>0.96968745452383676</c:v>
                </c:pt>
                <c:pt idx="214">
                  <c:v>0.97055876059695023</c:v>
                </c:pt>
                <c:pt idx="215">
                  <c:v>0.97392416882771693</c:v>
                </c:pt>
                <c:pt idx="216">
                  <c:v>0.97424918710999531</c:v>
                </c:pt>
                <c:pt idx="217">
                  <c:v>0.9764109259394429</c:v>
                </c:pt>
                <c:pt idx="218">
                  <c:v>0.9770003658751002</c:v>
                </c:pt>
                <c:pt idx="219">
                  <c:v>0.9803561337330875</c:v>
                </c:pt>
                <c:pt idx="220">
                  <c:v>0.9805011983901496</c:v>
                </c:pt>
                <c:pt idx="221">
                  <c:v>0.9822511555823038</c:v>
                </c:pt>
                <c:pt idx="222">
                  <c:v>0.98267349572311746</c:v>
                </c:pt>
                <c:pt idx="223">
                  <c:v>0.98280937907277055</c:v>
                </c:pt>
                <c:pt idx="224">
                  <c:v>0.98353332516196978</c:v>
                </c:pt>
                <c:pt idx="225">
                  <c:v>0.98463737737790125</c:v>
                </c:pt>
                <c:pt idx="226">
                  <c:v>0.98508083452575568</c:v>
                </c:pt>
                <c:pt idx="227">
                  <c:v>0.98715351467333601</c:v>
                </c:pt>
                <c:pt idx="228">
                  <c:v>0.98782971796400831</c:v>
                </c:pt>
                <c:pt idx="229">
                  <c:v>0.98810882970924174</c:v>
                </c:pt>
                <c:pt idx="230">
                  <c:v>0.98888005953159719</c:v>
                </c:pt>
                <c:pt idx="231">
                  <c:v>0.98931938509111761</c:v>
                </c:pt>
                <c:pt idx="232">
                  <c:v>0.98992489231474068</c:v>
                </c:pt>
                <c:pt idx="233">
                  <c:v>0.99010071435162295</c:v>
                </c:pt>
                <c:pt idx="234">
                  <c:v>0.99015212967311328</c:v>
                </c:pt>
                <c:pt idx="235">
                  <c:v>0.99041609226112193</c:v>
                </c:pt>
                <c:pt idx="236">
                  <c:v>0.99059880027856084</c:v>
                </c:pt>
                <c:pt idx="237">
                  <c:v>0.99114141554643242</c:v>
                </c:pt>
                <c:pt idx="238">
                  <c:v>0.99123368768589282</c:v>
                </c:pt>
                <c:pt idx="239">
                  <c:v>0.99369978685594851</c:v>
                </c:pt>
                <c:pt idx="240">
                  <c:v>0.99407667952508771</c:v>
                </c:pt>
                <c:pt idx="241">
                  <c:v>0.99477078636520766</c:v>
                </c:pt>
                <c:pt idx="242">
                  <c:v>0.99499985998506202</c:v>
                </c:pt>
                <c:pt idx="243">
                  <c:v>0.99512380763508346</c:v>
                </c:pt>
                <c:pt idx="244">
                  <c:v>0.99532074667900639</c:v>
                </c:pt>
                <c:pt idx="245">
                  <c:v>0.99607545014802568</c:v>
                </c:pt>
                <c:pt idx="246">
                  <c:v>0.996282029564728</c:v>
                </c:pt>
                <c:pt idx="247">
                  <c:v>0.99743933336363166</c:v>
                </c:pt>
                <c:pt idx="248">
                  <c:v>0.99787452733481796</c:v>
                </c:pt>
                <c:pt idx="249">
                  <c:v>0.99851630072270658</c:v>
                </c:pt>
                <c:pt idx="250">
                  <c:v>1</c:v>
                </c:pt>
              </c:numCache>
            </c:numRef>
          </c:yVal>
          <c:smooth val="1"/>
        </c:ser>
        <c:ser>
          <c:idx val="3"/>
          <c:order val="2"/>
          <c:tx>
            <c:v>Gipuzkoa</c:v>
          </c:tx>
          <c:spPr>
            <a:ln w="25400"/>
          </c:spPr>
          <c:marker>
            <c:symbol val="none"/>
          </c:marker>
          <c:xVal>
            <c:numRef>
              <c:f>Gipuzkoa!$W$3:$W$90</c:f>
              <c:numCache>
                <c:formatCode>General</c:formatCode>
                <c:ptCount val="88"/>
                <c:pt idx="0">
                  <c:v>4.9203761542735867E-4</c:v>
                </c:pt>
                <c:pt idx="1">
                  <c:v>7.2674521359098387E-4</c:v>
                </c:pt>
                <c:pt idx="2">
                  <c:v>1.0844622156114486E-3</c:v>
                </c:pt>
                <c:pt idx="3">
                  <c:v>1.3092725054187763E-3</c:v>
                </c:pt>
                <c:pt idx="4">
                  <c:v>1.6797146181830522E-3</c:v>
                </c:pt>
                <c:pt idx="5">
                  <c:v>1.8606939709839196E-3</c:v>
                </c:pt>
                <c:pt idx="6">
                  <c:v>4.2219089645577391E-3</c:v>
                </c:pt>
                <c:pt idx="7">
                  <c:v>6.2791352014738505E-3</c:v>
                </c:pt>
                <c:pt idx="8">
                  <c:v>6.5491903294813952E-3</c:v>
                </c:pt>
                <c:pt idx="9">
                  <c:v>6.8079342479388854E-3</c:v>
                </c:pt>
                <c:pt idx="10">
                  <c:v>8.9712030743867559E-3</c:v>
                </c:pt>
                <c:pt idx="11">
                  <c:v>9.4703101957828977E-3</c:v>
                </c:pt>
                <c:pt idx="12">
                  <c:v>9.6399783390337113E-3</c:v>
                </c:pt>
                <c:pt idx="13">
                  <c:v>1.6739176232886493E-2</c:v>
                </c:pt>
                <c:pt idx="14">
                  <c:v>7.1909600813275965E-2</c:v>
                </c:pt>
                <c:pt idx="15">
                  <c:v>7.2083510660108055E-2</c:v>
                </c:pt>
                <c:pt idx="16">
                  <c:v>7.4210018055518245E-2</c:v>
                </c:pt>
                <c:pt idx="17">
                  <c:v>8.2441750805570202E-2</c:v>
                </c:pt>
                <c:pt idx="18">
                  <c:v>9.2278261410536105E-2</c:v>
                </c:pt>
                <c:pt idx="19">
                  <c:v>9.3029042944420964E-2</c:v>
                </c:pt>
                <c:pt idx="20">
                  <c:v>9.3381104341666396E-2</c:v>
                </c:pt>
                <c:pt idx="21">
                  <c:v>9.5855431430740753E-2</c:v>
                </c:pt>
                <c:pt idx="22">
                  <c:v>0.10199883211761396</c:v>
                </c:pt>
                <c:pt idx="23">
                  <c:v>0.10956037570182521</c:v>
                </c:pt>
                <c:pt idx="24">
                  <c:v>0.13283884495583681</c:v>
                </c:pt>
                <c:pt idx="25">
                  <c:v>0.13318949245188846</c:v>
                </c:pt>
                <c:pt idx="26">
                  <c:v>0.1336504242410532</c:v>
                </c:pt>
                <c:pt idx="27">
                  <c:v>0.14092777368531934</c:v>
                </c:pt>
                <c:pt idx="28">
                  <c:v>0.14658620626273394</c:v>
                </c:pt>
                <c:pt idx="29">
                  <c:v>0.14728184565006228</c:v>
                </c:pt>
                <c:pt idx="30">
                  <c:v>0.17252846536578331</c:v>
                </c:pt>
                <c:pt idx="31">
                  <c:v>0.18857765781611649</c:v>
                </c:pt>
                <c:pt idx="32">
                  <c:v>0.22728744469878956</c:v>
                </c:pt>
                <c:pt idx="33">
                  <c:v>0.24108429254746819</c:v>
                </c:pt>
                <c:pt idx="34">
                  <c:v>0.2418986996350721</c:v>
                </c:pt>
                <c:pt idx="35">
                  <c:v>0.26448859900772415</c:v>
                </c:pt>
                <c:pt idx="36">
                  <c:v>0.35064890995287468</c:v>
                </c:pt>
                <c:pt idx="37">
                  <c:v>0.35098117673340751</c:v>
                </c:pt>
                <c:pt idx="38">
                  <c:v>0.38301734998154857</c:v>
                </c:pt>
                <c:pt idx="39">
                  <c:v>0.39534374058872018</c:v>
                </c:pt>
                <c:pt idx="40">
                  <c:v>0.40953506687045693</c:v>
                </c:pt>
                <c:pt idx="41">
                  <c:v>0.41900820486862739</c:v>
                </c:pt>
                <c:pt idx="42">
                  <c:v>0.42049421502326573</c:v>
                </c:pt>
                <c:pt idx="43">
                  <c:v>0.44607875712429462</c:v>
                </c:pt>
                <c:pt idx="44">
                  <c:v>0.44663724809582855</c:v>
                </c:pt>
                <c:pt idx="45">
                  <c:v>0.44925296530427861</c:v>
                </c:pt>
                <c:pt idx="46">
                  <c:v>0.46998358460714046</c:v>
                </c:pt>
                <c:pt idx="47">
                  <c:v>0.47085454774249463</c:v>
                </c:pt>
                <c:pt idx="48">
                  <c:v>0.49108040431918537</c:v>
                </c:pt>
                <c:pt idx="49">
                  <c:v>0.50428199976529242</c:v>
                </c:pt>
                <c:pt idx="50">
                  <c:v>0.76656915461433728</c:v>
                </c:pt>
                <c:pt idx="51">
                  <c:v>0.76962459509404568</c:v>
                </c:pt>
                <c:pt idx="52">
                  <c:v>0.77173979127990577</c:v>
                </c:pt>
                <c:pt idx="53">
                  <c:v>0.77267437996897903</c:v>
                </c:pt>
                <c:pt idx="54">
                  <c:v>0.78136280280461445</c:v>
                </c:pt>
                <c:pt idx="55">
                  <c:v>0.78897524683180087</c:v>
                </c:pt>
                <c:pt idx="56">
                  <c:v>0.79038066461839518</c:v>
                </c:pt>
                <c:pt idx="57">
                  <c:v>0.79416285031169453</c:v>
                </c:pt>
                <c:pt idx="58">
                  <c:v>0.79917371614236854</c:v>
                </c:pt>
                <c:pt idx="59">
                  <c:v>0.81986898791538654</c:v>
                </c:pt>
                <c:pt idx="60">
                  <c:v>0.82833542826360207</c:v>
                </c:pt>
                <c:pt idx="61">
                  <c:v>0.83117312795947196</c:v>
                </c:pt>
                <c:pt idx="62">
                  <c:v>0.85844021248107139</c:v>
                </c:pt>
                <c:pt idx="63">
                  <c:v>0.8744512295991731</c:v>
                </c:pt>
                <c:pt idx="64">
                  <c:v>0.9055726087749536</c:v>
                </c:pt>
                <c:pt idx="65">
                  <c:v>0.90650719746402686</c:v>
                </c:pt>
                <c:pt idx="66">
                  <c:v>0.91041804816595806</c:v>
                </c:pt>
                <c:pt idx="67">
                  <c:v>0.91615141750664175</c:v>
                </c:pt>
                <c:pt idx="68">
                  <c:v>0.93164353288663482</c:v>
                </c:pt>
                <c:pt idx="69">
                  <c:v>0.94014532076469437</c:v>
                </c:pt>
                <c:pt idx="70">
                  <c:v>0.95420939593899301</c:v>
                </c:pt>
                <c:pt idx="71">
                  <c:v>0.95487392950005867</c:v>
                </c:pt>
                <c:pt idx="72">
                  <c:v>0.97421609783065144</c:v>
                </c:pt>
                <c:pt idx="73">
                  <c:v>0.97466147670668479</c:v>
                </c:pt>
                <c:pt idx="74">
                  <c:v>0.97496970716692377</c:v>
                </c:pt>
                <c:pt idx="75">
                  <c:v>0.97649530655498729</c:v>
                </c:pt>
                <c:pt idx="76">
                  <c:v>0.97969213715407144</c:v>
                </c:pt>
                <c:pt idx="77">
                  <c:v>0.98237572161982178</c:v>
                </c:pt>
                <c:pt idx="78">
                  <c:v>0.9833767636650016</c:v>
                </c:pt>
                <c:pt idx="79">
                  <c:v>0.99003482438640222</c:v>
                </c:pt>
                <c:pt idx="80">
                  <c:v>0.9904533391397542</c:v>
                </c:pt>
                <c:pt idx="81">
                  <c:v>0.99268306132230866</c:v>
                </c:pt>
                <c:pt idx="82">
                  <c:v>0.99476573778071242</c:v>
                </c:pt>
                <c:pt idx="83">
                  <c:v>0.99562538970651648</c:v>
                </c:pt>
                <c:pt idx="84">
                  <c:v>0.99749032538108173</c:v>
                </c:pt>
                <c:pt idx="85">
                  <c:v>0.99805305805619693</c:v>
                </c:pt>
                <c:pt idx="86">
                  <c:v>0.99865962166831856</c:v>
                </c:pt>
                <c:pt idx="87">
                  <c:v>1</c:v>
                </c:pt>
              </c:numCache>
            </c:numRef>
          </c:xVal>
          <c:yVal>
            <c:numRef>
              <c:f>Gipuzkoa!$X$3:$X$90</c:f>
              <c:numCache>
                <c:formatCode>General</c:formatCode>
                <c:ptCount val="88"/>
                <c:pt idx="0">
                  <c:v>1.540661808546364E-4</c:v>
                </c:pt>
                <c:pt idx="1">
                  <c:v>2.3370884554558139E-4</c:v>
                </c:pt>
                <c:pt idx="2">
                  <c:v>3.5808353101451153E-4</c:v>
                </c:pt>
                <c:pt idx="3">
                  <c:v>4.405853870877069E-4</c:v>
                </c:pt>
                <c:pt idx="4">
                  <c:v>5.9622980732234676E-4</c:v>
                </c:pt>
                <c:pt idx="5">
                  <c:v>6.7411109318072108E-4</c:v>
                </c:pt>
                <c:pt idx="6">
                  <c:v>1.6996254567850819E-3</c:v>
                </c:pt>
                <c:pt idx="7">
                  <c:v>2.6458777729237619E-3</c:v>
                </c:pt>
                <c:pt idx="8">
                  <c:v>2.7711251406951388E-3</c:v>
                </c:pt>
                <c:pt idx="9">
                  <c:v>2.8914332364997179E-3</c:v>
                </c:pt>
                <c:pt idx="10">
                  <c:v>3.9188693074253735E-3</c:v>
                </c:pt>
                <c:pt idx="11">
                  <c:v>4.1698536407369759E-3</c:v>
                </c:pt>
                <c:pt idx="12">
                  <c:v>4.2555092754969067E-3</c:v>
                </c:pt>
                <c:pt idx="13">
                  <c:v>7.8535083462381999E-3</c:v>
                </c:pt>
                <c:pt idx="14">
                  <c:v>3.7516913659326488E-2</c:v>
                </c:pt>
                <c:pt idx="15">
                  <c:v>3.7611295605028024E-2</c:v>
                </c:pt>
                <c:pt idx="16">
                  <c:v>3.881010430231098E-2</c:v>
                </c:pt>
                <c:pt idx="17">
                  <c:v>4.361901607983313E-2</c:v>
                </c:pt>
                <c:pt idx="18">
                  <c:v>4.9530599375098468E-2</c:v>
                </c:pt>
                <c:pt idx="19">
                  <c:v>4.9989247507522698E-2</c:v>
                </c:pt>
                <c:pt idx="20">
                  <c:v>5.0214265468950116E-2</c:v>
                </c:pt>
                <c:pt idx="21">
                  <c:v>5.1796450214638655E-2</c:v>
                </c:pt>
                <c:pt idx="22">
                  <c:v>5.599502527960918E-2</c:v>
                </c:pt>
                <c:pt idx="23">
                  <c:v>6.1199397516227105E-2</c:v>
                </c:pt>
                <c:pt idx="24">
                  <c:v>7.7301711639237283E-2</c:v>
                </c:pt>
                <c:pt idx="25">
                  <c:v>7.7545383382729691E-2</c:v>
                </c:pt>
                <c:pt idx="26">
                  <c:v>7.7866604396174086E-2</c:v>
                </c:pt>
                <c:pt idx="27">
                  <c:v>8.2967863534638184E-2</c:v>
                </c:pt>
                <c:pt idx="28">
                  <c:v>8.7055210151920359E-2</c:v>
                </c:pt>
                <c:pt idx="29">
                  <c:v>8.7597670141484188E-2</c:v>
                </c:pt>
                <c:pt idx="30">
                  <c:v>0.10746870482495771</c:v>
                </c:pt>
                <c:pt idx="31">
                  <c:v>0.12035958294315195</c:v>
                </c:pt>
                <c:pt idx="32">
                  <c:v>0.15167982639674443</c:v>
                </c:pt>
                <c:pt idx="33">
                  <c:v>0.16291922755612639</c:v>
                </c:pt>
                <c:pt idx="34">
                  <c:v>0.16358709682475189</c:v>
                </c:pt>
                <c:pt idx="35">
                  <c:v>0.182191192932809</c:v>
                </c:pt>
                <c:pt idx="36">
                  <c:v>0.2538555952783052</c:v>
                </c:pt>
                <c:pt idx="37">
                  <c:v>0.25413281366317875</c:v>
                </c:pt>
                <c:pt idx="38">
                  <c:v>0.281002727452759</c:v>
                </c:pt>
                <c:pt idx="39">
                  <c:v>0.29162014168861294</c:v>
                </c:pt>
                <c:pt idx="40">
                  <c:v>0.30409391002056396</c:v>
                </c:pt>
                <c:pt idx="41">
                  <c:v>0.31250006210168524</c:v>
                </c:pt>
                <c:pt idx="42">
                  <c:v>0.31384810403487934</c:v>
                </c:pt>
                <c:pt idx="43">
                  <c:v>0.33730575707336202</c:v>
                </c:pt>
                <c:pt idx="44">
                  <c:v>0.33782030212264663</c:v>
                </c:pt>
                <c:pt idx="45">
                  <c:v>0.34025766990280515</c:v>
                </c:pt>
                <c:pt idx="46">
                  <c:v>0.35965465719114098</c:v>
                </c:pt>
                <c:pt idx="47">
                  <c:v>0.36056081034670523</c:v>
                </c:pt>
                <c:pt idx="48">
                  <c:v>0.3816731215505898</c:v>
                </c:pt>
                <c:pt idx="49">
                  <c:v>0.39557719336528702</c:v>
                </c:pt>
                <c:pt idx="50">
                  <c:v>0.67442042805264879</c:v>
                </c:pt>
                <c:pt idx="51">
                  <c:v>0.67768452828832471</c:v>
                </c:pt>
                <c:pt idx="52">
                  <c:v>0.67997683649410756</c:v>
                </c:pt>
                <c:pt idx="53">
                  <c:v>0.68099318918323182</c:v>
                </c:pt>
                <c:pt idx="54">
                  <c:v>0.69058505283725713</c:v>
                </c:pt>
                <c:pt idx="55">
                  <c:v>0.6991437007738609</c:v>
                </c:pt>
                <c:pt idx="56">
                  <c:v>0.70073329386886374</c:v>
                </c:pt>
                <c:pt idx="57">
                  <c:v>0.70502158282527383</c:v>
                </c:pt>
                <c:pt idx="58">
                  <c:v>0.710720617795773</c:v>
                </c:pt>
                <c:pt idx="59">
                  <c:v>0.73461581542675713</c:v>
                </c:pt>
                <c:pt idx="60">
                  <c:v>0.74446242978354249</c:v>
                </c:pt>
                <c:pt idx="61">
                  <c:v>0.74777729824000605</c:v>
                </c:pt>
                <c:pt idx="62">
                  <c:v>0.77969856347923538</c:v>
                </c:pt>
                <c:pt idx="63">
                  <c:v>0.79970293280856342</c:v>
                </c:pt>
                <c:pt idx="64">
                  <c:v>0.84083452463607522</c:v>
                </c:pt>
                <c:pt idx="65">
                  <c:v>0.84209932661558029</c:v>
                </c:pt>
                <c:pt idx="66">
                  <c:v>0.84740433905565959</c:v>
                </c:pt>
                <c:pt idx="67">
                  <c:v>0.85519761733296695</c:v>
                </c:pt>
                <c:pt idx="68">
                  <c:v>0.87737033194378278</c:v>
                </c:pt>
                <c:pt idx="69">
                  <c:v>0.88985378311090824</c:v>
                </c:pt>
                <c:pt idx="70">
                  <c:v>0.91148621394466378</c:v>
                </c:pt>
                <c:pt idx="71">
                  <c:v>0.91251196572850402</c:v>
                </c:pt>
                <c:pt idx="72">
                  <c:v>0.94250544848157825</c:v>
                </c:pt>
                <c:pt idx="73">
                  <c:v>0.94319951930778045</c:v>
                </c:pt>
                <c:pt idx="74">
                  <c:v>0.94371590804157934</c:v>
                </c:pt>
                <c:pt idx="75">
                  <c:v>0.94627626592825453</c:v>
                </c:pt>
                <c:pt idx="76">
                  <c:v>0.95203641719690624</c:v>
                </c:pt>
                <c:pt idx="77">
                  <c:v>0.95704443591547372</c:v>
                </c:pt>
                <c:pt idx="78">
                  <c:v>0.95896119651632394</c:v>
                </c:pt>
                <c:pt idx="79">
                  <c:v>0.97179597302417198</c:v>
                </c:pt>
                <c:pt idx="80">
                  <c:v>0.97266064821277987</c:v>
                </c:pt>
                <c:pt idx="81">
                  <c:v>0.97728309116117951</c:v>
                </c:pt>
                <c:pt idx="82">
                  <c:v>0.9818098395092909</c:v>
                </c:pt>
                <c:pt idx="83">
                  <c:v>0.98375872632676964</c:v>
                </c:pt>
                <c:pt idx="84">
                  <c:v>0.98827555972651127</c:v>
                </c:pt>
                <c:pt idx="85">
                  <c:v>0.98992913608539779</c:v>
                </c:pt>
                <c:pt idx="86">
                  <c:v>0.99254165277714834</c:v>
                </c:pt>
                <c:pt idx="87">
                  <c:v>1</c:v>
                </c:pt>
              </c:numCache>
            </c:numRef>
          </c:yVal>
          <c:smooth val="1"/>
        </c:ser>
        <c:ser>
          <c:idx val="2"/>
          <c:order val="3"/>
          <c:tx>
            <c:v>Bizkaia</c:v>
          </c:tx>
          <c:spPr>
            <a:ln w="12700"/>
          </c:spPr>
          <c:marker>
            <c:symbol val="none"/>
          </c:marker>
          <c:dPt>
            <c:idx val="73"/>
            <c:bubble3D val="0"/>
            <c:spPr>
              <a:ln w="25400"/>
            </c:spPr>
          </c:dPt>
          <c:xVal>
            <c:numRef>
              <c:f>Bizkaia!$W$3:$W$114</c:f>
              <c:numCache>
                <c:formatCode>General</c:formatCode>
                <c:ptCount val="112"/>
                <c:pt idx="0">
                  <c:v>3.5363743841681372E-4</c:v>
                </c:pt>
                <c:pt idx="1">
                  <c:v>6.3360041049679129E-4</c:v>
                </c:pt>
                <c:pt idx="2">
                  <c:v>1.9224701921776786E-3</c:v>
                </c:pt>
                <c:pt idx="3">
                  <c:v>3.0726586254598153E-3</c:v>
                </c:pt>
                <c:pt idx="4">
                  <c:v>3.5563098280004578E-3</c:v>
                </c:pt>
                <c:pt idx="5">
                  <c:v>3.7010584853916536E-3</c:v>
                </c:pt>
                <c:pt idx="6">
                  <c:v>4.3329253790334605E-3</c:v>
                </c:pt>
                <c:pt idx="7">
                  <c:v>4.670961165755415E-3</c:v>
                </c:pt>
                <c:pt idx="8">
                  <c:v>4.9526576546903766E-3</c:v>
                </c:pt>
                <c:pt idx="9">
                  <c:v>5.7292732057233793E-3</c:v>
                </c:pt>
                <c:pt idx="10">
                  <c:v>6.1193144980948647E-3</c:v>
                </c:pt>
                <c:pt idx="11">
                  <c:v>6.577829706238234E-3</c:v>
                </c:pt>
                <c:pt idx="12">
                  <c:v>6.9375344536474932E-3</c:v>
                </c:pt>
                <c:pt idx="13">
                  <c:v>7.6907475271382067E-3</c:v>
                </c:pt>
                <c:pt idx="14">
                  <c:v>8.0539193082574349E-3</c:v>
                </c:pt>
                <c:pt idx="15">
                  <c:v>1.4500868491944346E-2</c:v>
                </c:pt>
                <c:pt idx="16">
                  <c:v>1.4881375441613418E-2</c:v>
                </c:pt>
                <c:pt idx="17">
                  <c:v>1.8601502612409899E-2</c:v>
                </c:pt>
                <c:pt idx="18">
                  <c:v>6.0081093918476172E-2</c:v>
                </c:pt>
                <c:pt idx="19">
                  <c:v>6.1608322267717411E-2</c:v>
                </c:pt>
                <c:pt idx="20">
                  <c:v>6.1971494048836638E-2</c:v>
                </c:pt>
                <c:pt idx="21">
                  <c:v>0.1027966827421463</c:v>
                </c:pt>
                <c:pt idx="22">
                  <c:v>0.10648734012640805</c:v>
                </c:pt>
                <c:pt idx="23">
                  <c:v>0.10736449965503014</c:v>
                </c:pt>
                <c:pt idx="24">
                  <c:v>0.11321338552374745</c:v>
                </c:pt>
                <c:pt idx="25">
                  <c:v>0.12407126834494211</c:v>
                </c:pt>
                <c:pt idx="26">
                  <c:v>0.12543207907610485</c:v>
                </c:pt>
                <c:pt idx="27">
                  <c:v>0.12694023873994126</c:v>
                </c:pt>
                <c:pt idx="28">
                  <c:v>0.12747242841442147</c:v>
                </c:pt>
                <c:pt idx="29">
                  <c:v>0.1284336635105103</c:v>
                </c:pt>
                <c:pt idx="30">
                  <c:v>0.12865728718480329</c:v>
                </c:pt>
                <c:pt idx="31">
                  <c:v>0.19823805346859388</c:v>
                </c:pt>
                <c:pt idx="32">
                  <c:v>0.19922789159278995</c:v>
                </c:pt>
                <c:pt idx="33">
                  <c:v>0.20036594540808719</c:v>
                </c:pt>
                <c:pt idx="34">
                  <c:v>0.20073951829033634</c:v>
                </c:pt>
                <c:pt idx="35">
                  <c:v>0.20151700059979682</c:v>
                </c:pt>
                <c:pt idx="36">
                  <c:v>0.20243576453293854</c:v>
                </c:pt>
                <c:pt idx="37">
                  <c:v>0.20301475916250333</c:v>
                </c:pt>
                <c:pt idx="38">
                  <c:v>0.20362322357860285</c:v>
                </c:pt>
                <c:pt idx="39">
                  <c:v>0.21129923621247371</c:v>
                </c:pt>
                <c:pt idx="40">
                  <c:v>0.21239915265696127</c:v>
                </c:pt>
                <c:pt idx="41">
                  <c:v>0.21352767212955612</c:v>
                </c:pt>
                <c:pt idx="42">
                  <c:v>0.21597886496250404</c:v>
                </c:pt>
                <c:pt idx="43">
                  <c:v>0.2164486480302048</c:v>
                </c:pt>
                <c:pt idx="44">
                  <c:v>0.2304866675218683</c:v>
                </c:pt>
                <c:pt idx="45">
                  <c:v>0.25581681580690008</c:v>
                </c:pt>
                <c:pt idx="46">
                  <c:v>0.26058658743338964</c:v>
                </c:pt>
                <c:pt idx="47">
                  <c:v>0.2669711300102971</c:v>
                </c:pt>
                <c:pt idx="48">
                  <c:v>0.26918309751725716</c:v>
                </c:pt>
                <c:pt idx="49">
                  <c:v>0.355270411294209</c:v>
                </c:pt>
                <c:pt idx="50">
                  <c:v>0.35547323276624221</c:v>
                </c:pt>
                <c:pt idx="51">
                  <c:v>0.36108376006739912</c:v>
                </c:pt>
                <c:pt idx="52">
                  <c:v>0.36817037697057531</c:v>
                </c:pt>
                <c:pt idx="53">
                  <c:v>0.38292780595705733</c:v>
                </c:pt>
                <c:pt idx="54">
                  <c:v>0.38721826017314365</c:v>
                </c:pt>
                <c:pt idx="55">
                  <c:v>0.40134208874912891</c:v>
                </c:pt>
                <c:pt idx="56">
                  <c:v>0.42583754866848572</c:v>
                </c:pt>
                <c:pt idx="57">
                  <c:v>0.42642694439918039</c:v>
                </c:pt>
                <c:pt idx="58">
                  <c:v>0.42715328796141883</c:v>
                </c:pt>
                <c:pt idx="59">
                  <c:v>0.43786468860836736</c:v>
                </c:pt>
                <c:pt idx="60">
                  <c:v>0.43952626451386989</c:v>
                </c:pt>
                <c:pt idx="61">
                  <c:v>0.44166715782977556</c:v>
                </c:pt>
                <c:pt idx="62">
                  <c:v>0.44255385170110006</c:v>
                </c:pt>
                <c:pt idx="63">
                  <c:v>0.47934948046499853</c:v>
                </c:pt>
                <c:pt idx="64">
                  <c:v>0.48176426944399181</c:v>
                </c:pt>
                <c:pt idx="65">
                  <c:v>0.7878920781746761</c:v>
                </c:pt>
                <c:pt idx="66">
                  <c:v>0.79632043712361011</c:v>
                </c:pt>
                <c:pt idx="67">
                  <c:v>0.79983080875495349</c:v>
                </c:pt>
                <c:pt idx="68">
                  <c:v>0.80406232339797035</c:v>
                </c:pt>
                <c:pt idx="69">
                  <c:v>0.81137343073386703</c:v>
                </c:pt>
                <c:pt idx="70">
                  <c:v>0.81305320856634689</c:v>
                </c:pt>
                <c:pt idx="71">
                  <c:v>0.81338171001036641</c:v>
                </c:pt>
                <c:pt idx="72">
                  <c:v>0.83873786104822301</c:v>
                </c:pt>
                <c:pt idx="73">
                  <c:v>0.84000852890292654</c:v>
                </c:pt>
                <c:pt idx="74">
                  <c:v>0.84264434128093024</c:v>
                </c:pt>
                <c:pt idx="75">
                  <c:v>0.84893007339710369</c:v>
                </c:pt>
                <c:pt idx="76">
                  <c:v>0.84958880980199769</c:v>
                </c:pt>
                <c:pt idx="77">
                  <c:v>0.8639137263331611</c:v>
                </c:pt>
                <c:pt idx="78">
                  <c:v>0.86608148916031913</c:v>
                </c:pt>
                <c:pt idx="79">
                  <c:v>0.87446044287888613</c:v>
                </c:pt>
                <c:pt idx="80">
                  <c:v>0.89551747211638144</c:v>
                </c:pt>
                <c:pt idx="81">
                  <c:v>0.89575323040865928</c:v>
                </c:pt>
                <c:pt idx="82">
                  <c:v>0.89602019200432681</c:v>
                </c:pt>
                <c:pt idx="83">
                  <c:v>0.911594974187934</c:v>
                </c:pt>
                <c:pt idx="84">
                  <c:v>0.91439113687502382</c:v>
                </c:pt>
                <c:pt idx="85">
                  <c:v>0.94062098040779252</c:v>
                </c:pt>
                <c:pt idx="86">
                  <c:v>0.9435870277466708</c:v>
                </c:pt>
                <c:pt idx="87">
                  <c:v>0.95426289129809205</c:v>
                </c:pt>
                <c:pt idx="88">
                  <c:v>0.95462172928707389</c:v>
                </c:pt>
                <c:pt idx="89">
                  <c:v>0.95492682825355113</c:v>
                </c:pt>
                <c:pt idx="90">
                  <c:v>0.95616889308014741</c:v>
                </c:pt>
                <c:pt idx="91">
                  <c:v>0.95661874070401587</c:v>
                </c:pt>
                <c:pt idx="92">
                  <c:v>0.96029292967815527</c:v>
                </c:pt>
                <c:pt idx="93">
                  <c:v>0.96177421983073941</c:v>
                </c:pt>
                <c:pt idx="94">
                  <c:v>0.96812842586268466</c:v>
                </c:pt>
                <c:pt idx="95">
                  <c:v>0.96924134368358461</c:v>
                </c:pt>
                <c:pt idx="96">
                  <c:v>0.97557734778855254</c:v>
                </c:pt>
                <c:pt idx="97">
                  <c:v>0.97888143091415281</c:v>
                </c:pt>
                <c:pt idx="98">
                  <c:v>0.97967884866744559</c:v>
                </c:pt>
                <c:pt idx="99">
                  <c:v>0.98176340268556428</c:v>
                </c:pt>
                <c:pt idx="100">
                  <c:v>0.98260069132652172</c:v>
                </c:pt>
                <c:pt idx="101">
                  <c:v>0.98651410562664898</c:v>
                </c:pt>
                <c:pt idx="102">
                  <c:v>0.98661118257052816</c:v>
                </c:pt>
                <c:pt idx="103">
                  <c:v>0.98763569103182391</c:v>
                </c:pt>
                <c:pt idx="104">
                  <c:v>0.98780990947574987</c:v>
                </c:pt>
                <c:pt idx="105">
                  <c:v>0.99246613574823783</c:v>
                </c:pt>
                <c:pt idx="106">
                  <c:v>0.99317774441720896</c:v>
                </c:pt>
                <c:pt idx="107">
                  <c:v>0.99341176919263185</c:v>
                </c:pt>
                <c:pt idx="108">
                  <c:v>0.99380181048500338</c:v>
                </c:pt>
                <c:pt idx="109">
                  <c:v>0.99598690848071114</c:v>
                </c:pt>
                <c:pt idx="110">
                  <c:v>0.99719863676234521</c:v>
                </c:pt>
                <c:pt idx="111">
                  <c:v>1</c:v>
                </c:pt>
              </c:numCache>
            </c:numRef>
          </c:xVal>
          <c:yVal>
            <c:numRef>
              <c:f>Bizkaia!$X$3:$X$114</c:f>
              <c:numCache>
                <c:formatCode>General</c:formatCode>
                <c:ptCount val="112"/>
                <c:pt idx="0">
                  <c:v>1.2810260696861814E-4</c:v>
                </c:pt>
                <c:pt idx="1">
                  <c:v>2.3455479462626135E-4</c:v>
                </c:pt>
                <c:pt idx="2">
                  <c:v>7.9813726105654311E-4</c:v>
                </c:pt>
                <c:pt idx="3">
                  <c:v>1.3250076522240892E-3</c:v>
                </c:pt>
                <c:pt idx="4">
                  <c:v>1.5495059148656208E-3</c:v>
                </c:pt>
                <c:pt idx="5">
                  <c:v>1.6170764698122926E-3</c:v>
                </c:pt>
                <c:pt idx="6">
                  <c:v>1.912343342999043E-3</c:v>
                </c:pt>
                <c:pt idx="7">
                  <c:v>2.0708032369565884E-3</c:v>
                </c:pt>
                <c:pt idx="8">
                  <c:v>2.2031041756919501E-3</c:v>
                </c:pt>
                <c:pt idx="9">
                  <c:v>2.5695778428304382E-3</c:v>
                </c:pt>
                <c:pt idx="10">
                  <c:v>2.7549561604025513E-3</c:v>
                </c:pt>
                <c:pt idx="11">
                  <c:v>2.9735387093972813E-3</c:v>
                </c:pt>
                <c:pt idx="12">
                  <c:v>3.1465452526940173E-3</c:v>
                </c:pt>
                <c:pt idx="13">
                  <c:v>3.5190914288704663E-3</c:v>
                </c:pt>
                <c:pt idx="14">
                  <c:v>3.700325274100651E-3</c:v>
                </c:pt>
                <c:pt idx="15">
                  <c:v>6.9542303333971229E-3</c:v>
                </c:pt>
                <c:pt idx="16">
                  <c:v>7.1475448802913576E-3</c:v>
                </c:pt>
                <c:pt idx="17">
                  <c:v>9.0713243942976488E-3</c:v>
                </c:pt>
                <c:pt idx="18">
                  <c:v>3.0935263022724483E-2</c:v>
                </c:pt>
                <c:pt idx="19">
                  <c:v>3.175597008614725E-2</c:v>
                </c:pt>
                <c:pt idx="20">
                  <c:v>3.1957580291586352E-2</c:v>
                </c:pt>
                <c:pt idx="21">
                  <c:v>5.4790474451287985E-2</c:v>
                </c:pt>
                <c:pt idx="22">
                  <c:v>5.686080002377044E-2</c:v>
                </c:pt>
                <c:pt idx="23">
                  <c:v>5.7376605288727178E-2</c:v>
                </c:pt>
                <c:pt idx="24">
                  <c:v>6.0873520151417997E-2</c:v>
                </c:pt>
                <c:pt idx="25">
                  <c:v>6.7381573870277614E-2</c:v>
                </c:pt>
                <c:pt idx="26">
                  <c:v>6.8203613367744401E-2</c:v>
                </c:pt>
                <c:pt idx="27">
                  <c:v>6.9116369307447412E-2</c:v>
                </c:pt>
                <c:pt idx="28">
                  <c:v>6.9440736787320545E-2</c:v>
                </c:pt>
                <c:pt idx="29">
                  <c:v>7.0038268426671879E-2</c:v>
                </c:pt>
                <c:pt idx="30">
                  <c:v>7.0177340710137065E-2</c:v>
                </c:pt>
                <c:pt idx="31">
                  <c:v>0.11416290367640236</c:v>
                </c:pt>
                <c:pt idx="32">
                  <c:v>0.11478907204217614</c:v>
                </c:pt>
                <c:pt idx="33">
                  <c:v>0.11551438396375299</c:v>
                </c:pt>
                <c:pt idx="34">
                  <c:v>0.11575471256001704</c:v>
                </c:pt>
                <c:pt idx="35">
                  <c:v>0.11625600519054988</c:v>
                </c:pt>
                <c:pt idx="36">
                  <c:v>0.1168548150480322</c:v>
                </c:pt>
                <c:pt idx="37">
                  <c:v>0.11723924288663043</c:v>
                </c:pt>
                <c:pt idx="38">
                  <c:v>0.11765134983523692</c:v>
                </c:pt>
                <c:pt idx="39">
                  <c:v>0.12289838265128609</c:v>
                </c:pt>
                <c:pt idx="40">
                  <c:v>0.12366083737498745</c:v>
                </c:pt>
                <c:pt idx="41">
                  <c:v>0.12445023645681956</c:v>
                </c:pt>
                <c:pt idx="42">
                  <c:v>0.1261697179335175</c:v>
                </c:pt>
                <c:pt idx="43">
                  <c:v>0.12650089118893862</c:v>
                </c:pt>
                <c:pt idx="44">
                  <c:v>0.13648695674628331</c:v>
                </c:pt>
                <c:pt idx="45">
                  <c:v>0.1545569968510995</c:v>
                </c:pt>
                <c:pt idx="46">
                  <c:v>0.15797470021507565</c:v>
                </c:pt>
                <c:pt idx="47">
                  <c:v>0.16257876426793483</c:v>
                </c:pt>
                <c:pt idx="48">
                  <c:v>0.16422474370143667</c:v>
                </c:pt>
                <c:pt idx="49">
                  <c:v>0.23061537681929858</c:v>
                </c:pt>
                <c:pt idx="50">
                  <c:v>0.23077209883330485</c:v>
                </c:pt>
                <c:pt idx="51">
                  <c:v>0.23518182322775735</c:v>
                </c:pt>
                <c:pt idx="52">
                  <c:v>0.24081607970048977</c:v>
                </c:pt>
                <c:pt idx="53">
                  <c:v>0.25293548962515872</c:v>
                </c:pt>
                <c:pt idx="54">
                  <c:v>0.25648545700163466</c:v>
                </c:pt>
                <c:pt idx="55">
                  <c:v>0.26821523005249071</c:v>
                </c:pt>
                <c:pt idx="56">
                  <c:v>0.28871307297171339</c:v>
                </c:pt>
                <c:pt idx="57">
                  <c:v>0.28921199721350715</c:v>
                </c:pt>
                <c:pt idx="58">
                  <c:v>0.28985624868063792</c:v>
                </c:pt>
                <c:pt idx="59">
                  <c:v>0.29948259204135708</c:v>
                </c:pt>
                <c:pt idx="60">
                  <c:v>0.30101190019659951</c:v>
                </c:pt>
                <c:pt idx="61">
                  <c:v>0.30307746706757982</c:v>
                </c:pt>
                <c:pt idx="62">
                  <c:v>0.30394192821465732</c:v>
                </c:pt>
                <c:pt idx="63">
                  <c:v>0.34002808530691736</c:v>
                </c:pt>
                <c:pt idx="64">
                  <c:v>0.34241626003203962</c:v>
                </c:pt>
                <c:pt idx="65">
                  <c:v>0.64609344255594681</c:v>
                </c:pt>
                <c:pt idx="66">
                  <c:v>0.65445664147309179</c:v>
                </c:pt>
                <c:pt idx="67">
                  <c:v>0.65804226212518357</c:v>
                </c:pt>
                <c:pt idx="68">
                  <c:v>0.6624059632994973</c:v>
                </c:pt>
                <c:pt idx="69">
                  <c:v>0.66994796510078058</c:v>
                </c:pt>
                <c:pt idx="70">
                  <c:v>0.67169224954072848</c:v>
                </c:pt>
                <c:pt idx="71">
                  <c:v>0.67206418217101371</c:v>
                </c:pt>
                <c:pt idx="72">
                  <c:v>0.70094213720360399</c:v>
                </c:pt>
                <c:pt idx="73">
                  <c:v>0.70239120877832661</c:v>
                </c:pt>
                <c:pt idx="74">
                  <c:v>0.70546204776189936</c:v>
                </c:pt>
                <c:pt idx="75">
                  <c:v>0.71334254336310554</c:v>
                </c:pt>
                <c:pt idx="76">
                  <c:v>0.71417689804234674</c:v>
                </c:pt>
                <c:pt idx="77">
                  <c:v>0.73233014730449786</c:v>
                </c:pt>
                <c:pt idx="78">
                  <c:v>0.73513512276916981</c:v>
                </c:pt>
                <c:pt idx="79">
                  <c:v>0.74599458315688405</c:v>
                </c:pt>
                <c:pt idx="80">
                  <c:v>0.77431233220098428</c:v>
                </c:pt>
                <c:pt idx="81">
                  <c:v>0.77463505526022791</c:v>
                </c:pt>
                <c:pt idx="82">
                  <c:v>0.77501779405775761</c:v>
                </c:pt>
                <c:pt idx="83">
                  <c:v>0.79819268065194393</c:v>
                </c:pt>
                <c:pt idx="84">
                  <c:v>0.80237026379568066</c:v>
                </c:pt>
                <c:pt idx="85">
                  <c:v>0.84238402452757988</c:v>
                </c:pt>
                <c:pt idx="86">
                  <c:v>0.84701253832330237</c:v>
                </c:pt>
                <c:pt idx="87">
                  <c:v>0.86408239230289885</c:v>
                </c:pt>
                <c:pt idx="88">
                  <c:v>0.86466177848516634</c:v>
                </c:pt>
                <c:pt idx="89">
                  <c:v>0.86515597569349267</c:v>
                </c:pt>
                <c:pt idx="90">
                  <c:v>0.86723448679937509</c:v>
                </c:pt>
                <c:pt idx="91">
                  <c:v>0.86800232431657887</c:v>
                </c:pt>
                <c:pt idx="92">
                  <c:v>0.87487845034418066</c:v>
                </c:pt>
                <c:pt idx="93">
                  <c:v>0.87771877018744748</c:v>
                </c:pt>
                <c:pt idx="94">
                  <c:v>0.8900747783267845</c:v>
                </c:pt>
                <c:pt idx="95">
                  <c:v>0.89231739244563135</c:v>
                </c:pt>
                <c:pt idx="96">
                  <c:v>0.9051374758776366</c:v>
                </c:pt>
                <c:pt idx="97">
                  <c:v>0.91195037322797168</c:v>
                </c:pt>
                <c:pt idx="98">
                  <c:v>0.91360221712994227</c:v>
                </c:pt>
                <c:pt idx="99">
                  <c:v>0.91816634173078615</c:v>
                </c:pt>
                <c:pt idx="100">
                  <c:v>0.92001743235116951</c:v>
                </c:pt>
                <c:pt idx="101">
                  <c:v>0.92874867312702325</c:v>
                </c:pt>
                <c:pt idx="102">
                  <c:v>0.92900754772456573</c:v>
                </c:pt>
                <c:pt idx="103">
                  <c:v>0.93230462005824033</c:v>
                </c:pt>
                <c:pt idx="104">
                  <c:v>0.93287969219861444</c:v>
                </c:pt>
                <c:pt idx="105">
                  <c:v>0.94831551091139443</c:v>
                </c:pt>
                <c:pt idx="106">
                  <c:v>0.95071521684133531</c:v>
                </c:pt>
                <c:pt idx="107">
                  <c:v>0.95167299456642229</c:v>
                </c:pt>
                <c:pt idx="108">
                  <c:v>0.95372163418960365</c:v>
                </c:pt>
                <c:pt idx="109">
                  <c:v>0.96626713092569538</c:v>
                </c:pt>
                <c:pt idx="110">
                  <c:v>0.97354790857515683</c:v>
                </c:pt>
                <c:pt idx="111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436992"/>
        <c:axId val="96438912"/>
      </c:scatterChart>
      <c:valAx>
        <c:axId val="96436992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Población %</a:t>
                </a:r>
              </a:p>
            </c:rich>
          </c:tx>
          <c:layout/>
          <c:overlay val="0"/>
        </c:title>
        <c:numFmt formatCode="0%" sourceLinked="0"/>
        <c:majorTickMark val="none"/>
        <c:minorTickMark val="none"/>
        <c:tickLblPos val="nextTo"/>
        <c:crossAx val="96438912"/>
        <c:crosses val="autoZero"/>
        <c:crossBetween val="midCat"/>
        <c:majorUnit val="0.1"/>
        <c:minorUnit val="4.0000000000000008E-2"/>
      </c:valAx>
      <c:valAx>
        <c:axId val="96438912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PIB per capita %</a:t>
                </a:r>
              </a:p>
            </c:rich>
          </c:tx>
          <c:layout/>
          <c:overlay val="0"/>
        </c:title>
        <c:numFmt formatCode="0%" sourceLinked="0"/>
        <c:majorTickMark val="none"/>
        <c:minorTickMark val="none"/>
        <c:tickLblPos val="nextTo"/>
        <c:crossAx val="96436992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Comparación (1996-2010)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Curva de Lorez(2010)</c:v>
          </c:tx>
          <c:marker>
            <c:symbol val="none"/>
          </c:marker>
          <c:xVal>
            <c:numRef>
              <c:f>Año2010!$I$11:$I$261</c:f>
              <c:numCache>
                <c:formatCode>General</c:formatCode>
                <c:ptCount val="251"/>
                <c:pt idx="0">
                  <c:v>1.5975474891649096E-4</c:v>
                </c:pt>
                <c:pt idx="1">
                  <c:v>2.4835436541328047E-4</c:v>
                </c:pt>
                <c:pt idx="2">
                  <c:v>3.2455921690792845E-4</c:v>
                </c:pt>
                <c:pt idx="3">
                  <c:v>4.407027556316992E-4</c:v>
                </c:pt>
                <c:pt idx="4">
                  <c:v>6.280014267751714E-4</c:v>
                </c:pt>
                <c:pt idx="5">
                  <c:v>7.7627954143042019E-4</c:v>
                </c:pt>
                <c:pt idx="6">
                  <c:v>8.4927093533192037E-4</c:v>
                </c:pt>
                <c:pt idx="7">
                  <c:v>1.5364917948951012E-3</c:v>
                </c:pt>
                <c:pt idx="8">
                  <c:v>2.2191220007537855E-3</c:v>
                </c:pt>
                <c:pt idx="9">
                  <c:v>2.3393971278116033E-3</c:v>
                </c:pt>
                <c:pt idx="10">
                  <c:v>2.398157495229163E-3</c:v>
                </c:pt>
                <c:pt idx="11">
                  <c:v>2.6327398995289529E-3</c:v>
                </c:pt>
                <c:pt idx="12">
                  <c:v>3.3993790681799297E-3</c:v>
                </c:pt>
                <c:pt idx="13">
                  <c:v>4.0085588147666636E-3</c:v>
                </c:pt>
                <c:pt idx="14">
                  <c:v>4.2647172914775889E-3</c:v>
                </c:pt>
                <c:pt idx="15">
                  <c:v>4.3413812083426869E-3</c:v>
                </c:pt>
                <c:pt idx="16">
                  <c:v>4.6760398634005081E-3</c:v>
                </c:pt>
                <c:pt idx="17">
                  <c:v>4.8550753578758864E-3</c:v>
                </c:pt>
                <c:pt idx="18">
                  <c:v>5.0042716032720341E-3</c:v>
                </c:pt>
                <c:pt idx="19">
                  <c:v>5.4155941751949533E-3</c:v>
                </c:pt>
                <c:pt idx="20">
                  <c:v>5.6221735918973127E-3</c:v>
                </c:pt>
                <c:pt idx="21">
                  <c:v>5.8650191728651969E-3</c:v>
                </c:pt>
                <c:pt idx="22">
                  <c:v>6.5329592868694913E-3</c:v>
                </c:pt>
                <c:pt idx="23">
                  <c:v>6.7234714156061111E-3</c:v>
                </c:pt>
                <c:pt idx="24">
                  <c:v>6.8111529013620007E-3</c:v>
                </c:pt>
                <c:pt idx="25">
                  <c:v>6.8951618641542936E-3</c:v>
                </c:pt>
                <c:pt idx="26">
                  <c:v>7.5975318809423141E-3</c:v>
                </c:pt>
                <c:pt idx="27">
                  <c:v>7.996459687863092E-3</c:v>
                </c:pt>
                <c:pt idx="28">
                  <c:v>8.1888080780815106E-3</c:v>
                </c:pt>
                <c:pt idx="29">
                  <c:v>1.160333630348628E-2</c:v>
                </c:pt>
                <c:pt idx="30">
                  <c:v>1.1804866001113693E-2</c:v>
                </c:pt>
                <c:pt idx="31">
                  <c:v>1.2222615488222907E-2</c:v>
                </c:pt>
                <c:pt idx="32">
                  <c:v>1.4192924058192963E-2</c:v>
                </c:pt>
                <c:pt idx="33">
                  <c:v>1.4354974133961702E-2</c:v>
                </c:pt>
                <c:pt idx="34">
                  <c:v>1.4410061978415665E-2</c:v>
                </c:pt>
                <c:pt idx="35">
                  <c:v>3.6379094346655871E-2</c:v>
                </c:pt>
                <c:pt idx="36">
                  <c:v>3.8684061571683748E-2</c:v>
                </c:pt>
                <c:pt idx="37">
                  <c:v>3.9492934754416092E-2</c:v>
                </c:pt>
                <c:pt idx="38">
                  <c:v>3.9655902960925735E-2</c:v>
                </c:pt>
                <c:pt idx="39">
                  <c:v>3.984825135114415E-2</c:v>
                </c:pt>
                <c:pt idx="40">
                  <c:v>6.1470689364694846E-2</c:v>
                </c:pt>
                <c:pt idx="41">
                  <c:v>7.9383420119641612E-2</c:v>
                </c:pt>
                <c:pt idx="42">
                  <c:v>8.1338120467016384E-2</c:v>
                </c:pt>
                <c:pt idx="43">
                  <c:v>8.139458550758169E-2</c:v>
                </c:pt>
                <c:pt idx="44">
                  <c:v>8.2085019824738023E-2</c:v>
                </c:pt>
                <c:pt idx="45">
                  <c:v>8.2549593979633101E-2</c:v>
                </c:pt>
                <c:pt idx="46">
                  <c:v>8.2685477329286217E-2</c:v>
                </c:pt>
                <c:pt idx="47">
                  <c:v>8.2774995076523902E-2</c:v>
                </c:pt>
                <c:pt idx="48">
                  <c:v>8.5872768196318394E-2</c:v>
                </c:pt>
                <c:pt idx="49">
                  <c:v>9.1623480091941614E-2</c:v>
                </c:pt>
                <c:pt idx="50">
                  <c:v>9.1893869595136471E-2</c:v>
                </c:pt>
                <c:pt idx="51">
                  <c:v>9.261460222674249E-2</c:v>
                </c:pt>
                <c:pt idx="52">
                  <c:v>9.3413375971324944E-2</c:v>
                </c:pt>
                <c:pt idx="53">
                  <c:v>9.375767499916221E-2</c:v>
                </c:pt>
                <c:pt idx="54">
                  <c:v>9.6430353585920281E-2</c:v>
                </c:pt>
                <c:pt idx="55">
                  <c:v>9.6712219723376389E-2</c:v>
                </c:pt>
                <c:pt idx="56">
                  <c:v>9.7221323219205097E-2</c:v>
                </c:pt>
                <c:pt idx="57">
                  <c:v>9.7339762084781109E-2</c:v>
                </c:pt>
                <c:pt idx="58">
                  <c:v>0.10053347986699958</c:v>
                </c:pt>
                <c:pt idx="59">
                  <c:v>0.13738587061058907</c:v>
                </c:pt>
                <c:pt idx="60">
                  <c:v>0.13791012326364263</c:v>
                </c:pt>
                <c:pt idx="61">
                  <c:v>0.13815388697535141</c:v>
                </c:pt>
                <c:pt idx="62">
                  <c:v>0.13875663980675185</c:v>
                </c:pt>
                <c:pt idx="63">
                  <c:v>0.13895449698141565</c:v>
                </c:pt>
                <c:pt idx="64">
                  <c:v>0.13936627861870904</c:v>
                </c:pt>
                <c:pt idx="65">
                  <c:v>0.1398528879113857</c:v>
                </c:pt>
                <c:pt idx="66">
                  <c:v>0.1409551038658354</c:v>
                </c:pt>
                <c:pt idx="67">
                  <c:v>0.14109098721548849</c:v>
                </c:pt>
                <c:pt idx="68">
                  <c:v>0.1413976428829489</c:v>
                </c:pt>
                <c:pt idx="69">
                  <c:v>0.14151195016019086</c:v>
                </c:pt>
                <c:pt idx="70">
                  <c:v>0.14231531455847782</c:v>
                </c:pt>
                <c:pt idx="71">
                  <c:v>0.1426375784485335</c:v>
                </c:pt>
                <c:pt idx="72">
                  <c:v>0.14670306136923592</c:v>
                </c:pt>
                <c:pt idx="73">
                  <c:v>0.14728561532433657</c:v>
                </c:pt>
                <c:pt idx="74">
                  <c:v>0.14788331843666205</c:v>
                </c:pt>
                <c:pt idx="75">
                  <c:v>0.14918155530429378</c:v>
                </c:pt>
                <c:pt idx="76">
                  <c:v>0.14943036873507751</c:v>
                </c:pt>
                <c:pt idx="77">
                  <c:v>0.15686539147488063</c:v>
                </c:pt>
                <c:pt idx="78">
                  <c:v>0.15886003050948452</c:v>
                </c:pt>
                <c:pt idx="79">
                  <c:v>0.17227575689550617</c:v>
                </c:pt>
                <c:pt idx="80">
                  <c:v>0.17473083849667109</c:v>
                </c:pt>
                <c:pt idx="81">
                  <c:v>0.17725707523025572</c:v>
                </c:pt>
                <c:pt idx="82">
                  <c:v>0.18481512748933934</c:v>
                </c:pt>
                <c:pt idx="83">
                  <c:v>0.18819660300807176</c:v>
                </c:pt>
                <c:pt idx="84">
                  <c:v>0.18832789570402036</c:v>
                </c:pt>
                <c:pt idx="85">
                  <c:v>0.18844174391589188</c:v>
                </c:pt>
                <c:pt idx="86">
                  <c:v>0.18859139922665849</c:v>
                </c:pt>
                <c:pt idx="87">
                  <c:v>0.19095420868836302</c:v>
                </c:pt>
                <c:pt idx="88">
                  <c:v>0.19153768077420458</c:v>
                </c:pt>
                <c:pt idx="89">
                  <c:v>0.19161939441014461</c:v>
                </c:pt>
                <c:pt idx="90">
                  <c:v>0.1927909292355322</c:v>
                </c:pt>
                <c:pt idx="91">
                  <c:v>0.19462810884807186</c:v>
                </c:pt>
                <c:pt idx="92">
                  <c:v>0.1954626896915494</c:v>
                </c:pt>
                <c:pt idx="93">
                  <c:v>0.24105752134998271</c:v>
                </c:pt>
                <c:pt idx="94">
                  <c:v>0.24117182862722469</c:v>
                </c:pt>
                <c:pt idx="95">
                  <c:v>0.24127924992390992</c:v>
                </c:pt>
                <c:pt idx="96">
                  <c:v>0.24252515333931035</c:v>
                </c:pt>
                <c:pt idx="97">
                  <c:v>0.24549668348223119</c:v>
                </c:pt>
                <c:pt idx="98">
                  <c:v>0.24925000195102781</c:v>
                </c:pt>
                <c:pt idx="99">
                  <c:v>0.24975772825074519</c:v>
                </c:pt>
                <c:pt idx="100">
                  <c:v>0.24998358841300641</c:v>
                </c:pt>
                <c:pt idx="101">
                  <c:v>0.25031641080658246</c:v>
                </c:pt>
                <c:pt idx="102">
                  <c:v>0.25851348206133207</c:v>
                </c:pt>
                <c:pt idx="103">
                  <c:v>0.26632952905860841</c:v>
                </c:pt>
                <c:pt idx="104">
                  <c:v>0.26860190264233436</c:v>
                </c:pt>
                <c:pt idx="105">
                  <c:v>0.27608237285381199</c:v>
                </c:pt>
                <c:pt idx="106">
                  <c:v>0.27659468980723384</c:v>
                </c:pt>
                <c:pt idx="107">
                  <c:v>0.28180554082720827</c:v>
                </c:pt>
                <c:pt idx="108">
                  <c:v>0.29477918726148683</c:v>
                </c:pt>
                <c:pt idx="109">
                  <c:v>0.30734747897365838</c:v>
                </c:pt>
                <c:pt idx="110">
                  <c:v>0.30765964342556418</c:v>
                </c:pt>
                <c:pt idx="111">
                  <c:v>0.31213920331041217</c:v>
                </c:pt>
                <c:pt idx="112">
                  <c:v>0.3124036249637912</c:v>
                </c:pt>
                <c:pt idx="113">
                  <c:v>0.31973811238746586</c:v>
                </c:pt>
                <c:pt idx="114">
                  <c:v>0.34771263793192886</c:v>
                </c:pt>
                <c:pt idx="115">
                  <c:v>0.34782051829398453</c:v>
                </c:pt>
                <c:pt idx="116">
                  <c:v>0.34911829609624578</c:v>
                </c:pt>
                <c:pt idx="117">
                  <c:v>0.3595197992598948</c:v>
                </c:pt>
                <c:pt idx="118">
                  <c:v>0.36003670686702116</c:v>
                </c:pt>
                <c:pt idx="119">
                  <c:v>0.36042140364745801</c:v>
                </c:pt>
                <c:pt idx="120">
                  <c:v>0.36442353554703838</c:v>
                </c:pt>
                <c:pt idx="121">
                  <c:v>0.37009666539505559</c:v>
                </c:pt>
                <c:pt idx="122">
                  <c:v>0.37233093655303423</c:v>
                </c:pt>
                <c:pt idx="123">
                  <c:v>0.37693857567623773</c:v>
                </c:pt>
                <c:pt idx="124">
                  <c:v>0.38539455979992093</c:v>
                </c:pt>
                <c:pt idx="125">
                  <c:v>0.38627458811507298</c:v>
                </c:pt>
                <c:pt idx="126">
                  <c:v>0.38935032609708592</c:v>
                </c:pt>
                <c:pt idx="127">
                  <c:v>0.38983280380142854</c:v>
                </c:pt>
                <c:pt idx="128">
                  <c:v>0.39813959167971558</c:v>
                </c:pt>
                <c:pt idx="129">
                  <c:v>0.39832092250104323</c:v>
                </c:pt>
                <c:pt idx="130">
                  <c:v>0.39945481396605398</c:v>
                </c:pt>
                <c:pt idx="131">
                  <c:v>0.39987394064927451</c:v>
                </c:pt>
                <c:pt idx="132">
                  <c:v>0.40072321158460644</c:v>
                </c:pt>
                <c:pt idx="133">
                  <c:v>0.40745402804613973</c:v>
                </c:pt>
                <c:pt idx="134">
                  <c:v>0.40792365192010976</c:v>
                </c:pt>
                <c:pt idx="135">
                  <c:v>0.42741189502643989</c:v>
                </c:pt>
                <c:pt idx="136">
                  <c:v>0.42869085114851269</c:v>
                </c:pt>
                <c:pt idx="137">
                  <c:v>0.59082677214152624</c:v>
                </c:pt>
                <c:pt idx="138">
                  <c:v>0.5952907238037789</c:v>
                </c:pt>
                <c:pt idx="139">
                  <c:v>0.59539906323120506</c:v>
                </c:pt>
                <c:pt idx="140">
                  <c:v>0.59725827798152631</c:v>
                </c:pt>
                <c:pt idx="141">
                  <c:v>0.59949943512006165</c:v>
                </c:pt>
                <c:pt idx="142">
                  <c:v>0.60337165151980476</c:v>
                </c:pt>
                <c:pt idx="143">
                  <c:v>0.60426132020773626</c:v>
                </c:pt>
                <c:pt idx="144">
                  <c:v>0.71363226752126274</c:v>
                </c:pt>
                <c:pt idx="145">
                  <c:v>0.71380074451221776</c:v>
                </c:pt>
                <c:pt idx="146">
                  <c:v>0.71408352878041481</c:v>
                </c:pt>
                <c:pt idx="147">
                  <c:v>0.72065045890469759</c:v>
                </c:pt>
                <c:pt idx="148">
                  <c:v>0.72493675226858634</c:v>
                </c:pt>
                <c:pt idx="149">
                  <c:v>0.81009613287922588</c:v>
                </c:pt>
                <c:pt idx="150">
                  <c:v>0.81108817314476767</c:v>
                </c:pt>
                <c:pt idx="151">
                  <c:v>0.81123920565164553</c:v>
                </c:pt>
                <c:pt idx="152">
                  <c:v>0.81192596744583834</c:v>
                </c:pt>
                <c:pt idx="153">
                  <c:v>0.81222940965570556</c:v>
                </c:pt>
                <c:pt idx="154">
                  <c:v>0.81240339543110596</c:v>
                </c:pt>
                <c:pt idx="155">
                  <c:v>0.8258328937782411</c:v>
                </c:pt>
                <c:pt idx="156">
                  <c:v>0.82650588361132038</c:v>
                </c:pt>
                <c:pt idx="157">
                  <c:v>0.82932684031273374</c:v>
                </c:pt>
                <c:pt idx="158">
                  <c:v>0.82942370310589852</c:v>
                </c:pt>
                <c:pt idx="159">
                  <c:v>0.82950403954572727</c:v>
                </c:pt>
                <c:pt idx="160">
                  <c:v>0.8309000573372648</c:v>
                </c:pt>
                <c:pt idx="161">
                  <c:v>0.83337166529176587</c:v>
                </c:pt>
                <c:pt idx="162">
                  <c:v>0.83382797626999283</c:v>
                </c:pt>
                <c:pt idx="163">
                  <c:v>0.83505597613594573</c:v>
                </c:pt>
                <c:pt idx="164">
                  <c:v>0.83668290380881949</c:v>
                </c:pt>
                <c:pt idx="165">
                  <c:v>0.84340224363609151</c:v>
                </c:pt>
                <c:pt idx="166">
                  <c:v>0.84615112707434426</c:v>
                </c:pt>
                <c:pt idx="167">
                  <c:v>0.8470724712728368</c:v>
                </c:pt>
                <c:pt idx="168">
                  <c:v>0.85592554694195899</c:v>
                </c:pt>
                <c:pt idx="169">
                  <c:v>0.85925468900846014</c:v>
                </c:pt>
                <c:pt idx="170">
                  <c:v>0.85960357869000192</c:v>
                </c:pt>
                <c:pt idx="171">
                  <c:v>0.8671905520674239</c:v>
                </c:pt>
                <c:pt idx="172">
                  <c:v>0.86758810267823328</c:v>
                </c:pt>
                <c:pt idx="173">
                  <c:v>0.86873622516972793</c:v>
                </c:pt>
                <c:pt idx="174">
                  <c:v>0.87317401010586504</c:v>
                </c:pt>
                <c:pt idx="175">
                  <c:v>0.87837246636083732</c:v>
                </c:pt>
                <c:pt idx="176">
                  <c:v>0.87904775152076886</c:v>
                </c:pt>
                <c:pt idx="177">
                  <c:v>0.87936726101860174</c:v>
                </c:pt>
                <c:pt idx="178">
                  <c:v>0.88398086799162112</c:v>
                </c:pt>
                <c:pt idx="179">
                  <c:v>0.8843058862738995</c:v>
                </c:pt>
                <c:pt idx="180">
                  <c:v>0.89545842038360424</c:v>
                </c:pt>
                <c:pt idx="181">
                  <c:v>0.89623607712114595</c:v>
                </c:pt>
                <c:pt idx="182">
                  <c:v>0.89636094290190826</c:v>
                </c:pt>
                <c:pt idx="183">
                  <c:v>0.90646543077087638</c:v>
                </c:pt>
                <c:pt idx="184">
                  <c:v>0.9067688729807436</c:v>
                </c:pt>
                <c:pt idx="185">
                  <c:v>0.90803864779540744</c:v>
                </c:pt>
                <c:pt idx="186">
                  <c:v>0.90990015787258094</c:v>
                </c:pt>
                <c:pt idx="187">
                  <c:v>0.91004155000667941</c:v>
                </c:pt>
                <c:pt idx="188">
                  <c:v>0.91140635135302628</c:v>
                </c:pt>
                <c:pt idx="189">
                  <c:v>0.91965529699463677</c:v>
                </c:pt>
                <c:pt idx="190">
                  <c:v>0.92468527625865393</c:v>
                </c:pt>
                <c:pt idx="191">
                  <c:v>0.9261662211437246</c:v>
                </c:pt>
                <c:pt idx="192">
                  <c:v>0.92631725365060258</c:v>
                </c:pt>
                <c:pt idx="193">
                  <c:v>0.94020948989115105</c:v>
                </c:pt>
                <c:pt idx="194">
                  <c:v>0.94296984996366495</c:v>
                </c:pt>
                <c:pt idx="195">
                  <c:v>0.94454077166134376</c:v>
                </c:pt>
                <c:pt idx="196">
                  <c:v>0.95019507982917262</c:v>
                </c:pt>
                <c:pt idx="197">
                  <c:v>0.95476140306903567</c:v>
                </c:pt>
                <c:pt idx="198">
                  <c:v>0.95497716379314701</c:v>
                </c:pt>
                <c:pt idx="199">
                  <c:v>0.96125717806089872</c:v>
                </c:pt>
                <c:pt idx="200">
                  <c:v>0.96144723112426489</c:v>
                </c:pt>
                <c:pt idx="201">
                  <c:v>0.96160882213466314</c:v>
                </c:pt>
                <c:pt idx="202">
                  <c:v>0.96175342772635486</c:v>
                </c:pt>
                <c:pt idx="203">
                  <c:v>0.96241126840220925</c:v>
                </c:pt>
                <c:pt idx="204">
                  <c:v>0.96264952332947262</c:v>
                </c:pt>
                <c:pt idx="205">
                  <c:v>0.96274959958023065</c:v>
                </c:pt>
                <c:pt idx="206">
                  <c:v>0.9632449311149458</c:v>
                </c:pt>
                <c:pt idx="207">
                  <c:v>0.96384309329264173</c:v>
                </c:pt>
                <c:pt idx="208">
                  <c:v>0.963946383000993</c:v>
                </c:pt>
                <c:pt idx="209">
                  <c:v>0.96543650919347268</c:v>
                </c:pt>
                <c:pt idx="210">
                  <c:v>0.96738248729880882</c:v>
                </c:pt>
                <c:pt idx="211">
                  <c:v>0.96842043410139556</c:v>
                </c:pt>
                <c:pt idx="212">
                  <c:v>0.96920497681949414</c:v>
                </c:pt>
                <c:pt idx="213">
                  <c:v>0.96968745452383676</c:v>
                </c:pt>
                <c:pt idx="214">
                  <c:v>0.97055876059695023</c:v>
                </c:pt>
                <c:pt idx="215">
                  <c:v>0.97392416882771693</c:v>
                </c:pt>
                <c:pt idx="216">
                  <c:v>0.97424918710999531</c:v>
                </c:pt>
                <c:pt idx="217">
                  <c:v>0.9764109259394429</c:v>
                </c:pt>
                <c:pt idx="218">
                  <c:v>0.9770003658751002</c:v>
                </c:pt>
                <c:pt idx="219">
                  <c:v>0.9803561337330875</c:v>
                </c:pt>
                <c:pt idx="220">
                  <c:v>0.9805011983901496</c:v>
                </c:pt>
                <c:pt idx="221">
                  <c:v>0.9822511555823038</c:v>
                </c:pt>
                <c:pt idx="222">
                  <c:v>0.98267349572311746</c:v>
                </c:pt>
                <c:pt idx="223">
                  <c:v>0.98280937907277055</c:v>
                </c:pt>
                <c:pt idx="224">
                  <c:v>0.98353332516196978</c:v>
                </c:pt>
                <c:pt idx="225">
                  <c:v>0.98463737737790125</c:v>
                </c:pt>
                <c:pt idx="226">
                  <c:v>0.98508083452575568</c:v>
                </c:pt>
                <c:pt idx="227">
                  <c:v>0.98715351467333601</c:v>
                </c:pt>
                <c:pt idx="228">
                  <c:v>0.98782971796400831</c:v>
                </c:pt>
                <c:pt idx="229">
                  <c:v>0.98810882970924174</c:v>
                </c:pt>
                <c:pt idx="230">
                  <c:v>0.98888005953159719</c:v>
                </c:pt>
                <c:pt idx="231">
                  <c:v>0.98931938509111761</c:v>
                </c:pt>
                <c:pt idx="232">
                  <c:v>0.98992489231474068</c:v>
                </c:pt>
                <c:pt idx="233">
                  <c:v>0.99010071435162295</c:v>
                </c:pt>
                <c:pt idx="234">
                  <c:v>0.99015212967311328</c:v>
                </c:pt>
                <c:pt idx="235">
                  <c:v>0.99041609226112193</c:v>
                </c:pt>
                <c:pt idx="236">
                  <c:v>0.99059880027856084</c:v>
                </c:pt>
                <c:pt idx="237">
                  <c:v>0.99114141554643242</c:v>
                </c:pt>
                <c:pt idx="238">
                  <c:v>0.99123368768589282</c:v>
                </c:pt>
                <c:pt idx="239">
                  <c:v>0.99369978685594851</c:v>
                </c:pt>
                <c:pt idx="240">
                  <c:v>0.99407667952508771</c:v>
                </c:pt>
                <c:pt idx="241">
                  <c:v>0.99477078636520766</c:v>
                </c:pt>
                <c:pt idx="242">
                  <c:v>0.99499985998506202</c:v>
                </c:pt>
                <c:pt idx="243">
                  <c:v>0.99512380763508346</c:v>
                </c:pt>
                <c:pt idx="244">
                  <c:v>0.99532074667900639</c:v>
                </c:pt>
                <c:pt idx="245">
                  <c:v>0.99607545014802568</c:v>
                </c:pt>
                <c:pt idx="246">
                  <c:v>0.996282029564728</c:v>
                </c:pt>
                <c:pt idx="247">
                  <c:v>0.99743933336363166</c:v>
                </c:pt>
                <c:pt idx="248">
                  <c:v>0.99787452733481796</c:v>
                </c:pt>
                <c:pt idx="249">
                  <c:v>0.99851630072270658</c:v>
                </c:pt>
                <c:pt idx="250">
                  <c:v>1</c:v>
                </c:pt>
              </c:numCache>
            </c:numRef>
          </c:xVal>
          <c:yVal>
            <c:numRef>
              <c:f>Año2010!$J$11:$J$261</c:f>
              <c:numCache>
                <c:formatCode>General</c:formatCode>
                <c:ptCount val="251"/>
                <c:pt idx="0">
                  <c:v>5.0672899499532183E-5</c:v>
                </c:pt>
                <c:pt idx="1">
                  <c:v>7.9612268532187259E-5</c:v>
                </c:pt>
                <c:pt idx="2">
                  <c:v>1.0580701627872195E-4</c:v>
                </c:pt>
                <c:pt idx="3">
                  <c:v>1.4671428030053511E-4</c:v>
                </c:pt>
                <c:pt idx="4">
                  <c:v>2.1273953046754222E-4</c:v>
                </c:pt>
                <c:pt idx="5">
                  <c:v>2.6760595736737019E-4</c:v>
                </c:pt>
                <c:pt idx="6">
                  <c:v>2.9474110304393081E-4</c:v>
                </c:pt>
                <c:pt idx="7">
                  <c:v>5.7871214024429382E-4</c:v>
                </c:pt>
                <c:pt idx="8">
                  <c:v>8.6918767556976853E-4</c:v>
                </c:pt>
                <c:pt idx="9">
                  <c:v>9.2037966345745622E-4</c:v>
                </c:pt>
                <c:pt idx="10">
                  <c:v>9.4599508761676143E-4</c:v>
                </c:pt>
                <c:pt idx="11">
                  <c:v>1.0489921333898288E-3</c:v>
                </c:pt>
                <c:pt idx="12">
                  <c:v>1.3862873528467253E-3</c:v>
                </c:pt>
                <c:pt idx="13">
                  <c:v>1.6578411502721593E-3</c:v>
                </c:pt>
                <c:pt idx="14">
                  <c:v>1.7735495991766904E-3</c:v>
                </c:pt>
                <c:pt idx="15">
                  <c:v>1.8083760785111073E-3</c:v>
                </c:pt>
                <c:pt idx="16">
                  <c:v>1.9605593137278655E-3</c:v>
                </c:pt>
                <c:pt idx="17">
                  <c:v>2.0422309860502513E-3</c:v>
                </c:pt>
                <c:pt idx="18">
                  <c:v>2.1104200946409301E-3</c:v>
                </c:pt>
                <c:pt idx="19">
                  <c:v>2.2993039598878467E-3</c:v>
                </c:pt>
                <c:pt idx="20">
                  <c:v>2.3948496328672891E-3</c:v>
                </c:pt>
                <c:pt idx="21">
                  <c:v>2.5075090690882445E-3</c:v>
                </c:pt>
                <c:pt idx="22">
                  <c:v>2.8187347271198134E-3</c:v>
                </c:pt>
                <c:pt idx="23">
                  <c:v>2.9079038749771587E-3</c:v>
                </c:pt>
                <c:pt idx="24">
                  <c:v>2.9490981672251641E-3</c:v>
                </c:pt>
                <c:pt idx="25">
                  <c:v>2.988667915847917E-3</c:v>
                </c:pt>
                <c:pt idx="26">
                  <c:v>3.3265951914862499E-3</c:v>
                </c:pt>
                <c:pt idx="27">
                  <c:v>3.5186088831891654E-3</c:v>
                </c:pt>
                <c:pt idx="28">
                  <c:v>3.6120184573829438E-3</c:v>
                </c:pt>
                <c:pt idx="29">
                  <c:v>5.2891107558431143E-3</c:v>
                </c:pt>
                <c:pt idx="30">
                  <c:v>5.3887468336845292E-3</c:v>
                </c:pt>
                <c:pt idx="31">
                  <c:v>5.5961177604038027E-3</c:v>
                </c:pt>
                <c:pt idx="32">
                  <c:v>6.5876512403551107E-3</c:v>
                </c:pt>
                <c:pt idx="33">
                  <c:v>6.670200855249866E-3</c:v>
                </c:pt>
                <c:pt idx="34">
                  <c:v>6.6983732896393044E-3</c:v>
                </c:pt>
                <c:pt idx="35">
                  <c:v>1.796724635739514E-2</c:v>
                </c:pt>
                <c:pt idx="36">
                  <c:v>1.9150640690270219E-2</c:v>
                </c:pt>
                <c:pt idx="37">
                  <c:v>1.9573640584328526E-2</c:v>
                </c:pt>
                <c:pt idx="38">
                  <c:v>1.9661615133753804E-2</c:v>
                </c:pt>
                <c:pt idx="39">
                  <c:v>1.9765526869551651E-2</c:v>
                </c:pt>
                <c:pt idx="40">
                  <c:v>3.1533808441685511E-2</c:v>
                </c:pt>
                <c:pt idx="41">
                  <c:v>4.1290204997411373E-2</c:v>
                </c:pt>
                <c:pt idx="42">
                  <c:v>4.2357269650387504E-2</c:v>
                </c:pt>
                <c:pt idx="43">
                  <c:v>4.238831219861304E-2</c:v>
                </c:pt>
                <c:pt idx="44">
                  <c:v>4.2782604523506199E-2</c:v>
                </c:pt>
                <c:pt idx="45">
                  <c:v>4.3048455254120689E-2</c:v>
                </c:pt>
                <c:pt idx="46">
                  <c:v>4.3126390721088009E-2</c:v>
                </c:pt>
                <c:pt idx="47">
                  <c:v>4.3178315560356804E-2</c:v>
                </c:pt>
                <c:pt idx="48">
                  <c:v>4.4980657324396371E-2</c:v>
                </c:pt>
                <c:pt idx="49">
                  <c:v>4.8334967475112442E-2</c:v>
                </c:pt>
                <c:pt idx="50">
                  <c:v>4.8493655897469047E-2</c:v>
                </c:pt>
                <c:pt idx="51">
                  <c:v>4.8917342540167122E-2</c:v>
                </c:pt>
                <c:pt idx="52">
                  <c:v>4.9387785263281081E-2</c:v>
                </c:pt>
                <c:pt idx="53">
                  <c:v>4.959135466604863E-2</c:v>
                </c:pt>
                <c:pt idx="54">
                  <c:v>5.1173022374385042E-2</c:v>
                </c:pt>
                <c:pt idx="55">
                  <c:v>5.1340204327285595E-2</c:v>
                </c:pt>
                <c:pt idx="56">
                  <c:v>5.1648177575484504E-2</c:v>
                </c:pt>
                <c:pt idx="57">
                  <c:v>5.1719856696810541E-2</c:v>
                </c:pt>
                <c:pt idx="58">
                  <c:v>5.3664196879337232E-2</c:v>
                </c:pt>
                <c:pt idx="59">
                  <c:v>7.6334756576032198E-2</c:v>
                </c:pt>
                <c:pt idx="60">
                  <c:v>7.6657489453802657E-2</c:v>
                </c:pt>
                <c:pt idx="61">
                  <c:v>7.6808340410132334E-2</c:v>
                </c:pt>
                <c:pt idx="62">
                  <c:v>7.7182172779390476E-2</c:v>
                </c:pt>
                <c:pt idx="63">
                  <c:v>7.730604032639915E-2</c:v>
                </c:pt>
                <c:pt idx="64">
                  <c:v>7.7564411113075771E-2</c:v>
                </c:pt>
                <c:pt idx="65">
                  <c:v>7.7873043166539174E-2</c:v>
                </c:pt>
                <c:pt idx="66">
                  <c:v>7.8575359007083859E-2</c:v>
                </c:pt>
                <c:pt idx="67">
                  <c:v>7.8662336184716436E-2</c:v>
                </c:pt>
                <c:pt idx="68">
                  <c:v>7.8860473793429017E-2</c:v>
                </c:pt>
                <c:pt idx="69">
                  <c:v>7.8934482978843687E-2</c:v>
                </c:pt>
                <c:pt idx="70">
                  <c:v>7.9454869011412466E-2</c:v>
                </c:pt>
                <c:pt idx="71">
                  <c:v>7.9667272685476423E-2</c:v>
                </c:pt>
                <c:pt idx="72">
                  <c:v>8.2371641179702387E-2</c:v>
                </c:pt>
                <c:pt idx="73">
                  <c:v>8.2764617287407444E-2</c:v>
                </c:pt>
                <c:pt idx="74">
                  <c:v>8.3171480762655375E-2</c:v>
                </c:pt>
                <c:pt idx="75">
                  <c:v>8.4057717173787322E-2</c:v>
                </c:pt>
                <c:pt idx="76">
                  <c:v>8.4228406885380469E-2</c:v>
                </c:pt>
                <c:pt idx="77">
                  <c:v>8.9375316009324635E-2</c:v>
                </c:pt>
                <c:pt idx="78">
                  <c:v>9.0756241862930562E-2</c:v>
                </c:pt>
                <c:pt idx="79">
                  <c:v>0.10006970508339894</c:v>
                </c:pt>
                <c:pt idx="80">
                  <c:v>0.10178144110386354</c:v>
                </c:pt>
                <c:pt idx="81">
                  <c:v>0.10354295654014523</c:v>
                </c:pt>
                <c:pt idx="82">
                  <c:v>0.1088390633219123</c:v>
                </c:pt>
                <c:pt idx="83">
                  <c:v>0.11121203986055075</c:v>
                </c:pt>
                <c:pt idx="84">
                  <c:v>0.11130444702548856</c:v>
                </c:pt>
                <c:pt idx="85">
                  <c:v>0.11138459150431171</c:v>
                </c:pt>
                <c:pt idx="86">
                  <c:v>0.11149024220611474</c:v>
                </c:pt>
                <c:pt idx="87">
                  <c:v>0.11316806397212811</c:v>
                </c:pt>
                <c:pt idx="88">
                  <c:v>0.1135839810090947</c:v>
                </c:pt>
                <c:pt idx="89">
                  <c:v>0.11364292674006359</c:v>
                </c:pt>
                <c:pt idx="90">
                  <c:v>0.1144912795288037</c:v>
                </c:pt>
                <c:pt idx="91">
                  <c:v>0.1158356219614412</c:v>
                </c:pt>
                <c:pt idx="92">
                  <c:v>0.11645261122804688</c:v>
                </c:pt>
                <c:pt idx="93">
                  <c:v>0.15067094810722262</c:v>
                </c:pt>
                <c:pt idx="94">
                  <c:v>0.15075685625553031</c:v>
                </c:pt>
                <c:pt idx="95">
                  <c:v>0.15083763220870022</c:v>
                </c:pt>
                <c:pt idx="96">
                  <c:v>0.15177890004279332</c:v>
                </c:pt>
                <c:pt idx="97">
                  <c:v>0.1540517121517819</c:v>
                </c:pt>
                <c:pt idx="98">
                  <c:v>0.15695565924482091</c:v>
                </c:pt>
                <c:pt idx="99">
                  <c:v>0.15735604046946389</c:v>
                </c:pt>
                <c:pt idx="100">
                  <c:v>0.15753445743534961</c:v>
                </c:pt>
                <c:pt idx="101">
                  <c:v>0.15779831218215218</c:v>
                </c:pt>
                <c:pt idx="102">
                  <c:v>0.1643339641849588</c:v>
                </c:pt>
                <c:pt idx="103">
                  <c:v>0.17058041842260596</c:v>
                </c:pt>
                <c:pt idx="104">
                  <c:v>0.17241010393536027</c:v>
                </c:pt>
                <c:pt idx="105">
                  <c:v>0.17845573578011042</c:v>
                </c:pt>
                <c:pt idx="106">
                  <c:v>0.17887058769216893</c:v>
                </c:pt>
                <c:pt idx="107">
                  <c:v>0.18311044206981653</c:v>
                </c:pt>
                <c:pt idx="108">
                  <c:v>0.19367521696902865</c:v>
                </c:pt>
                <c:pt idx="109">
                  <c:v>0.2039765533169596</c:v>
                </c:pt>
                <c:pt idx="110">
                  <c:v>0.20423370341451294</c:v>
                </c:pt>
                <c:pt idx="111">
                  <c:v>0.20793038131114785</c:v>
                </c:pt>
                <c:pt idx="112">
                  <c:v>0.20815004582246469</c:v>
                </c:pt>
                <c:pt idx="113">
                  <c:v>0.21426899734793081</c:v>
                </c:pt>
                <c:pt idx="114">
                  <c:v>0.23783966702769449</c:v>
                </c:pt>
                <c:pt idx="115">
                  <c:v>0.23793084511284074</c:v>
                </c:pt>
                <c:pt idx="116">
                  <c:v>0.23903124748336269</c:v>
                </c:pt>
                <c:pt idx="117">
                  <c:v>0.24786885501973149</c:v>
                </c:pt>
                <c:pt idx="118">
                  <c:v>0.24831230254371681</c:v>
                </c:pt>
                <c:pt idx="119">
                  <c:v>0.24864435561659604</c:v>
                </c:pt>
                <c:pt idx="120">
                  <c:v>0.25213645986383482</c:v>
                </c:pt>
                <c:pt idx="121">
                  <c:v>0.25709796489191505</c:v>
                </c:pt>
                <c:pt idx="122">
                  <c:v>0.25906128912989651</c:v>
                </c:pt>
                <c:pt idx="123">
                  <c:v>0.26316395465687403</c:v>
                </c:pt>
                <c:pt idx="124">
                  <c:v>0.27070364168418726</c:v>
                </c:pt>
                <c:pt idx="125">
                  <c:v>0.27149186103367379</c:v>
                </c:pt>
                <c:pt idx="126">
                  <c:v>0.27425667351374911</c:v>
                </c:pt>
                <c:pt idx="127">
                  <c:v>0.27470004916584206</c:v>
                </c:pt>
                <c:pt idx="128">
                  <c:v>0.28241535234477566</c:v>
                </c:pt>
                <c:pt idx="129">
                  <c:v>0.28258458799029984</c:v>
                </c:pt>
                <c:pt idx="130">
                  <c:v>0.28364919996518778</c:v>
                </c:pt>
                <c:pt idx="131">
                  <c:v>0.28404306796418571</c:v>
                </c:pt>
                <c:pt idx="132">
                  <c:v>0.28484472665321298</c:v>
                </c:pt>
                <c:pt idx="133">
                  <c:v>0.29122446282894726</c:v>
                </c:pt>
                <c:pt idx="134">
                  <c:v>0.29167001397615722</c:v>
                </c:pt>
                <c:pt idx="135">
                  <c:v>0.3102691479513624</c:v>
                </c:pt>
                <c:pt idx="136">
                  <c:v>0.3115000349520255</c:v>
                </c:pt>
                <c:pt idx="137">
                  <c:v>0.46801802018760058</c:v>
                </c:pt>
                <c:pt idx="138">
                  <c:v>0.47232848906694358</c:v>
                </c:pt>
                <c:pt idx="139">
                  <c:v>0.47243364190201226</c:v>
                </c:pt>
                <c:pt idx="140">
                  <c:v>0.47428170343768689</c:v>
                </c:pt>
                <c:pt idx="141">
                  <c:v>0.47653079475991661</c:v>
                </c:pt>
                <c:pt idx="142">
                  <c:v>0.48041801116771177</c:v>
                </c:pt>
                <c:pt idx="143">
                  <c:v>0.48131703125196496</c:v>
                </c:pt>
                <c:pt idx="144">
                  <c:v>0.59282981746892083</c:v>
                </c:pt>
                <c:pt idx="145">
                  <c:v>0.59300368416620064</c:v>
                </c:pt>
                <c:pt idx="146">
                  <c:v>0.59330172107169388</c:v>
                </c:pt>
                <c:pt idx="147">
                  <c:v>0.60024563321323443</c:v>
                </c:pt>
                <c:pt idx="148">
                  <c:v>0.60481873050033597</c:v>
                </c:pt>
                <c:pt idx="149">
                  <c:v>0.69653123436754616</c:v>
                </c:pt>
                <c:pt idx="150">
                  <c:v>0.69760480821925908</c:v>
                </c:pt>
                <c:pt idx="151">
                  <c:v>0.69777029392506784</c:v>
                </c:pt>
                <c:pt idx="152">
                  <c:v>0.69852424201860297</c:v>
                </c:pt>
                <c:pt idx="153">
                  <c:v>0.69885852393165082</c:v>
                </c:pt>
                <c:pt idx="154">
                  <c:v>0.69905022139621431</c:v>
                </c:pt>
                <c:pt idx="155">
                  <c:v>0.71393418239011852</c:v>
                </c:pt>
                <c:pt idx="156">
                  <c:v>0.71468104707535018</c:v>
                </c:pt>
                <c:pt idx="157">
                  <c:v>0.71783584419083279</c:v>
                </c:pt>
                <c:pt idx="158">
                  <c:v>0.71794445431809273</c:v>
                </c:pt>
                <c:pt idx="159">
                  <c:v>0.7180349035787662</c:v>
                </c:pt>
                <c:pt idx="160">
                  <c:v>0.71961764195475142</c:v>
                </c:pt>
                <c:pt idx="161">
                  <c:v>0.72243261084888266</c:v>
                </c:pt>
                <c:pt idx="162">
                  <c:v>0.72295543351315206</c:v>
                </c:pt>
                <c:pt idx="163">
                  <c:v>0.72436586657579904</c:v>
                </c:pt>
                <c:pt idx="164">
                  <c:v>0.72624029887951724</c:v>
                </c:pt>
                <c:pt idx="165">
                  <c:v>0.73409951198754364</c:v>
                </c:pt>
                <c:pt idx="166">
                  <c:v>0.73733809748985324</c:v>
                </c:pt>
                <c:pt idx="167">
                  <c:v>0.73842836918489207</c:v>
                </c:pt>
                <c:pt idx="168">
                  <c:v>0.74892738367588896</c:v>
                </c:pt>
                <c:pt idx="169">
                  <c:v>0.75298906287057621</c:v>
                </c:pt>
                <c:pt idx="170">
                  <c:v>0.75341909687010611</c:v>
                </c:pt>
                <c:pt idx="171">
                  <c:v>0.76277544684798892</c:v>
                </c:pt>
                <c:pt idx="172">
                  <c:v>0.7632739189660338</c:v>
                </c:pt>
                <c:pt idx="173">
                  <c:v>0.76471962886335587</c:v>
                </c:pt>
                <c:pt idx="174">
                  <c:v>0.77031669363623112</c:v>
                </c:pt>
                <c:pt idx="175">
                  <c:v>0.77689619986500547</c:v>
                </c:pt>
                <c:pt idx="176">
                  <c:v>0.77775482647586724</c:v>
                </c:pt>
                <c:pt idx="177">
                  <c:v>0.7781636837760143</c:v>
                </c:pt>
                <c:pt idx="178">
                  <c:v>0.7841283786678187</c:v>
                </c:pt>
                <c:pt idx="179">
                  <c:v>0.78455333704797603</c:v>
                </c:pt>
                <c:pt idx="180">
                  <c:v>0.79914856277403223</c:v>
                </c:pt>
                <c:pt idx="181">
                  <c:v>0.80017483487628382</c:v>
                </c:pt>
                <c:pt idx="182">
                  <c:v>0.80034116927981735</c:v>
                </c:pt>
                <c:pt idx="183">
                  <c:v>0.8138694920263766</c:v>
                </c:pt>
                <c:pt idx="184">
                  <c:v>0.81428548976993553</c:v>
                </c:pt>
                <c:pt idx="185">
                  <c:v>0.8160303267012381</c:v>
                </c:pt>
                <c:pt idx="186">
                  <c:v>0.81859356286849583</c:v>
                </c:pt>
                <c:pt idx="187">
                  <c:v>0.81879082993006091</c:v>
                </c:pt>
                <c:pt idx="188">
                  <c:v>0.82069883873320837</c:v>
                </c:pt>
                <c:pt idx="189">
                  <c:v>0.83264338632034696</c:v>
                </c:pt>
                <c:pt idx="190">
                  <c:v>0.83993606880830818</c:v>
                </c:pt>
                <c:pt idx="191">
                  <c:v>0.84208923320273976</c:v>
                </c:pt>
                <c:pt idx="192">
                  <c:v>0.84231192434141711</c:v>
                </c:pt>
                <c:pt idx="193">
                  <c:v>0.86293538099826417</c:v>
                </c:pt>
                <c:pt idx="194">
                  <c:v>0.86704123124320476</c:v>
                </c:pt>
                <c:pt idx="195">
                  <c:v>0.8694268094019606</c:v>
                </c:pt>
                <c:pt idx="196">
                  <c:v>0.8782247675855378</c:v>
                </c:pt>
                <c:pt idx="197">
                  <c:v>0.88533974887142908</c:v>
                </c:pt>
                <c:pt idx="198">
                  <c:v>0.88567712217922234</c:v>
                </c:pt>
                <c:pt idx="199">
                  <c:v>0.89554208234605803</c:v>
                </c:pt>
                <c:pt idx="200">
                  <c:v>0.89584070326043874</c:v>
                </c:pt>
                <c:pt idx="201">
                  <c:v>0.89609541700189732</c:v>
                </c:pt>
                <c:pt idx="202">
                  <c:v>0.89632369929608158</c:v>
                </c:pt>
                <c:pt idx="203">
                  <c:v>0.89739498284751162</c:v>
                </c:pt>
                <c:pt idx="204">
                  <c:v>0.89779073329600489</c:v>
                </c:pt>
                <c:pt idx="205">
                  <c:v>0.89796057533573959</c:v>
                </c:pt>
                <c:pt idx="206">
                  <c:v>0.89880268589598478</c:v>
                </c:pt>
                <c:pt idx="207">
                  <c:v>0.89982907497762654</c:v>
                </c:pt>
                <c:pt idx="208">
                  <c:v>0.90000882169601193</c:v>
                </c:pt>
                <c:pt idx="209">
                  <c:v>0.90266260282043387</c:v>
                </c:pt>
                <c:pt idx="210">
                  <c:v>0.90620662079083703</c:v>
                </c:pt>
                <c:pt idx="211">
                  <c:v>0.90810115445630057</c:v>
                </c:pt>
                <c:pt idx="212">
                  <c:v>0.90956508116820534</c:v>
                </c:pt>
                <c:pt idx="213">
                  <c:v>0.91047077313522939</c:v>
                </c:pt>
                <c:pt idx="214">
                  <c:v>0.91211792780480072</c:v>
                </c:pt>
                <c:pt idx="215">
                  <c:v>0.9184863269168122</c:v>
                </c:pt>
                <c:pt idx="216">
                  <c:v>0.91911675610479338</c:v>
                </c:pt>
                <c:pt idx="217">
                  <c:v>0.92333815846885137</c:v>
                </c:pt>
                <c:pt idx="218">
                  <c:v>0.92449402220752763</c:v>
                </c:pt>
                <c:pt idx="219">
                  <c:v>0.93110160995136959</c:v>
                </c:pt>
                <c:pt idx="220">
                  <c:v>0.93139151323699243</c:v>
                </c:pt>
                <c:pt idx="221">
                  <c:v>0.93490294257135576</c:v>
                </c:pt>
                <c:pt idx="222">
                  <c:v>0.93575431796054798</c:v>
                </c:pt>
                <c:pt idx="223">
                  <c:v>0.93603871261931748</c:v>
                </c:pt>
                <c:pt idx="224">
                  <c:v>0.93755905008512108</c:v>
                </c:pt>
                <c:pt idx="225">
                  <c:v>0.93991144146649186</c:v>
                </c:pt>
                <c:pt idx="226">
                  <c:v>0.940865510428746</c:v>
                </c:pt>
                <c:pt idx="227">
                  <c:v>0.94536567143355166</c:v>
                </c:pt>
                <c:pt idx="228">
                  <c:v>0.94685453461449831</c:v>
                </c:pt>
                <c:pt idx="229">
                  <c:v>0.94749553022619093</c:v>
                </c:pt>
                <c:pt idx="230">
                  <c:v>0.94928385969666085</c:v>
                </c:pt>
                <c:pt idx="231">
                  <c:v>0.95032809441299315</c:v>
                </c:pt>
                <c:pt idx="232">
                  <c:v>0.95181369653314429</c:v>
                </c:pt>
                <c:pt idx="233">
                  <c:v>0.95225158239145324</c:v>
                </c:pt>
                <c:pt idx="234">
                  <c:v>0.95238500871640541</c:v>
                </c:pt>
                <c:pt idx="235">
                  <c:v>0.95308330409473929</c:v>
                </c:pt>
                <c:pt idx="236">
                  <c:v>0.95362717107569417</c:v>
                </c:pt>
                <c:pt idx="237">
                  <c:v>0.95532651218046116</c:v>
                </c:pt>
                <c:pt idx="238">
                  <c:v>0.95562290959836527</c:v>
                </c:pt>
                <c:pt idx="239">
                  <c:v>0.96357867112547868</c:v>
                </c:pt>
                <c:pt idx="240">
                  <c:v>0.96481550141411132</c:v>
                </c:pt>
                <c:pt idx="241">
                  <c:v>0.96715714499247019</c:v>
                </c:pt>
                <c:pt idx="242">
                  <c:v>0.96797402683424683</c:v>
                </c:pt>
                <c:pt idx="243">
                  <c:v>0.96846767419552771</c:v>
                </c:pt>
                <c:pt idx="244">
                  <c:v>0.96932693996707842</c:v>
                </c:pt>
                <c:pt idx="245">
                  <c:v>0.97263874513578763</c:v>
                </c:pt>
                <c:pt idx="246">
                  <c:v>0.97369463265301615</c:v>
                </c:pt>
                <c:pt idx="247">
                  <c:v>0.980160695913327</c:v>
                </c:pt>
                <c:pt idx="248">
                  <c:v>0.98261377209889667</c:v>
                </c:pt>
                <c:pt idx="249">
                  <c:v>0.98636635120006833</c:v>
                </c:pt>
                <c:pt idx="25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Igualdad</c:v>
          </c:tx>
          <c:marker>
            <c:symbol val="none"/>
          </c:marker>
          <c:xVal>
            <c:numRef>
              <c:f>Año2010!$K$11:$K$261</c:f>
              <c:numCache>
                <c:formatCode>General</c:formatCode>
                <c:ptCount val="251"/>
                <c:pt idx="0">
                  <c:v>1.5975474891649096E-4</c:v>
                </c:pt>
                <c:pt idx="1">
                  <c:v>2.4835436541328047E-4</c:v>
                </c:pt>
                <c:pt idx="2">
                  <c:v>3.2455921690792845E-4</c:v>
                </c:pt>
                <c:pt idx="3">
                  <c:v>4.407027556316992E-4</c:v>
                </c:pt>
                <c:pt idx="4">
                  <c:v>6.280014267751714E-4</c:v>
                </c:pt>
                <c:pt idx="5">
                  <c:v>7.7627954143042019E-4</c:v>
                </c:pt>
                <c:pt idx="6">
                  <c:v>8.4927093533192037E-4</c:v>
                </c:pt>
                <c:pt idx="7">
                  <c:v>1.5364917948951012E-3</c:v>
                </c:pt>
                <c:pt idx="8">
                  <c:v>2.2191220007537855E-3</c:v>
                </c:pt>
                <c:pt idx="9">
                  <c:v>2.3393971278116033E-3</c:v>
                </c:pt>
                <c:pt idx="10">
                  <c:v>2.398157495229163E-3</c:v>
                </c:pt>
                <c:pt idx="11">
                  <c:v>2.6327398995289529E-3</c:v>
                </c:pt>
                <c:pt idx="12">
                  <c:v>3.3993790681799297E-3</c:v>
                </c:pt>
                <c:pt idx="13">
                  <c:v>4.0085588147666636E-3</c:v>
                </c:pt>
                <c:pt idx="14">
                  <c:v>4.2647172914775889E-3</c:v>
                </c:pt>
                <c:pt idx="15">
                  <c:v>4.3413812083426869E-3</c:v>
                </c:pt>
                <c:pt idx="16">
                  <c:v>4.6760398634005081E-3</c:v>
                </c:pt>
                <c:pt idx="17">
                  <c:v>4.8550753578758864E-3</c:v>
                </c:pt>
                <c:pt idx="18">
                  <c:v>5.0042716032720341E-3</c:v>
                </c:pt>
                <c:pt idx="19">
                  <c:v>5.4155941751949533E-3</c:v>
                </c:pt>
                <c:pt idx="20">
                  <c:v>5.6221735918973127E-3</c:v>
                </c:pt>
                <c:pt idx="21">
                  <c:v>5.8650191728651969E-3</c:v>
                </c:pt>
                <c:pt idx="22">
                  <c:v>6.5329592868694913E-3</c:v>
                </c:pt>
                <c:pt idx="23">
                  <c:v>6.7234714156061111E-3</c:v>
                </c:pt>
                <c:pt idx="24">
                  <c:v>6.8111529013620007E-3</c:v>
                </c:pt>
                <c:pt idx="25">
                  <c:v>6.8951618641542936E-3</c:v>
                </c:pt>
                <c:pt idx="26">
                  <c:v>7.5975318809423141E-3</c:v>
                </c:pt>
                <c:pt idx="27">
                  <c:v>7.996459687863092E-3</c:v>
                </c:pt>
                <c:pt idx="28">
                  <c:v>8.1888080780815106E-3</c:v>
                </c:pt>
                <c:pt idx="29">
                  <c:v>1.160333630348628E-2</c:v>
                </c:pt>
                <c:pt idx="30">
                  <c:v>1.1804866001113693E-2</c:v>
                </c:pt>
                <c:pt idx="31">
                  <c:v>1.2222615488222907E-2</c:v>
                </c:pt>
                <c:pt idx="32">
                  <c:v>1.4192924058192963E-2</c:v>
                </c:pt>
                <c:pt idx="33">
                  <c:v>1.4354974133961702E-2</c:v>
                </c:pt>
                <c:pt idx="34">
                  <c:v>1.4410061978415665E-2</c:v>
                </c:pt>
                <c:pt idx="35">
                  <c:v>3.6379094346655871E-2</c:v>
                </c:pt>
                <c:pt idx="36">
                  <c:v>3.8684061571683748E-2</c:v>
                </c:pt>
                <c:pt idx="37">
                  <c:v>3.9492934754416092E-2</c:v>
                </c:pt>
                <c:pt idx="38">
                  <c:v>3.9655902960925735E-2</c:v>
                </c:pt>
                <c:pt idx="39">
                  <c:v>3.984825135114415E-2</c:v>
                </c:pt>
                <c:pt idx="40">
                  <c:v>6.1470689364694846E-2</c:v>
                </c:pt>
                <c:pt idx="41">
                  <c:v>7.9383420119641612E-2</c:v>
                </c:pt>
                <c:pt idx="42">
                  <c:v>8.1338120467016384E-2</c:v>
                </c:pt>
                <c:pt idx="43">
                  <c:v>8.139458550758169E-2</c:v>
                </c:pt>
                <c:pt idx="44">
                  <c:v>8.2085019824738023E-2</c:v>
                </c:pt>
                <c:pt idx="45">
                  <c:v>8.2549593979633101E-2</c:v>
                </c:pt>
                <c:pt idx="46">
                  <c:v>8.2685477329286217E-2</c:v>
                </c:pt>
                <c:pt idx="47">
                  <c:v>8.2774995076523902E-2</c:v>
                </c:pt>
                <c:pt idx="48">
                  <c:v>8.5872768196318394E-2</c:v>
                </c:pt>
                <c:pt idx="49">
                  <c:v>9.1623480091941614E-2</c:v>
                </c:pt>
                <c:pt idx="50">
                  <c:v>9.1893869595136471E-2</c:v>
                </c:pt>
                <c:pt idx="51">
                  <c:v>9.261460222674249E-2</c:v>
                </c:pt>
                <c:pt idx="52">
                  <c:v>9.3413375971324944E-2</c:v>
                </c:pt>
                <c:pt idx="53">
                  <c:v>9.375767499916221E-2</c:v>
                </c:pt>
                <c:pt idx="54">
                  <c:v>9.6430353585920281E-2</c:v>
                </c:pt>
                <c:pt idx="55">
                  <c:v>9.6712219723376389E-2</c:v>
                </c:pt>
                <c:pt idx="56">
                  <c:v>9.7221323219205097E-2</c:v>
                </c:pt>
                <c:pt idx="57">
                  <c:v>9.7339762084781109E-2</c:v>
                </c:pt>
                <c:pt idx="58">
                  <c:v>0.10053347986699958</c:v>
                </c:pt>
                <c:pt idx="59">
                  <c:v>0.13738587061058907</c:v>
                </c:pt>
                <c:pt idx="60">
                  <c:v>0.13791012326364263</c:v>
                </c:pt>
                <c:pt idx="61">
                  <c:v>0.13815388697535141</c:v>
                </c:pt>
                <c:pt idx="62">
                  <c:v>0.13875663980675185</c:v>
                </c:pt>
                <c:pt idx="63">
                  <c:v>0.13895449698141565</c:v>
                </c:pt>
                <c:pt idx="64">
                  <c:v>0.13936627861870904</c:v>
                </c:pt>
                <c:pt idx="65">
                  <c:v>0.1398528879113857</c:v>
                </c:pt>
                <c:pt idx="66">
                  <c:v>0.1409551038658354</c:v>
                </c:pt>
                <c:pt idx="67">
                  <c:v>0.14109098721548849</c:v>
                </c:pt>
                <c:pt idx="68">
                  <c:v>0.1413976428829489</c:v>
                </c:pt>
                <c:pt idx="69">
                  <c:v>0.14151195016019086</c:v>
                </c:pt>
                <c:pt idx="70">
                  <c:v>0.14231531455847782</c:v>
                </c:pt>
                <c:pt idx="71">
                  <c:v>0.1426375784485335</c:v>
                </c:pt>
                <c:pt idx="72">
                  <c:v>0.14670306136923592</c:v>
                </c:pt>
                <c:pt idx="73">
                  <c:v>0.14728561532433657</c:v>
                </c:pt>
                <c:pt idx="74">
                  <c:v>0.14788331843666205</c:v>
                </c:pt>
                <c:pt idx="75">
                  <c:v>0.14918155530429378</c:v>
                </c:pt>
                <c:pt idx="76">
                  <c:v>0.14943036873507751</c:v>
                </c:pt>
                <c:pt idx="77">
                  <c:v>0.15686539147488063</c:v>
                </c:pt>
                <c:pt idx="78">
                  <c:v>0.15886003050948452</c:v>
                </c:pt>
                <c:pt idx="79">
                  <c:v>0.17227575689550617</c:v>
                </c:pt>
                <c:pt idx="80">
                  <c:v>0.17473083849667109</c:v>
                </c:pt>
                <c:pt idx="81">
                  <c:v>0.17725707523025572</c:v>
                </c:pt>
                <c:pt idx="82">
                  <c:v>0.18481512748933934</c:v>
                </c:pt>
                <c:pt idx="83">
                  <c:v>0.18819660300807176</c:v>
                </c:pt>
                <c:pt idx="84">
                  <c:v>0.18832789570402036</c:v>
                </c:pt>
                <c:pt idx="85">
                  <c:v>0.18844174391589188</c:v>
                </c:pt>
                <c:pt idx="86">
                  <c:v>0.18859139922665849</c:v>
                </c:pt>
                <c:pt idx="87">
                  <c:v>0.19095420868836302</c:v>
                </c:pt>
                <c:pt idx="88">
                  <c:v>0.19153768077420458</c:v>
                </c:pt>
                <c:pt idx="89">
                  <c:v>0.19161939441014461</c:v>
                </c:pt>
                <c:pt idx="90">
                  <c:v>0.1927909292355322</c:v>
                </c:pt>
                <c:pt idx="91">
                  <c:v>0.19462810884807186</c:v>
                </c:pt>
                <c:pt idx="92">
                  <c:v>0.1954626896915494</c:v>
                </c:pt>
                <c:pt idx="93">
                  <c:v>0.24105752134998271</c:v>
                </c:pt>
                <c:pt idx="94">
                  <c:v>0.24117182862722469</c:v>
                </c:pt>
                <c:pt idx="95">
                  <c:v>0.24127924992390992</c:v>
                </c:pt>
                <c:pt idx="96">
                  <c:v>0.24252515333931035</c:v>
                </c:pt>
                <c:pt idx="97">
                  <c:v>0.24549668348223119</c:v>
                </c:pt>
                <c:pt idx="98">
                  <c:v>0.24925000195102781</c:v>
                </c:pt>
                <c:pt idx="99">
                  <c:v>0.24975772825074519</c:v>
                </c:pt>
                <c:pt idx="100">
                  <c:v>0.24998358841300641</c:v>
                </c:pt>
                <c:pt idx="101">
                  <c:v>0.25031641080658246</c:v>
                </c:pt>
                <c:pt idx="102">
                  <c:v>0.25851348206133207</c:v>
                </c:pt>
                <c:pt idx="103">
                  <c:v>0.26632952905860841</c:v>
                </c:pt>
                <c:pt idx="104">
                  <c:v>0.26860190264233436</c:v>
                </c:pt>
                <c:pt idx="105">
                  <c:v>0.27608237285381199</c:v>
                </c:pt>
                <c:pt idx="106">
                  <c:v>0.27659468980723384</c:v>
                </c:pt>
                <c:pt idx="107">
                  <c:v>0.28180554082720827</c:v>
                </c:pt>
                <c:pt idx="108">
                  <c:v>0.29477918726148683</c:v>
                </c:pt>
                <c:pt idx="109">
                  <c:v>0.30734747897365838</c:v>
                </c:pt>
                <c:pt idx="110">
                  <c:v>0.30765964342556418</c:v>
                </c:pt>
                <c:pt idx="111">
                  <c:v>0.31213920331041217</c:v>
                </c:pt>
                <c:pt idx="112">
                  <c:v>0.3124036249637912</c:v>
                </c:pt>
                <c:pt idx="113">
                  <c:v>0.31973811238746586</c:v>
                </c:pt>
                <c:pt idx="114">
                  <c:v>0.34771263793192886</c:v>
                </c:pt>
                <c:pt idx="115">
                  <c:v>0.34782051829398453</c:v>
                </c:pt>
                <c:pt idx="116">
                  <c:v>0.34911829609624578</c:v>
                </c:pt>
                <c:pt idx="117">
                  <c:v>0.3595197992598948</c:v>
                </c:pt>
                <c:pt idx="118">
                  <c:v>0.36003670686702116</c:v>
                </c:pt>
                <c:pt idx="119">
                  <c:v>0.36042140364745801</c:v>
                </c:pt>
                <c:pt idx="120">
                  <c:v>0.36442353554703838</c:v>
                </c:pt>
                <c:pt idx="121">
                  <c:v>0.37009666539505559</c:v>
                </c:pt>
                <c:pt idx="122">
                  <c:v>0.37233093655303423</c:v>
                </c:pt>
                <c:pt idx="123">
                  <c:v>0.37693857567623773</c:v>
                </c:pt>
                <c:pt idx="124">
                  <c:v>0.38539455979992093</c:v>
                </c:pt>
                <c:pt idx="125">
                  <c:v>0.38627458811507298</c:v>
                </c:pt>
                <c:pt idx="126">
                  <c:v>0.38935032609708592</c:v>
                </c:pt>
                <c:pt idx="127">
                  <c:v>0.38983280380142854</c:v>
                </c:pt>
                <c:pt idx="128">
                  <c:v>0.39813959167971558</c:v>
                </c:pt>
                <c:pt idx="129">
                  <c:v>0.39832092250104323</c:v>
                </c:pt>
                <c:pt idx="130">
                  <c:v>0.39945481396605398</c:v>
                </c:pt>
                <c:pt idx="131">
                  <c:v>0.39987394064927451</c:v>
                </c:pt>
                <c:pt idx="132">
                  <c:v>0.40072321158460644</c:v>
                </c:pt>
                <c:pt idx="133">
                  <c:v>0.40745402804613973</c:v>
                </c:pt>
                <c:pt idx="134">
                  <c:v>0.40792365192010976</c:v>
                </c:pt>
                <c:pt idx="135">
                  <c:v>0.42741189502643989</c:v>
                </c:pt>
                <c:pt idx="136">
                  <c:v>0.42869085114851269</c:v>
                </c:pt>
                <c:pt idx="137">
                  <c:v>0.59082677214152624</c:v>
                </c:pt>
                <c:pt idx="138">
                  <c:v>0.5952907238037789</c:v>
                </c:pt>
                <c:pt idx="139">
                  <c:v>0.59539906323120506</c:v>
                </c:pt>
                <c:pt idx="140">
                  <c:v>0.59725827798152631</c:v>
                </c:pt>
                <c:pt idx="141">
                  <c:v>0.59949943512006165</c:v>
                </c:pt>
                <c:pt idx="142">
                  <c:v>0.60337165151980476</c:v>
                </c:pt>
                <c:pt idx="143">
                  <c:v>0.60426132020773626</c:v>
                </c:pt>
                <c:pt idx="144">
                  <c:v>0.71363226752126274</c:v>
                </c:pt>
                <c:pt idx="145">
                  <c:v>0.71380074451221776</c:v>
                </c:pt>
                <c:pt idx="146">
                  <c:v>0.71408352878041481</c:v>
                </c:pt>
                <c:pt idx="147">
                  <c:v>0.72065045890469759</c:v>
                </c:pt>
                <c:pt idx="148">
                  <c:v>0.72493675226858634</c:v>
                </c:pt>
                <c:pt idx="149">
                  <c:v>0.81009613287922588</c:v>
                </c:pt>
                <c:pt idx="150">
                  <c:v>0.81108817314476767</c:v>
                </c:pt>
                <c:pt idx="151">
                  <c:v>0.81123920565164553</c:v>
                </c:pt>
                <c:pt idx="152">
                  <c:v>0.81192596744583834</c:v>
                </c:pt>
                <c:pt idx="153">
                  <c:v>0.81222940965570556</c:v>
                </c:pt>
                <c:pt idx="154">
                  <c:v>0.81240339543110596</c:v>
                </c:pt>
                <c:pt idx="155">
                  <c:v>0.8258328937782411</c:v>
                </c:pt>
                <c:pt idx="156">
                  <c:v>0.82650588361132038</c:v>
                </c:pt>
                <c:pt idx="157">
                  <c:v>0.82932684031273374</c:v>
                </c:pt>
                <c:pt idx="158">
                  <c:v>0.82942370310589852</c:v>
                </c:pt>
                <c:pt idx="159">
                  <c:v>0.82950403954572727</c:v>
                </c:pt>
                <c:pt idx="160">
                  <c:v>0.8309000573372648</c:v>
                </c:pt>
                <c:pt idx="161">
                  <c:v>0.83337166529176587</c:v>
                </c:pt>
                <c:pt idx="162">
                  <c:v>0.83382797626999283</c:v>
                </c:pt>
                <c:pt idx="163">
                  <c:v>0.83505597613594573</c:v>
                </c:pt>
                <c:pt idx="164">
                  <c:v>0.83668290380881949</c:v>
                </c:pt>
                <c:pt idx="165">
                  <c:v>0.84340224363609151</c:v>
                </c:pt>
                <c:pt idx="166">
                  <c:v>0.84615112707434426</c:v>
                </c:pt>
                <c:pt idx="167">
                  <c:v>0.8470724712728368</c:v>
                </c:pt>
                <c:pt idx="168">
                  <c:v>0.85592554694195899</c:v>
                </c:pt>
                <c:pt idx="169">
                  <c:v>0.85925468900846014</c:v>
                </c:pt>
                <c:pt idx="170">
                  <c:v>0.85960357869000192</c:v>
                </c:pt>
                <c:pt idx="171">
                  <c:v>0.8671905520674239</c:v>
                </c:pt>
                <c:pt idx="172">
                  <c:v>0.86758810267823328</c:v>
                </c:pt>
                <c:pt idx="173">
                  <c:v>0.86873622516972793</c:v>
                </c:pt>
                <c:pt idx="174">
                  <c:v>0.87317401010586504</c:v>
                </c:pt>
                <c:pt idx="175">
                  <c:v>0.87837246636083732</c:v>
                </c:pt>
                <c:pt idx="176">
                  <c:v>0.87904775152076886</c:v>
                </c:pt>
                <c:pt idx="177">
                  <c:v>0.87936726101860174</c:v>
                </c:pt>
                <c:pt idx="178">
                  <c:v>0.88398086799162112</c:v>
                </c:pt>
                <c:pt idx="179">
                  <c:v>0.8843058862738995</c:v>
                </c:pt>
                <c:pt idx="180">
                  <c:v>0.89545842038360424</c:v>
                </c:pt>
                <c:pt idx="181">
                  <c:v>0.89623607712114595</c:v>
                </c:pt>
                <c:pt idx="182">
                  <c:v>0.89636094290190826</c:v>
                </c:pt>
                <c:pt idx="183">
                  <c:v>0.90646543077087638</c:v>
                </c:pt>
                <c:pt idx="184">
                  <c:v>0.9067688729807436</c:v>
                </c:pt>
                <c:pt idx="185">
                  <c:v>0.90803864779540744</c:v>
                </c:pt>
                <c:pt idx="186">
                  <c:v>0.90990015787258094</c:v>
                </c:pt>
                <c:pt idx="187">
                  <c:v>0.91004155000667941</c:v>
                </c:pt>
                <c:pt idx="188">
                  <c:v>0.91140635135302628</c:v>
                </c:pt>
                <c:pt idx="189">
                  <c:v>0.91965529699463677</c:v>
                </c:pt>
                <c:pt idx="190">
                  <c:v>0.92468527625865393</c:v>
                </c:pt>
                <c:pt idx="191">
                  <c:v>0.9261662211437246</c:v>
                </c:pt>
                <c:pt idx="192">
                  <c:v>0.92631725365060258</c:v>
                </c:pt>
                <c:pt idx="193">
                  <c:v>0.94020948989115105</c:v>
                </c:pt>
                <c:pt idx="194">
                  <c:v>0.94296984996366495</c:v>
                </c:pt>
                <c:pt idx="195">
                  <c:v>0.94454077166134376</c:v>
                </c:pt>
                <c:pt idx="196">
                  <c:v>0.95019507982917262</c:v>
                </c:pt>
                <c:pt idx="197">
                  <c:v>0.95476140306903567</c:v>
                </c:pt>
                <c:pt idx="198">
                  <c:v>0.95497716379314701</c:v>
                </c:pt>
                <c:pt idx="199">
                  <c:v>0.96125717806089872</c:v>
                </c:pt>
                <c:pt idx="200">
                  <c:v>0.96144723112426489</c:v>
                </c:pt>
                <c:pt idx="201">
                  <c:v>0.96160882213466314</c:v>
                </c:pt>
                <c:pt idx="202">
                  <c:v>0.96175342772635486</c:v>
                </c:pt>
                <c:pt idx="203">
                  <c:v>0.96241126840220925</c:v>
                </c:pt>
                <c:pt idx="204">
                  <c:v>0.96264952332947262</c:v>
                </c:pt>
                <c:pt idx="205">
                  <c:v>0.96274959958023065</c:v>
                </c:pt>
                <c:pt idx="206">
                  <c:v>0.9632449311149458</c:v>
                </c:pt>
                <c:pt idx="207">
                  <c:v>0.96384309329264173</c:v>
                </c:pt>
                <c:pt idx="208">
                  <c:v>0.963946383000993</c:v>
                </c:pt>
                <c:pt idx="209">
                  <c:v>0.96543650919347268</c:v>
                </c:pt>
                <c:pt idx="210">
                  <c:v>0.96738248729880882</c:v>
                </c:pt>
                <c:pt idx="211">
                  <c:v>0.96842043410139556</c:v>
                </c:pt>
                <c:pt idx="212">
                  <c:v>0.96920497681949414</c:v>
                </c:pt>
                <c:pt idx="213">
                  <c:v>0.96968745452383676</c:v>
                </c:pt>
                <c:pt idx="214">
                  <c:v>0.97055876059695023</c:v>
                </c:pt>
                <c:pt idx="215">
                  <c:v>0.97392416882771693</c:v>
                </c:pt>
                <c:pt idx="216">
                  <c:v>0.97424918710999531</c:v>
                </c:pt>
                <c:pt idx="217">
                  <c:v>0.9764109259394429</c:v>
                </c:pt>
                <c:pt idx="218">
                  <c:v>0.9770003658751002</c:v>
                </c:pt>
                <c:pt idx="219">
                  <c:v>0.9803561337330875</c:v>
                </c:pt>
                <c:pt idx="220">
                  <c:v>0.9805011983901496</c:v>
                </c:pt>
                <c:pt idx="221">
                  <c:v>0.9822511555823038</c:v>
                </c:pt>
                <c:pt idx="222">
                  <c:v>0.98267349572311746</c:v>
                </c:pt>
                <c:pt idx="223">
                  <c:v>0.98280937907277055</c:v>
                </c:pt>
                <c:pt idx="224">
                  <c:v>0.98353332516196978</c:v>
                </c:pt>
                <c:pt idx="225">
                  <c:v>0.98463737737790125</c:v>
                </c:pt>
                <c:pt idx="226">
                  <c:v>0.98508083452575568</c:v>
                </c:pt>
                <c:pt idx="227">
                  <c:v>0.98715351467333601</c:v>
                </c:pt>
                <c:pt idx="228">
                  <c:v>0.98782971796400831</c:v>
                </c:pt>
                <c:pt idx="229">
                  <c:v>0.98810882970924174</c:v>
                </c:pt>
                <c:pt idx="230">
                  <c:v>0.98888005953159719</c:v>
                </c:pt>
                <c:pt idx="231">
                  <c:v>0.98931938509111761</c:v>
                </c:pt>
                <c:pt idx="232">
                  <c:v>0.98992489231474068</c:v>
                </c:pt>
                <c:pt idx="233">
                  <c:v>0.99010071435162295</c:v>
                </c:pt>
                <c:pt idx="234">
                  <c:v>0.99015212967311328</c:v>
                </c:pt>
                <c:pt idx="235">
                  <c:v>0.99041609226112193</c:v>
                </c:pt>
                <c:pt idx="236">
                  <c:v>0.99059880027856084</c:v>
                </c:pt>
                <c:pt idx="237">
                  <c:v>0.99114141554643242</c:v>
                </c:pt>
                <c:pt idx="238">
                  <c:v>0.99123368768589282</c:v>
                </c:pt>
                <c:pt idx="239">
                  <c:v>0.99369978685594851</c:v>
                </c:pt>
                <c:pt idx="240">
                  <c:v>0.99407667952508771</c:v>
                </c:pt>
                <c:pt idx="241">
                  <c:v>0.99477078636520766</c:v>
                </c:pt>
                <c:pt idx="242">
                  <c:v>0.99499985998506202</c:v>
                </c:pt>
                <c:pt idx="243">
                  <c:v>0.99512380763508346</c:v>
                </c:pt>
                <c:pt idx="244">
                  <c:v>0.99532074667900639</c:v>
                </c:pt>
                <c:pt idx="245">
                  <c:v>0.99607545014802568</c:v>
                </c:pt>
                <c:pt idx="246">
                  <c:v>0.996282029564728</c:v>
                </c:pt>
                <c:pt idx="247">
                  <c:v>0.99743933336363166</c:v>
                </c:pt>
                <c:pt idx="248">
                  <c:v>0.99787452733481796</c:v>
                </c:pt>
                <c:pt idx="249">
                  <c:v>0.99851630072270658</c:v>
                </c:pt>
                <c:pt idx="250">
                  <c:v>1</c:v>
                </c:pt>
              </c:numCache>
            </c:numRef>
          </c:xVal>
          <c:yVal>
            <c:numRef>
              <c:f>Año2010!$K$11:$K$261</c:f>
              <c:numCache>
                <c:formatCode>General</c:formatCode>
                <c:ptCount val="251"/>
                <c:pt idx="0">
                  <c:v>1.5975474891649096E-4</c:v>
                </c:pt>
                <c:pt idx="1">
                  <c:v>2.4835436541328047E-4</c:v>
                </c:pt>
                <c:pt idx="2">
                  <c:v>3.2455921690792845E-4</c:v>
                </c:pt>
                <c:pt idx="3">
                  <c:v>4.407027556316992E-4</c:v>
                </c:pt>
                <c:pt idx="4">
                  <c:v>6.280014267751714E-4</c:v>
                </c:pt>
                <c:pt idx="5">
                  <c:v>7.7627954143042019E-4</c:v>
                </c:pt>
                <c:pt idx="6">
                  <c:v>8.4927093533192037E-4</c:v>
                </c:pt>
                <c:pt idx="7">
                  <c:v>1.5364917948951012E-3</c:v>
                </c:pt>
                <c:pt idx="8">
                  <c:v>2.2191220007537855E-3</c:v>
                </c:pt>
                <c:pt idx="9">
                  <c:v>2.3393971278116033E-3</c:v>
                </c:pt>
                <c:pt idx="10">
                  <c:v>2.398157495229163E-3</c:v>
                </c:pt>
                <c:pt idx="11">
                  <c:v>2.6327398995289529E-3</c:v>
                </c:pt>
                <c:pt idx="12">
                  <c:v>3.3993790681799297E-3</c:v>
                </c:pt>
                <c:pt idx="13">
                  <c:v>4.0085588147666636E-3</c:v>
                </c:pt>
                <c:pt idx="14">
                  <c:v>4.2647172914775889E-3</c:v>
                </c:pt>
                <c:pt idx="15">
                  <c:v>4.3413812083426869E-3</c:v>
                </c:pt>
                <c:pt idx="16">
                  <c:v>4.6760398634005081E-3</c:v>
                </c:pt>
                <c:pt idx="17">
                  <c:v>4.8550753578758864E-3</c:v>
                </c:pt>
                <c:pt idx="18">
                  <c:v>5.0042716032720341E-3</c:v>
                </c:pt>
                <c:pt idx="19">
                  <c:v>5.4155941751949533E-3</c:v>
                </c:pt>
                <c:pt idx="20">
                  <c:v>5.6221735918973127E-3</c:v>
                </c:pt>
                <c:pt idx="21">
                  <c:v>5.8650191728651969E-3</c:v>
                </c:pt>
                <c:pt idx="22">
                  <c:v>6.5329592868694913E-3</c:v>
                </c:pt>
                <c:pt idx="23">
                  <c:v>6.7234714156061111E-3</c:v>
                </c:pt>
                <c:pt idx="24">
                  <c:v>6.8111529013620007E-3</c:v>
                </c:pt>
                <c:pt idx="25">
                  <c:v>6.8951618641542936E-3</c:v>
                </c:pt>
                <c:pt idx="26">
                  <c:v>7.5975318809423141E-3</c:v>
                </c:pt>
                <c:pt idx="27">
                  <c:v>7.996459687863092E-3</c:v>
                </c:pt>
                <c:pt idx="28">
                  <c:v>8.1888080780815106E-3</c:v>
                </c:pt>
                <c:pt idx="29">
                  <c:v>1.160333630348628E-2</c:v>
                </c:pt>
                <c:pt idx="30">
                  <c:v>1.1804866001113693E-2</c:v>
                </c:pt>
                <c:pt idx="31">
                  <c:v>1.2222615488222907E-2</c:v>
                </c:pt>
                <c:pt idx="32">
                  <c:v>1.4192924058192963E-2</c:v>
                </c:pt>
                <c:pt idx="33">
                  <c:v>1.4354974133961702E-2</c:v>
                </c:pt>
                <c:pt idx="34">
                  <c:v>1.4410061978415665E-2</c:v>
                </c:pt>
                <c:pt idx="35">
                  <c:v>3.6379094346655871E-2</c:v>
                </c:pt>
                <c:pt idx="36">
                  <c:v>3.8684061571683748E-2</c:v>
                </c:pt>
                <c:pt idx="37">
                  <c:v>3.9492934754416092E-2</c:v>
                </c:pt>
                <c:pt idx="38">
                  <c:v>3.9655902960925735E-2</c:v>
                </c:pt>
                <c:pt idx="39">
                  <c:v>3.984825135114415E-2</c:v>
                </c:pt>
                <c:pt idx="40">
                  <c:v>6.1470689364694846E-2</c:v>
                </c:pt>
                <c:pt idx="41">
                  <c:v>7.9383420119641612E-2</c:v>
                </c:pt>
                <c:pt idx="42">
                  <c:v>8.1338120467016384E-2</c:v>
                </c:pt>
                <c:pt idx="43">
                  <c:v>8.139458550758169E-2</c:v>
                </c:pt>
                <c:pt idx="44">
                  <c:v>8.2085019824738023E-2</c:v>
                </c:pt>
                <c:pt idx="45">
                  <c:v>8.2549593979633101E-2</c:v>
                </c:pt>
                <c:pt idx="46">
                  <c:v>8.2685477329286217E-2</c:v>
                </c:pt>
                <c:pt idx="47">
                  <c:v>8.2774995076523902E-2</c:v>
                </c:pt>
                <c:pt idx="48">
                  <c:v>8.5872768196318394E-2</c:v>
                </c:pt>
                <c:pt idx="49">
                  <c:v>9.1623480091941614E-2</c:v>
                </c:pt>
                <c:pt idx="50">
                  <c:v>9.1893869595136471E-2</c:v>
                </c:pt>
                <c:pt idx="51">
                  <c:v>9.261460222674249E-2</c:v>
                </c:pt>
                <c:pt idx="52">
                  <c:v>9.3413375971324944E-2</c:v>
                </c:pt>
                <c:pt idx="53">
                  <c:v>9.375767499916221E-2</c:v>
                </c:pt>
                <c:pt idx="54">
                  <c:v>9.6430353585920281E-2</c:v>
                </c:pt>
                <c:pt idx="55">
                  <c:v>9.6712219723376389E-2</c:v>
                </c:pt>
                <c:pt idx="56">
                  <c:v>9.7221323219205097E-2</c:v>
                </c:pt>
                <c:pt idx="57">
                  <c:v>9.7339762084781109E-2</c:v>
                </c:pt>
                <c:pt idx="58">
                  <c:v>0.10053347986699958</c:v>
                </c:pt>
                <c:pt idx="59">
                  <c:v>0.13738587061058907</c:v>
                </c:pt>
                <c:pt idx="60">
                  <c:v>0.13791012326364263</c:v>
                </c:pt>
                <c:pt idx="61">
                  <c:v>0.13815388697535141</c:v>
                </c:pt>
                <c:pt idx="62">
                  <c:v>0.13875663980675185</c:v>
                </c:pt>
                <c:pt idx="63">
                  <c:v>0.13895449698141565</c:v>
                </c:pt>
                <c:pt idx="64">
                  <c:v>0.13936627861870904</c:v>
                </c:pt>
                <c:pt idx="65">
                  <c:v>0.1398528879113857</c:v>
                </c:pt>
                <c:pt idx="66">
                  <c:v>0.1409551038658354</c:v>
                </c:pt>
                <c:pt idx="67">
                  <c:v>0.14109098721548849</c:v>
                </c:pt>
                <c:pt idx="68">
                  <c:v>0.1413976428829489</c:v>
                </c:pt>
                <c:pt idx="69">
                  <c:v>0.14151195016019086</c:v>
                </c:pt>
                <c:pt idx="70">
                  <c:v>0.14231531455847782</c:v>
                </c:pt>
                <c:pt idx="71">
                  <c:v>0.1426375784485335</c:v>
                </c:pt>
                <c:pt idx="72">
                  <c:v>0.14670306136923592</c:v>
                </c:pt>
                <c:pt idx="73">
                  <c:v>0.14728561532433657</c:v>
                </c:pt>
                <c:pt idx="74">
                  <c:v>0.14788331843666205</c:v>
                </c:pt>
                <c:pt idx="75">
                  <c:v>0.14918155530429378</c:v>
                </c:pt>
                <c:pt idx="76">
                  <c:v>0.14943036873507751</c:v>
                </c:pt>
                <c:pt idx="77">
                  <c:v>0.15686539147488063</c:v>
                </c:pt>
                <c:pt idx="78">
                  <c:v>0.15886003050948452</c:v>
                </c:pt>
                <c:pt idx="79">
                  <c:v>0.17227575689550617</c:v>
                </c:pt>
                <c:pt idx="80">
                  <c:v>0.17473083849667109</c:v>
                </c:pt>
                <c:pt idx="81">
                  <c:v>0.17725707523025572</c:v>
                </c:pt>
                <c:pt idx="82">
                  <c:v>0.18481512748933934</c:v>
                </c:pt>
                <c:pt idx="83">
                  <c:v>0.18819660300807176</c:v>
                </c:pt>
                <c:pt idx="84">
                  <c:v>0.18832789570402036</c:v>
                </c:pt>
                <c:pt idx="85">
                  <c:v>0.18844174391589188</c:v>
                </c:pt>
                <c:pt idx="86">
                  <c:v>0.18859139922665849</c:v>
                </c:pt>
                <c:pt idx="87">
                  <c:v>0.19095420868836302</c:v>
                </c:pt>
                <c:pt idx="88">
                  <c:v>0.19153768077420458</c:v>
                </c:pt>
                <c:pt idx="89">
                  <c:v>0.19161939441014461</c:v>
                </c:pt>
                <c:pt idx="90">
                  <c:v>0.1927909292355322</c:v>
                </c:pt>
                <c:pt idx="91">
                  <c:v>0.19462810884807186</c:v>
                </c:pt>
                <c:pt idx="92">
                  <c:v>0.1954626896915494</c:v>
                </c:pt>
                <c:pt idx="93">
                  <c:v>0.24105752134998271</c:v>
                </c:pt>
                <c:pt idx="94">
                  <c:v>0.24117182862722469</c:v>
                </c:pt>
                <c:pt idx="95">
                  <c:v>0.24127924992390992</c:v>
                </c:pt>
                <c:pt idx="96">
                  <c:v>0.24252515333931035</c:v>
                </c:pt>
                <c:pt idx="97">
                  <c:v>0.24549668348223119</c:v>
                </c:pt>
                <c:pt idx="98">
                  <c:v>0.24925000195102781</c:v>
                </c:pt>
                <c:pt idx="99">
                  <c:v>0.24975772825074519</c:v>
                </c:pt>
                <c:pt idx="100">
                  <c:v>0.24998358841300641</c:v>
                </c:pt>
                <c:pt idx="101">
                  <c:v>0.25031641080658246</c:v>
                </c:pt>
                <c:pt idx="102">
                  <c:v>0.25851348206133207</c:v>
                </c:pt>
                <c:pt idx="103">
                  <c:v>0.26632952905860841</c:v>
                </c:pt>
                <c:pt idx="104">
                  <c:v>0.26860190264233436</c:v>
                </c:pt>
                <c:pt idx="105">
                  <c:v>0.27608237285381199</c:v>
                </c:pt>
                <c:pt idx="106">
                  <c:v>0.27659468980723384</c:v>
                </c:pt>
                <c:pt idx="107">
                  <c:v>0.28180554082720827</c:v>
                </c:pt>
                <c:pt idx="108">
                  <c:v>0.29477918726148683</c:v>
                </c:pt>
                <c:pt idx="109">
                  <c:v>0.30734747897365838</c:v>
                </c:pt>
                <c:pt idx="110">
                  <c:v>0.30765964342556418</c:v>
                </c:pt>
                <c:pt idx="111">
                  <c:v>0.31213920331041217</c:v>
                </c:pt>
                <c:pt idx="112">
                  <c:v>0.3124036249637912</c:v>
                </c:pt>
                <c:pt idx="113">
                  <c:v>0.31973811238746586</c:v>
                </c:pt>
                <c:pt idx="114">
                  <c:v>0.34771263793192886</c:v>
                </c:pt>
                <c:pt idx="115">
                  <c:v>0.34782051829398453</c:v>
                </c:pt>
                <c:pt idx="116">
                  <c:v>0.34911829609624578</c:v>
                </c:pt>
                <c:pt idx="117">
                  <c:v>0.3595197992598948</c:v>
                </c:pt>
                <c:pt idx="118">
                  <c:v>0.36003670686702116</c:v>
                </c:pt>
                <c:pt idx="119">
                  <c:v>0.36042140364745801</c:v>
                </c:pt>
                <c:pt idx="120">
                  <c:v>0.36442353554703838</c:v>
                </c:pt>
                <c:pt idx="121">
                  <c:v>0.37009666539505559</c:v>
                </c:pt>
                <c:pt idx="122">
                  <c:v>0.37233093655303423</c:v>
                </c:pt>
                <c:pt idx="123">
                  <c:v>0.37693857567623773</c:v>
                </c:pt>
                <c:pt idx="124">
                  <c:v>0.38539455979992093</c:v>
                </c:pt>
                <c:pt idx="125">
                  <c:v>0.38627458811507298</c:v>
                </c:pt>
                <c:pt idx="126">
                  <c:v>0.38935032609708592</c:v>
                </c:pt>
                <c:pt idx="127">
                  <c:v>0.38983280380142854</c:v>
                </c:pt>
                <c:pt idx="128">
                  <c:v>0.39813959167971558</c:v>
                </c:pt>
                <c:pt idx="129">
                  <c:v>0.39832092250104323</c:v>
                </c:pt>
                <c:pt idx="130">
                  <c:v>0.39945481396605398</c:v>
                </c:pt>
                <c:pt idx="131">
                  <c:v>0.39987394064927451</c:v>
                </c:pt>
                <c:pt idx="132">
                  <c:v>0.40072321158460644</c:v>
                </c:pt>
                <c:pt idx="133">
                  <c:v>0.40745402804613973</c:v>
                </c:pt>
                <c:pt idx="134">
                  <c:v>0.40792365192010976</c:v>
                </c:pt>
                <c:pt idx="135">
                  <c:v>0.42741189502643989</c:v>
                </c:pt>
                <c:pt idx="136">
                  <c:v>0.42869085114851269</c:v>
                </c:pt>
                <c:pt idx="137">
                  <c:v>0.59082677214152624</c:v>
                </c:pt>
                <c:pt idx="138">
                  <c:v>0.5952907238037789</c:v>
                </c:pt>
                <c:pt idx="139">
                  <c:v>0.59539906323120506</c:v>
                </c:pt>
                <c:pt idx="140">
                  <c:v>0.59725827798152631</c:v>
                </c:pt>
                <c:pt idx="141">
                  <c:v>0.59949943512006165</c:v>
                </c:pt>
                <c:pt idx="142">
                  <c:v>0.60337165151980476</c:v>
                </c:pt>
                <c:pt idx="143">
                  <c:v>0.60426132020773626</c:v>
                </c:pt>
                <c:pt idx="144">
                  <c:v>0.71363226752126274</c:v>
                </c:pt>
                <c:pt idx="145">
                  <c:v>0.71380074451221776</c:v>
                </c:pt>
                <c:pt idx="146">
                  <c:v>0.71408352878041481</c:v>
                </c:pt>
                <c:pt idx="147">
                  <c:v>0.72065045890469759</c:v>
                </c:pt>
                <c:pt idx="148">
                  <c:v>0.72493675226858634</c:v>
                </c:pt>
                <c:pt idx="149">
                  <c:v>0.81009613287922588</c:v>
                </c:pt>
                <c:pt idx="150">
                  <c:v>0.81108817314476767</c:v>
                </c:pt>
                <c:pt idx="151">
                  <c:v>0.81123920565164553</c:v>
                </c:pt>
                <c:pt idx="152">
                  <c:v>0.81192596744583834</c:v>
                </c:pt>
                <c:pt idx="153">
                  <c:v>0.81222940965570556</c:v>
                </c:pt>
                <c:pt idx="154">
                  <c:v>0.81240339543110596</c:v>
                </c:pt>
                <c:pt idx="155">
                  <c:v>0.8258328937782411</c:v>
                </c:pt>
                <c:pt idx="156">
                  <c:v>0.82650588361132038</c:v>
                </c:pt>
                <c:pt idx="157">
                  <c:v>0.82932684031273374</c:v>
                </c:pt>
                <c:pt idx="158">
                  <c:v>0.82942370310589852</c:v>
                </c:pt>
                <c:pt idx="159">
                  <c:v>0.82950403954572727</c:v>
                </c:pt>
                <c:pt idx="160">
                  <c:v>0.8309000573372648</c:v>
                </c:pt>
                <c:pt idx="161">
                  <c:v>0.83337166529176587</c:v>
                </c:pt>
                <c:pt idx="162">
                  <c:v>0.83382797626999283</c:v>
                </c:pt>
                <c:pt idx="163">
                  <c:v>0.83505597613594573</c:v>
                </c:pt>
                <c:pt idx="164">
                  <c:v>0.83668290380881949</c:v>
                </c:pt>
                <c:pt idx="165">
                  <c:v>0.84340224363609151</c:v>
                </c:pt>
                <c:pt idx="166">
                  <c:v>0.84615112707434426</c:v>
                </c:pt>
                <c:pt idx="167">
                  <c:v>0.8470724712728368</c:v>
                </c:pt>
                <c:pt idx="168">
                  <c:v>0.85592554694195899</c:v>
                </c:pt>
                <c:pt idx="169">
                  <c:v>0.85925468900846014</c:v>
                </c:pt>
                <c:pt idx="170">
                  <c:v>0.85960357869000192</c:v>
                </c:pt>
                <c:pt idx="171">
                  <c:v>0.8671905520674239</c:v>
                </c:pt>
                <c:pt idx="172">
                  <c:v>0.86758810267823328</c:v>
                </c:pt>
                <c:pt idx="173">
                  <c:v>0.86873622516972793</c:v>
                </c:pt>
                <c:pt idx="174">
                  <c:v>0.87317401010586504</c:v>
                </c:pt>
                <c:pt idx="175">
                  <c:v>0.87837246636083732</c:v>
                </c:pt>
                <c:pt idx="176">
                  <c:v>0.87904775152076886</c:v>
                </c:pt>
                <c:pt idx="177">
                  <c:v>0.87936726101860174</c:v>
                </c:pt>
                <c:pt idx="178">
                  <c:v>0.88398086799162112</c:v>
                </c:pt>
                <c:pt idx="179">
                  <c:v>0.8843058862738995</c:v>
                </c:pt>
                <c:pt idx="180">
                  <c:v>0.89545842038360424</c:v>
                </c:pt>
                <c:pt idx="181">
                  <c:v>0.89623607712114595</c:v>
                </c:pt>
                <c:pt idx="182">
                  <c:v>0.89636094290190826</c:v>
                </c:pt>
                <c:pt idx="183">
                  <c:v>0.90646543077087638</c:v>
                </c:pt>
                <c:pt idx="184">
                  <c:v>0.9067688729807436</c:v>
                </c:pt>
                <c:pt idx="185">
                  <c:v>0.90803864779540744</c:v>
                </c:pt>
                <c:pt idx="186">
                  <c:v>0.90990015787258094</c:v>
                </c:pt>
                <c:pt idx="187">
                  <c:v>0.91004155000667941</c:v>
                </c:pt>
                <c:pt idx="188">
                  <c:v>0.91140635135302628</c:v>
                </c:pt>
                <c:pt idx="189">
                  <c:v>0.91965529699463677</c:v>
                </c:pt>
                <c:pt idx="190">
                  <c:v>0.92468527625865393</c:v>
                </c:pt>
                <c:pt idx="191">
                  <c:v>0.9261662211437246</c:v>
                </c:pt>
                <c:pt idx="192">
                  <c:v>0.92631725365060258</c:v>
                </c:pt>
                <c:pt idx="193">
                  <c:v>0.94020948989115105</c:v>
                </c:pt>
                <c:pt idx="194">
                  <c:v>0.94296984996366495</c:v>
                </c:pt>
                <c:pt idx="195">
                  <c:v>0.94454077166134376</c:v>
                </c:pt>
                <c:pt idx="196">
                  <c:v>0.95019507982917262</c:v>
                </c:pt>
                <c:pt idx="197">
                  <c:v>0.95476140306903567</c:v>
                </c:pt>
                <c:pt idx="198">
                  <c:v>0.95497716379314701</c:v>
                </c:pt>
                <c:pt idx="199">
                  <c:v>0.96125717806089872</c:v>
                </c:pt>
                <c:pt idx="200">
                  <c:v>0.96144723112426489</c:v>
                </c:pt>
                <c:pt idx="201">
                  <c:v>0.96160882213466314</c:v>
                </c:pt>
                <c:pt idx="202">
                  <c:v>0.96175342772635486</c:v>
                </c:pt>
                <c:pt idx="203">
                  <c:v>0.96241126840220925</c:v>
                </c:pt>
                <c:pt idx="204">
                  <c:v>0.96264952332947262</c:v>
                </c:pt>
                <c:pt idx="205">
                  <c:v>0.96274959958023065</c:v>
                </c:pt>
                <c:pt idx="206">
                  <c:v>0.9632449311149458</c:v>
                </c:pt>
                <c:pt idx="207">
                  <c:v>0.96384309329264173</c:v>
                </c:pt>
                <c:pt idx="208">
                  <c:v>0.963946383000993</c:v>
                </c:pt>
                <c:pt idx="209">
                  <c:v>0.96543650919347268</c:v>
                </c:pt>
                <c:pt idx="210">
                  <c:v>0.96738248729880882</c:v>
                </c:pt>
                <c:pt idx="211">
                  <c:v>0.96842043410139556</c:v>
                </c:pt>
                <c:pt idx="212">
                  <c:v>0.96920497681949414</c:v>
                </c:pt>
                <c:pt idx="213">
                  <c:v>0.96968745452383676</c:v>
                </c:pt>
                <c:pt idx="214">
                  <c:v>0.97055876059695023</c:v>
                </c:pt>
                <c:pt idx="215">
                  <c:v>0.97392416882771693</c:v>
                </c:pt>
                <c:pt idx="216">
                  <c:v>0.97424918710999531</c:v>
                </c:pt>
                <c:pt idx="217">
                  <c:v>0.9764109259394429</c:v>
                </c:pt>
                <c:pt idx="218">
                  <c:v>0.9770003658751002</c:v>
                </c:pt>
                <c:pt idx="219">
                  <c:v>0.9803561337330875</c:v>
                </c:pt>
                <c:pt idx="220">
                  <c:v>0.9805011983901496</c:v>
                </c:pt>
                <c:pt idx="221">
                  <c:v>0.9822511555823038</c:v>
                </c:pt>
                <c:pt idx="222">
                  <c:v>0.98267349572311746</c:v>
                </c:pt>
                <c:pt idx="223">
                  <c:v>0.98280937907277055</c:v>
                </c:pt>
                <c:pt idx="224">
                  <c:v>0.98353332516196978</c:v>
                </c:pt>
                <c:pt idx="225">
                  <c:v>0.98463737737790125</c:v>
                </c:pt>
                <c:pt idx="226">
                  <c:v>0.98508083452575568</c:v>
                </c:pt>
                <c:pt idx="227">
                  <c:v>0.98715351467333601</c:v>
                </c:pt>
                <c:pt idx="228">
                  <c:v>0.98782971796400831</c:v>
                </c:pt>
                <c:pt idx="229">
                  <c:v>0.98810882970924174</c:v>
                </c:pt>
                <c:pt idx="230">
                  <c:v>0.98888005953159719</c:v>
                </c:pt>
                <c:pt idx="231">
                  <c:v>0.98931938509111761</c:v>
                </c:pt>
                <c:pt idx="232">
                  <c:v>0.98992489231474068</c:v>
                </c:pt>
                <c:pt idx="233">
                  <c:v>0.99010071435162295</c:v>
                </c:pt>
                <c:pt idx="234">
                  <c:v>0.99015212967311328</c:v>
                </c:pt>
                <c:pt idx="235">
                  <c:v>0.99041609226112193</c:v>
                </c:pt>
                <c:pt idx="236">
                  <c:v>0.99059880027856084</c:v>
                </c:pt>
                <c:pt idx="237">
                  <c:v>0.99114141554643242</c:v>
                </c:pt>
                <c:pt idx="238">
                  <c:v>0.99123368768589282</c:v>
                </c:pt>
                <c:pt idx="239">
                  <c:v>0.99369978685594851</c:v>
                </c:pt>
                <c:pt idx="240">
                  <c:v>0.99407667952508771</c:v>
                </c:pt>
                <c:pt idx="241">
                  <c:v>0.99477078636520766</c:v>
                </c:pt>
                <c:pt idx="242">
                  <c:v>0.99499985998506202</c:v>
                </c:pt>
                <c:pt idx="243">
                  <c:v>0.99512380763508346</c:v>
                </c:pt>
                <c:pt idx="244">
                  <c:v>0.99532074667900639</c:v>
                </c:pt>
                <c:pt idx="245">
                  <c:v>0.99607545014802568</c:v>
                </c:pt>
                <c:pt idx="246">
                  <c:v>0.996282029564728</c:v>
                </c:pt>
                <c:pt idx="247">
                  <c:v>0.99743933336363166</c:v>
                </c:pt>
                <c:pt idx="248">
                  <c:v>0.99787452733481796</c:v>
                </c:pt>
                <c:pt idx="249">
                  <c:v>0.99851630072270658</c:v>
                </c:pt>
                <c:pt idx="250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v>Curva Lorenz 1996</c:v>
          </c:tx>
          <c:marker>
            <c:symbol val="none"/>
          </c:marker>
          <c:xVal>
            <c:numRef>
              <c:f>'Año 1996'!$G$3:$G$253</c:f>
              <c:numCache>
                <c:formatCode>General</c:formatCode>
                <c:ptCount val="251"/>
                <c:pt idx="0">
                  <c:v>1.4346621037103412E-4</c:v>
                </c:pt>
                <c:pt idx="1">
                  <c:v>2.1877405501762346E-4</c:v>
                </c:pt>
                <c:pt idx="2">
                  <c:v>2.8740905267021121E-4</c:v>
                </c:pt>
                <c:pt idx="3">
                  <c:v>5.1285595468183629E-4</c:v>
                </c:pt>
                <c:pt idx="4">
                  <c:v>2.5561770306307507E-3</c:v>
                </c:pt>
                <c:pt idx="5">
                  <c:v>2.6724752210976355E-3</c:v>
                </c:pt>
                <c:pt idx="6">
                  <c:v>2.8230909103908143E-3</c:v>
                </c:pt>
                <c:pt idx="7">
                  <c:v>3.6047672725452859E-3</c:v>
                </c:pt>
                <c:pt idx="8">
                  <c:v>3.8292609107006253E-3</c:v>
                </c:pt>
                <c:pt idx="9">
                  <c:v>4.1328754489276974E-3</c:v>
                </c:pt>
                <c:pt idx="10">
                  <c:v>4.8902435827468775E-3</c:v>
                </c:pt>
                <c:pt idx="11">
                  <c:v>5.0065417732137619E-3</c:v>
                </c:pt>
                <c:pt idx="12">
                  <c:v>5.1342791299560783E-3</c:v>
                </c:pt>
                <c:pt idx="13">
                  <c:v>5.2110168703870963E-3</c:v>
                </c:pt>
                <c:pt idx="14">
                  <c:v>5.5961354683266165E-3</c:v>
                </c:pt>
                <c:pt idx="15">
                  <c:v>5.9912633367571397E-3</c:v>
                </c:pt>
                <c:pt idx="16">
                  <c:v>6.1323463874874582E-3</c:v>
                </c:pt>
                <c:pt idx="17">
                  <c:v>3.1904311374106015E-2</c:v>
                </c:pt>
                <c:pt idx="18">
                  <c:v>3.227513101420125E-2</c:v>
                </c:pt>
                <c:pt idx="19">
                  <c:v>3.3124012478223878E-2</c:v>
                </c:pt>
                <c:pt idx="20">
                  <c:v>3.3646401071468574E-2</c:v>
                </c:pt>
                <c:pt idx="21">
                  <c:v>3.3900922521096923E-2</c:v>
                </c:pt>
                <c:pt idx="22">
                  <c:v>3.408061275800682E-2</c:v>
                </c:pt>
                <c:pt idx="23">
                  <c:v>5.7900769998879914E-2</c:v>
                </c:pt>
                <c:pt idx="24">
                  <c:v>5.9889755035020531E-2</c:v>
                </c:pt>
                <c:pt idx="25">
                  <c:v>6.001320270440956E-2</c:v>
                </c:pt>
                <c:pt idx="26">
                  <c:v>6.3554577930511835E-2</c:v>
                </c:pt>
                <c:pt idx="27">
                  <c:v>6.4095555168954099E-2</c:v>
                </c:pt>
                <c:pt idx="28">
                  <c:v>6.4284778044426866E-2</c:v>
                </c:pt>
                <c:pt idx="29">
                  <c:v>6.44749541837559E-2</c:v>
                </c:pt>
                <c:pt idx="30">
                  <c:v>6.8983892223988402E-2</c:v>
                </c:pt>
                <c:pt idx="31">
                  <c:v>6.926701158930533E-2</c:v>
                </c:pt>
                <c:pt idx="32">
                  <c:v>7.2711153902066436E-2</c:v>
                </c:pt>
                <c:pt idx="33">
                  <c:v>7.3210187530832124E-2</c:v>
                </c:pt>
                <c:pt idx="34">
                  <c:v>7.4291188743860384E-2</c:v>
                </c:pt>
                <c:pt idx="35">
                  <c:v>7.454142050613545E-2</c:v>
                </c:pt>
                <c:pt idx="36">
                  <c:v>7.4817867024458362E-2</c:v>
                </c:pt>
                <c:pt idx="37">
                  <c:v>7.5288302737535479E-2</c:v>
                </c:pt>
                <c:pt idx="38">
                  <c:v>7.5333106138780914E-2</c:v>
                </c:pt>
                <c:pt idx="39">
                  <c:v>7.5397928081008356E-2</c:v>
                </c:pt>
                <c:pt idx="40">
                  <c:v>7.5844532197678324E-2</c:v>
                </c:pt>
                <c:pt idx="41">
                  <c:v>7.6487032036815047E-2</c:v>
                </c:pt>
                <c:pt idx="42">
                  <c:v>7.6582358422443639E-2</c:v>
                </c:pt>
                <c:pt idx="43">
                  <c:v>7.6757758972000253E-2</c:v>
                </c:pt>
                <c:pt idx="44">
                  <c:v>8.0857270185957952E-2</c:v>
                </c:pt>
                <c:pt idx="45">
                  <c:v>8.3193719897714791E-2</c:v>
                </c:pt>
                <c:pt idx="46">
                  <c:v>0.12237095786335439</c:v>
                </c:pt>
                <c:pt idx="47">
                  <c:v>0.14127561002928904</c:v>
                </c:pt>
                <c:pt idx="48">
                  <c:v>0.14355105085424358</c:v>
                </c:pt>
                <c:pt idx="49">
                  <c:v>0.14405056111493741</c:v>
                </c:pt>
                <c:pt idx="50">
                  <c:v>0.14608387292039532</c:v>
                </c:pt>
                <c:pt idx="51">
                  <c:v>0.14624211472053877</c:v>
                </c:pt>
                <c:pt idx="52">
                  <c:v>0.14662532679076573</c:v>
                </c:pt>
                <c:pt idx="53">
                  <c:v>0.1502086456265446</c:v>
                </c:pt>
                <c:pt idx="54">
                  <c:v>0.19809776197478141</c:v>
                </c:pt>
                <c:pt idx="55">
                  <c:v>0.19878792500673242</c:v>
                </c:pt>
                <c:pt idx="56">
                  <c:v>0.19886609264294788</c:v>
                </c:pt>
                <c:pt idx="57">
                  <c:v>0.19893091458517531</c:v>
                </c:pt>
                <c:pt idx="58">
                  <c:v>0.1995329007104199</c:v>
                </c:pt>
                <c:pt idx="59">
                  <c:v>0.19960725529121021</c:v>
                </c:pt>
                <c:pt idx="60">
                  <c:v>0.21604915028443011</c:v>
                </c:pt>
                <c:pt idx="61">
                  <c:v>0.21622359757013043</c:v>
                </c:pt>
                <c:pt idx="62">
                  <c:v>0.21694712483705145</c:v>
                </c:pt>
                <c:pt idx="63">
                  <c:v>0.21713110476131464</c:v>
                </c:pt>
                <c:pt idx="64">
                  <c:v>0.22564422762987624</c:v>
                </c:pt>
                <c:pt idx="65">
                  <c:v>0.22595785143859431</c:v>
                </c:pt>
                <c:pt idx="66">
                  <c:v>0.23284661269604467</c:v>
                </c:pt>
                <c:pt idx="67">
                  <c:v>0.23339378614955281</c:v>
                </c:pt>
                <c:pt idx="68">
                  <c:v>0.23343906618272639</c:v>
                </c:pt>
                <c:pt idx="69">
                  <c:v>0.23360016777443871</c:v>
                </c:pt>
                <c:pt idx="70">
                  <c:v>0.23657530426990714</c:v>
                </c:pt>
                <c:pt idx="71">
                  <c:v>0.24484296169547509</c:v>
                </c:pt>
                <c:pt idx="72">
                  <c:v>0.24500644644682815</c:v>
                </c:pt>
                <c:pt idx="73">
                  <c:v>0.24512608106079201</c:v>
                </c:pt>
                <c:pt idx="74">
                  <c:v>0.24534151869231263</c:v>
                </c:pt>
                <c:pt idx="75">
                  <c:v>0.24545257393156997</c:v>
                </c:pt>
                <c:pt idx="76">
                  <c:v>0.24624473619614357</c:v>
                </c:pt>
                <c:pt idx="77">
                  <c:v>0.24813362852737417</c:v>
                </c:pt>
                <c:pt idx="78">
                  <c:v>0.25037999480471196</c:v>
                </c:pt>
                <c:pt idx="79">
                  <c:v>0.25037999480471196</c:v>
                </c:pt>
                <c:pt idx="80">
                  <c:v>0.25102106474806429</c:v>
                </c:pt>
                <c:pt idx="81">
                  <c:v>0.25536794793272816</c:v>
                </c:pt>
                <c:pt idx="82">
                  <c:v>0.25544802209665618</c:v>
                </c:pt>
                <c:pt idx="83">
                  <c:v>0.25574544041981739</c:v>
                </c:pt>
                <c:pt idx="84">
                  <c:v>0.25586459840185316</c:v>
                </c:pt>
                <c:pt idx="85">
                  <c:v>0.25592894371215247</c:v>
                </c:pt>
                <c:pt idx="86">
                  <c:v>0.2560638305478169</c:v>
                </c:pt>
                <c:pt idx="87">
                  <c:v>0.25625829637449926</c:v>
                </c:pt>
                <c:pt idx="88">
                  <c:v>0.25639413647401998</c:v>
                </c:pt>
                <c:pt idx="89">
                  <c:v>0.26131488450016799</c:v>
                </c:pt>
                <c:pt idx="90">
                  <c:v>0.26155796678352095</c:v>
                </c:pt>
                <c:pt idx="91">
                  <c:v>0.26366944622519428</c:v>
                </c:pt>
                <c:pt idx="92">
                  <c:v>0.27506523899516455</c:v>
                </c:pt>
                <c:pt idx="93">
                  <c:v>0.27727919430138864</c:v>
                </c:pt>
                <c:pt idx="94">
                  <c:v>0.284637914639988</c:v>
                </c:pt>
                <c:pt idx="95">
                  <c:v>0.29288364699686137</c:v>
                </c:pt>
                <c:pt idx="96">
                  <c:v>0.29570197158797079</c:v>
                </c:pt>
                <c:pt idx="97">
                  <c:v>0.2961304636913713</c:v>
                </c:pt>
                <c:pt idx="98">
                  <c:v>0.29761612541139293</c:v>
                </c:pt>
                <c:pt idx="99">
                  <c:v>0.29911608608925888</c:v>
                </c:pt>
                <c:pt idx="100">
                  <c:v>0.30167559954338663</c:v>
                </c:pt>
                <c:pt idx="101">
                  <c:v>0.30187626158513481</c:v>
                </c:pt>
                <c:pt idx="102">
                  <c:v>0.3035554358679825</c:v>
                </c:pt>
                <c:pt idx="103">
                  <c:v>0.3039224424526526</c:v>
                </c:pt>
                <c:pt idx="104">
                  <c:v>0.30422939341437666</c:v>
                </c:pt>
                <c:pt idx="105">
                  <c:v>0.30489143516256723</c:v>
                </c:pt>
                <c:pt idx="106">
                  <c:v>0.3051960029646506</c:v>
                </c:pt>
                <c:pt idx="107">
                  <c:v>0.31434828924885189</c:v>
                </c:pt>
                <c:pt idx="108">
                  <c:v>0.31438594317117519</c:v>
                </c:pt>
                <c:pt idx="109">
                  <c:v>0.34070317508358933</c:v>
                </c:pt>
                <c:pt idx="110">
                  <c:v>0.34225318211391026</c:v>
                </c:pt>
                <c:pt idx="111">
                  <c:v>0.34237710641522745</c:v>
                </c:pt>
                <c:pt idx="112">
                  <c:v>0.36548898861088008</c:v>
                </c:pt>
                <c:pt idx="113">
                  <c:v>0.3703696995550641</c:v>
                </c:pt>
                <c:pt idx="114">
                  <c:v>0.37046645583647714</c:v>
                </c:pt>
                <c:pt idx="115">
                  <c:v>0.37096501283331468</c:v>
                </c:pt>
                <c:pt idx="116">
                  <c:v>0.37915164283109831</c:v>
                </c:pt>
                <c:pt idx="117">
                  <c:v>0.37961731222489403</c:v>
                </c:pt>
                <c:pt idx="118">
                  <c:v>0.38009632731267767</c:v>
                </c:pt>
                <c:pt idx="119">
                  <c:v>0.39454494758240372</c:v>
                </c:pt>
                <c:pt idx="120">
                  <c:v>0.40579965730164369</c:v>
                </c:pt>
                <c:pt idx="121">
                  <c:v>0.40981146824082304</c:v>
                </c:pt>
                <c:pt idx="122">
                  <c:v>0.41119084104086878</c:v>
                </c:pt>
                <c:pt idx="123">
                  <c:v>0.41171036984254467</c:v>
                </c:pt>
                <c:pt idx="124">
                  <c:v>0.41180092990889183</c:v>
                </c:pt>
                <c:pt idx="125">
                  <c:v>0.41204496545610103</c:v>
                </c:pt>
                <c:pt idx="126">
                  <c:v>0.41257355026441156</c:v>
                </c:pt>
                <c:pt idx="127">
                  <c:v>0.41699574129372202</c:v>
                </c:pt>
                <c:pt idx="128">
                  <c:v>0.41740612138385313</c:v>
                </c:pt>
                <c:pt idx="129">
                  <c:v>0.41767017547204432</c:v>
                </c:pt>
                <c:pt idx="130">
                  <c:v>0.42460040370724311</c:v>
                </c:pt>
                <c:pt idx="131">
                  <c:v>0.42956357197499589</c:v>
                </c:pt>
                <c:pt idx="132">
                  <c:v>0.43905474356010687</c:v>
                </c:pt>
                <c:pt idx="133">
                  <c:v>0.43917580806985518</c:v>
                </c:pt>
                <c:pt idx="134">
                  <c:v>0.43959667406240543</c:v>
                </c:pt>
                <c:pt idx="135">
                  <c:v>0.61064795727471399</c:v>
                </c:pt>
                <c:pt idx="136">
                  <c:v>0.61414548236342703</c:v>
                </c:pt>
                <c:pt idx="137">
                  <c:v>0.6144714986022769</c:v>
                </c:pt>
                <c:pt idx="138">
                  <c:v>0.61508778368536576</c:v>
                </c:pt>
                <c:pt idx="139">
                  <c:v>0.62274249245134183</c:v>
                </c:pt>
                <c:pt idx="140">
                  <c:v>0.62299987369253906</c:v>
                </c:pt>
                <c:pt idx="141">
                  <c:v>0.62332922635488586</c:v>
                </c:pt>
                <c:pt idx="142">
                  <c:v>0.63745945649661229</c:v>
                </c:pt>
                <c:pt idx="143">
                  <c:v>0.63813627383457538</c:v>
                </c:pt>
                <c:pt idx="144">
                  <c:v>0.63882786676231085</c:v>
                </c:pt>
                <c:pt idx="145">
                  <c:v>0.64277437912733459</c:v>
                </c:pt>
                <c:pt idx="146">
                  <c:v>0.64304367616673541</c:v>
                </c:pt>
                <c:pt idx="147">
                  <c:v>0.65555812407205727</c:v>
                </c:pt>
                <c:pt idx="148">
                  <c:v>0.66044217143973827</c:v>
                </c:pt>
                <c:pt idx="149">
                  <c:v>0.66119191346270711</c:v>
                </c:pt>
                <c:pt idx="150">
                  <c:v>0.6636322689347991</c:v>
                </c:pt>
                <c:pt idx="151">
                  <c:v>0.67220163437088165</c:v>
                </c:pt>
                <c:pt idx="152">
                  <c:v>0.77431239886466274</c:v>
                </c:pt>
                <c:pt idx="153">
                  <c:v>0.77705446234726927</c:v>
                </c:pt>
                <c:pt idx="154">
                  <c:v>0.77723272268839472</c:v>
                </c:pt>
                <c:pt idx="155">
                  <c:v>0.78333694779212171</c:v>
                </c:pt>
                <c:pt idx="156">
                  <c:v>0.79063751903548762</c:v>
                </c:pt>
                <c:pt idx="157">
                  <c:v>0.79708920881483092</c:v>
                </c:pt>
                <c:pt idx="158">
                  <c:v>0.79823169554658957</c:v>
                </c:pt>
                <c:pt idx="159">
                  <c:v>0.88255169669050626</c:v>
                </c:pt>
                <c:pt idx="160">
                  <c:v>0.88400542407134231</c:v>
                </c:pt>
                <c:pt idx="161">
                  <c:v>0.88420942253658741</c:v>
                </c:pt>
                <c:pt idx="162">
                  <c:v>0.88499395869031083</c:v>
                </c:pt>
                <c:pt idx="163">
                  <c:v>0.88782658223926447</c:v>
                </c:pt>
                <c:pt idx="164">
                  <c:v>0.89306429049762759</c:v>
                </c:pt>
                <c:pt idx="165">
                  <c:v>0.89894163880355848</c:v>
                </c:pt>
                <c:pt idx="166">
                  <c:v>0.90781986172907769</c:v>
                </c:pt>
                <c:pt idx="167">
                  <c:v>0.91285500141798004</c:v>
                </c:pt>
                <c:pt idx="168">
                  <c:v>0.91466429621721068</c:v>
                </c:pt>
                <c:pt idx="169">
                  <c:v>0.91476057586669557</c:v>
                </c:pt>
                <c:pt idx="170">
                  <c:v>0.91571765277840667</c:v>
                </c:pt>
                <c:pt idx="171">
                  <c:v>0.91669808465459679</c:v>
                </c:pt>
                <c:pt idx="172">
                  <c:v>0.91754458295897867</c:v>
                </c:pt>
                <c:pt idx="173">
                  <c:v>0.91821901713730103</c:v>
                </c:pt>
                <c:pt idx="174">
                  <c:v>0.92044822466522569</c:v>
                </c:pt>
                <c:pt idx="175">
                  <c:v>0.92509919902004478</c:v>
                </c:pt>
                <c:pt idx="176">
                  <c:v>0.92700525010068846</c:v>
                </c:pt>
                <c:pt idx="177">
                  <c:v>0.92940842828238535</c:v>
                </c:pt>
                <c:pt idx="178">
                  <c:v>0.92987648083582175</c:v>
                </c:pt>
                <c:pt idx="179">
                  <c:v>0.93032070179285098</c:v>
                </c:pt>
                <c:pt idx="180">
                  <c:v>0.94203202489925197</c:v>
                </c:pt>
                <c:pt idx="181">
                  <c:v>0.94398573917271</c:v>
                </c:pt>
                <c:pt idx="182">
                  <c:v>0.94494853566755876</c:v>
                </c:pt>
                <c:pt idx="183">
                  <c:v>0.94612581653007188</c:v>
                </c:pt>
                <c:pt idx="184">
                  <c:v>0.94643562728336483</c:v>
                </c:pt>
                <c:pt idx="185">
                  <c:v>0.94673495213423864</c:v>
                </c:pt>
                <c:pt idx="186">
                  <c:v>0.94684314758192711</c:v>
                </c:pt>
                <c:pt idx="187">
                  <c:v>0.94817152076566158</c:v>
                </c:pt>
                <c:pt idx="188">
                  <c:v>0.94945080086079725</c:v>
                </c:pt>
                <c:pt idx="189">
                  <c:v>0.95001894611914373</c:v>
                </c:pt>
                <c:pt idx="190">
                  <c:v>0.9509417055320285</c:v>
                </c:pt>
                <c:pt idx="191">
                  <c:v>0.95145742127827915</c:v>
                </c:pt>
                <c:pt idx="192">
                  <c:v>0.9516828681802908</c:v>
                </c:pt>
                <c:pt idx="193">
                  <c:v>0.95239304975322381</c:v>
                </c:pt>
                <c:pt idx="194">
                  <c:v>0.95662458801127714</c:v>
                </c:pt>
                <c:pt idx="195">
                  <c:v>0.95679045592227085</c:v>
                </c:pt>
                <c:pt idx="196">
                  <c:v>0.95737861972159932</c:v>
                </c:pt>
                <c:pt idx="197">
                  <c:v>0.96041667163158262</c:v>
                </c:pt>
                <c:pt idx="198">
                  <c:v>0.96055775468231286</c:v>
                </c:pt>
                <c:pt idx="199">
                  <c:v>0.96384508509071498</c:v>
                </c:pt>
                <c:pt idx="200">
                  <c:v>0.96997218852699285</c:v>
                </c:pt>
                <c:pt idx="201">
                  <c:v>0.97059562308900382</c:v>
                </c:pt>
                <c:pt idx="202">
                  <c:v>0.97068237009992586</c:v>
                </c:pt>
                <c:pt idx="203">
                  <c:v>0.97083203252536276</c:v>
                </c:pt>
                <c:pt idx="204">
                  <c:v>0.97099647054057214</c:v>
                </c:pt>
                <c:pt idx="205">
                  <c:v>0.97115614223650004</c:v>
                </c:pt>
                <c:pt idx="206">
                  <c:v>0.97126433768418841</c:v>
                </c:pt>
                <c:pt idx="207">
                  <c:v>0.97140971042227209</c:v>
                </c:pt>
                <c:pt idx="208">
                  <c:v>0.97159083055496642</c:v>
                </c:pt>
                <c:pt idx="209">
                  <c:v>0.97178291322200805</c:v>
                </c:pt>
                <c:pt idx="210">
                  <c:v>0.97193591207094188</c:v>
                </c:pt>
                <c:pt idx="211">
                  <c:v>0.97384243978351381</c:v>
                </c:pt>
                <c:pt idx="212">
                  <c:v>0.97474232086384771</c:v>
                </c:pt>
                <c:pt idx="213">
                  <c:v>0.97509741165031427</c:v>
                </c:pt>
                <c:pt idx="214">
                  <c:v>0.97813212713680053</c:v>
                </c:pt>
                <c:pt idx="215">
                  <c:v>0.978530591428728</c:v>
                </c:pt>
                <c:pt idx="216">
                  <c:v>0.97862210475893152</c:v>
                </c:pt>
                <c:pt idx="217">
                  <c:v>0.98013684102656984</c:v>
                </c:pt>
                <c:pt idx="218">
                  <c:v>0.98227358196043479</c:v>
                </c:pt>
                <c:pt idx="219">
                  <c:v>0.98264916791981149</c:v>
                </c:pt>
                <c:pt idx="220">
                  <c:v>0.98312389332024186</c:v>
                </c:pt>
                <c:pt idx="221">
                  <c:v>0.98385838312151019</c:v>
                </c:pt>
                <c:pt idx="222">
                  <c:v>0.98411481109885113</c:v>
                </c:pt>
                <c:pt idx="223">
                  <c:v>0.98455378910467073</c:v>
                </c:pt>
                <c:pt idx="224">
                  <c:v>0.98461861104689818</c:v>
                </c:pt>
                <c:pt idx="225">
                  <c:v>0.985084757072622</c:v>
                </c:pt>
                <c:pt idx="226">
                  <c:v>0.9861533658555186</c:v>
                </c:pt>
                <c:pt idx="227">
                  <c:v>0.98637499970210507</c:v>
                </c:pt>
                <c:pt idx="228">
                  <c:v>0.98693837864117007</c:v>
                </c:pt>
                <c:pt idx="229">
                  <c:v>0.9876166258749175</c:v>
                </c:pt>
                <c:pt idx="230">
                  <c:v>0.99012609297659027</c:v>
                </c:pt>
                <c:pt idx="231">
                  <c:v>0.99038871716899701</c:v>
                </c:pt>
                <c:pt idx="232">
                  <c:v>0.9920960127356051</c:v>
                </c:pt>
                <c:pt idx="233">
                  <c:v>0.99244395404314945</c:v>
                </c:pt>
                <c:pt idx="234">
                  <c:v>0.99320513523239384</c:v>
                </c:pt>
                <c:pt idx="235">
                  <c:v>0.99355117001222559</c:v>
                </c:pt>
                <c:pt idx="236">
                  <c:v>0.9940754651331829</c:v>
                </c:pt>
                <c:pt idx="237">
                  <c:v>0.99421178186463177</c:v>
                </c:pt>
                <c:pt idx="238">
                  <c:v>0.99426421137672749</c:v>
                </c:pt>
                <c:pt idx="239">
                  <c:v>0.99503444857260648</c:v>
                </c:pt>
                <c:pt idx="240">
                  <c:v>0.99516647561670213</c:v>
                </c:pt>
                <c:pt idx="241">
                  <c:v>0.99556160348513267</c:v>
                </c:pt>
                <c:pt idx="242">
                  <c:v>0.99606540343317973</c:v>
                </c:pt>
                <c:pt idx="243">
                  <c:v>0.99613165527119163</c:v>
                </c:pt>
                <c:pt idx="244">
                  <c:v>0.99630181286953867</c:v>
                </c:pt>
                <c:pt idx="245">
                  <c:v>0.99648674605765819</c:v>
                </c:pt>
                <c:pt idx="246">
                  <c:v>0.99696814430508252</c:v>
                </c:pt>
                <c:pt idx="247">
                  <c:v>0.99777174573593164</c:v>
                </c:pt>
                <c:pt idx="248">
                  <c:v>0.99839661019372705</c:v>
                </c:pt>
                <c:pt idx="249">
                  <c:v>0.99985176747034754</c:v>
                </c:pt>
                <c:pt idx="250">
                  <c:v>1</c:v>
                </c:pt>
              </c:numCache>
            </c:numRef>
          </c:xVal>
          <c:yVal>
            <c:numRef>
              <c:f>'Año 1996'!$H$3:$H$253</c:f>
              <c:numCache>
                <c:formatCode>General</c:formatCode>
                <c:ptCount val="251"/>
                <c:pt idx="0">
                  <c:v>5.9603668042179712E-5</c:v>
                </c:pt>
                <c:pt idx="1">
                  <c:v>9.0957827085804199E-5</c:v>
                </c:pt>
                <c:pt idx="2">
                  <c:v>1.1972217196068837E-4</c:v>
                </c:pt>
                <c:pt idx="3">
                  <c:v>2.1468466332110863E-4</c:v>
                </c:pt>
                <c:pt idx="4">
                  <c:v>1.0808387522064586E-3</c:v>
                </c:pt>
                <c:pt idx="5">
                  <c:v>1.1306717249941766E-3</c:v>
                </c:pt>
                <c:pt idx="6">
                  <c:v>1.197865853209968E-3</c:v>
                </c:pt>
                <c:pt idx="7">
                  <c:v>1.5512617588858413E-3</c:v>
                </c:pt>
                <c:pt idx="8">
                  <c:v>1.6549121547224518E-3</c:v>
                </c:pt>
                <c:pt idx="9">
                  <c:v>1.8008855267218199E-3</c:v>
                </c:pt>
                <c:pt idx="10">
                  <c:v>2.1712018372899641E-3</c:v>
                </c:pt>
                <c:pt idx="11">
                  <c:v>2.2284890055587403E-3</c:v>
                </c:pt>
                <c:pt idx="12">
                  <c:v>2.291691487586242E-3</c:v>
                </c:pt>
                <c:pt idx="13">
                  <c:v>2.3310345976218592E-3</c:v>
                </c:pt>
                <c:pt idx="14">
                  <c:v>2.529408252951071E-3</c:v>
                </c:pt>
                <c:pt idx="15">
                  <c:v>2.7339680505686142E-3</c:v>
                </c:pt>
                <c:pt idx="16">
                  <c:v>2.8075012672326934E-3</c:v>
                </c:pt>
                <c:pt idx="17">
                  <c:v>1.6407999440324863E-2</c:v>
                </c:pt>
                <c:pt idx="18">
                  <c:v>1.6607659858257302E-2</c:v>
                </c:pt>
                <c:pt idx="19">
                  <c:v>1.7068509632464014E-2</c:v>
                </c:pt>
                <c:pt idx="20">
                  <c:v>1.7353435899134177E-2</c:v>
                </c:pt>
                <c:pt idx="21">
                  <c:v>1.7496416485046355E-2</c:v>
                </c:pt>
                <c:pt idx="22">
                  <c:v>1.7597446026101353E-2</c:v>
                </c:pt>
                <c:pt idx="23">
                  <c:v>3.1080063726651674E-2</c:v>
                </c:pt>
                <c:pt idx="24">
                  <c:v>3.22110501426221E-2</c:v>
                </c:pt>
                <c:pt idx="25">
                  <c:v>3.2282109661214073E-2</c:v>
                </c:pt>
                <c:pt idx="26">
                  <c:v>3.4322313635841512E-2</c:v>
                </c:pt>
                <c:pt idx="27">
                  <c:v>3.4634047576677672E-2</c:v>
                </c:pt>
                <c:pt idx="28">
                  <c:v>3.474361819258695E-2</c:v>
                </c:pt>
                <c:pt idx="29">
                  <c:v>3.485449774763847E-2</c:v>
                </c:pt>
                <c:pt idx="30">
                  <c:v>3.750843482290183E-2</c:v>
                </c:pt>
                <c:pt idx="31">
                  <c:v>3.767579625656043E-2</c:v>
                </c:pt>
                <c:pt idx="32">
                  <c:v>3.971623599592717E-2</c:v>
                </c:pt>
                <c:pt idx="33">
                  <c:v>4.0012019313884865E-2</c:v>
                </c:pt>
                <c:pt idx="34">
                  <c:v>4.0659640979094358E-2</c:v>
                </c:pt>
                <c:pt idx="35">
                  <c:v>4.0809759466782128E-2</c:v>
                </c:pt>
                <c:pt idx="36">
                  <c:v>4.0976420409644818E-2</c:v>
                </c:pt>
                <c:pt idx="37">
                  <c:v>4.1261774670434535E-2</c:v>
                </c:pt>
                <c:pt idx="38">
                  <c:v>4.1289009684544895E-2</c:v>
                </c:pt>
                <c:pt idx="39">
                  <c:v>4.1328475812225422E-2</c:v>
                </c:pt>
                <c:pt idx="40">
                  <c:v>4.1601029434522568E-2</c:v>
                </c:pt>
                <c:pt idx="41">
                  <c:v>4.1996308906884536E-2</c:v>
                </c:pt>
                <c:pt idx="42">
                  <c:v>4.2055008046888345E-2</c:v>
                </c:pt>
                <c:pt idx="43">
                  <c:v>4.2163772784378245E-2</c:v>
                </c:pt>
                <c:pt idx="44">
                  <c:v>4.4725827257795225E-2</c:v>
                </c:pt>
                <c:pt idx="45">
                  <c:v>4.6188754268572531E-2</c:v>
                </c:pt>
                <c:pt idx="46">
                  <c:v>7.0778042379846098E-2</c:v>
                </c:pt>
                <c:pt idx="47">
                  <c:v>8.2662859905826253E-2</c:v>
                </c:pt>
                <c:pt idx="48">
                  <c:v>8.4095238701396832E-2</c:v>
                </c:pt>
                <c:pt idx="49">
                  <c:v>8.4410123575172913E-2</c:v>
                </c:pt>
                <c:pt idx="50">
                  <c:v>8.5698036872562347E-2</c:v>
                </c:pt>
                <c:pt idx="51">
                  <c:v>8.5798409458180486E-2</c:v>
                </c:pt>
                <c:pt idx="52">
                  <c:v>8.6043426458894873E-2</c:v>
                </c:pt>
                <c:pt idx="53">
                  <c:v>8.8342387206635314E-2</c:v>
                </c:pt>
                <c:pt idx="54">
                  <c:v>0.11919492183444418</c:v>
                </c:pt>
                <c:pt idx="55">
                  <c:v>0.11964055356386151</c:v>
                </c:pt>
                <c:pt idx="56">
                  <c:v>0.11969125632798489</c:v>
                </c:pt>
                <c:pt idx="57">
                  <c:v>0.11973348045827609</c:v>
                </c:pt>
                <c:pt idx="58">
                  <c:v>0.12012572995469119</c:v>
                </c:pt>
                <c:pt idx="59">
                  <c:v>0.12017429108007006</c:v>
                </c:pt>
                <c:pt idx="60">
                  <c:v>0.13092155214507986</c:v>
                </c:pt>
                <c:pt idx="61">
                  <c:v>0.13103622624333425</c:v>
                </c:pt>
                <c:pt idx="62">
                  <c:v>0.131513728537692</c:v>
                </c:pt>
                <c:pt idx="63">
                  <c:v>0.13163554014521683</c:v>
                </c:pt>
                <c:pt idx="64">
                  <c:v>0.13727259358435503</c:v>
                </c:pt>
                <c:pt idx="65">
                  <c:v>0.13748155421474365</c:v>
                </c:pt>
                <c:pt idx="66">
                  <c:v>0.14207232946771525</c:v>
                </c:pt>
                <c:pt idx="67">
                  <c:v>0.14243903940857458</c:v>
                </c:pt>
                <c:pt idx="68">
                  <c:v>0.14246967459637314</c:v>
                </c:pt>
                <c:pt idx="69">
                  <c:v>0.1425797769258787</c:v>
                </c:pt>
                <c:pt idx="70">
                  <c:v>0.14461451598636729</c:v>
                </c:pt>
                <c:pt idx="71">
                  <c:v>0.15027229117702262</c:v>
                </c:pt>
                <c:pt idx="72">
                  <c:v>0.15038451587981327</c:v>
                </c:pt>
                <c:pt idx="73">
                  <c:v>0.15046709925046628</c:v>
                </c:pt>
                <c:pt idx="74">
                  <c:v>0.15061585947420231</c:v>
                </c:pt>
                <c:pt idx="75">
                  <c:v>0.1506933893414949</c:v>
                </c:pt>
                <c:pt idx="76">
                  <c:v>0.15124978398652697</c:v>
                </c:pt>
                <c:pt idx="77">
                  <c:v>0.15257830870881481</c:v>
                </c:pt>
                <c:pt idx="78">
                  <c:v>0.15417413559662621</c:v>
                </c:pt>
                <c:pt idx="79">
                  <c:v>0.15417413559662621</c:v>
                </c:pt>
                <c:pt idx="80">
                  <c:v>0.1546347452558286</c:v>
                </c:pt>
                <c:pt idx="81">
                  <c:v>0.15785732215446083</c:v>
                </c:pt>
                <c:pt idx="82">
                  <c:v>0.15791671838354954</c:v>
                </c:pt>
                <c:pt idx="83">
                  <c:v>0.15813968012932608</c:v>
                </c:pt>
                <c:pt idx="84">
                  <c:v>0.1582301198496596</c:v>
                </c:pt>
                <c:pt idx="85">
                  <c:v>0.15827952692168837</c:v>
                </c:pt>
                <c:pt idx="86">
                  <c:v>0.15838315432326697</c:v>
                </c:pt>
                <c:pt idx="87">
                  <c:v>0.1585329005198528</c:v>
                </c:pt>
                <c:pt idx="88">
                  <c:v>0.15863850941808885</c:v>
                </c:pt>
                <c:pt idx="89">
                  <c:v>0.16248102969870992</c:v>
                </c:pt>
                <c:pt idx="90">
                  <c:v>0.16267134856031404</c:v>
                </c:pt>
                <c:pt idx="91">
                  <c:v>0.16434030451535572</c:v>
                </c:pt>
                <c:pt idx="92">
                  <c:v>0.17335715346397212</c:v>
                </c:pt>
                <c:pt idx="93">
                  <c:v>0.17511607240917595</c:v>
                </c:pt>
                <c:pt idx="94">
                  <c:v>0.18096941775466518</c:v>
                </c:pt>
                <c:pt idx="95">
                  <c:v>0.1875571778187968</c:v>
                </c:pt>
                <c:pt idx="96">
                  <c:v>0.18981771761456143</c:v>
                </c:pt>
                <c:pt idx="97">
                  <c:v>0.19016346366095621</c:v>
                </c:pt>
                <c:pt idx="98">
                  <c:v>0.19136416654114011</c:v>
                </c:pt>
                <c:pt idx="99">
                  <c:v>0.19258126367310907</c:v>
                </c:pt>
                <c:pt idx="100">
                  <c:v>0.19465915631600209</c:v>
                </c:pt>
                <c:pt idx="101">
                  <c:v>0.19482212885558689</c:v>
                </c:pt>
                <c:pt idx="102">
                  <c:v>0.19619466864358986</c:v>
                </c:pt>
                <c:pt idx="103">
                  <c:v>0.19650039840096742</c:v>
                </c:pt>
                <c:pt idx="104">
                  <c:v>0.19675873270774125</c:v>
                </c:pt>
                <c:pt idx="105">
                  <c:v>0.19731596191677486</c:v>
                </c:pt>
                <c:pt idx="106">
                  <c:v>0.19757513304445465</c:v>
                </c:pt>
                <c:pt idx="107">
                  <c:v>0.2054222846292621</c:v>
                </c:pt>
                <c:pt idx="108">
                  <c:v>0.20545465429716547</c:v>
                </c:pt>
                <c:pt idx="109">
                  <c:v>0.22811652000323471</c:v>
                </c:pt>
                <c:pt idx="110">
                  <c:v>0.22947080866316924</c:v>
                </c:pt>
                <c:pt idx="111">
                  <c:v>0.22957910213285063</c:v>
                </c:pt>
                <c:pt idx="112">
                  <c:v>0.24980914123125531</c:v>
                </c:pt>
                <c:pt idx="113">
                  <c:v>0.25412380866269257</c:v>
                </c:pt>
                <c:pt idx="114">
                  <c:v>0.25420947637125091</c:v>
                </c:pt>
                <c:pt idx="115">
                  <c:v>0.2546520604292824</c:v>
                </c:pt>
                <c:pt idx="116">
                  <c:v>0.26192070199541978</c:v>
                </c:pt>
                <c:pt idx="117">
                  <c:v>0.26234856701349857</c:v>
                </c:pt>
                <c:pt idx="118">
                  <c:v>0.26278941747456175</c:v>
                </c:pt>
                <c:pt idx="119">
                  <c:v>0.2762375841507082</c:v>
                </c:pt>
                <c:pt idx="120">
                  <c:v>0.28673693643356613</c:v>
                </c:pt>
                <c:pt idx="121">
                  <c:v>0.29049243509194211</c:v>
                </c:pt>
                <c:pt idx="122">
                  <c:v>0.29179324113569116</c:v>
                </c:pt>
                <c:pt idx="123">
                  <c:v>0.29228699327266033</c:v>
                </c:pt>
                <c:pt idx="124">
                  <c:v>0.29237383699196184</c:v>
                </c:pt>
                <c:pt idx="125">
                  <c:v>0.29260799193694847</c:v>
                </c:pt>
                <c:pt idx="126">
                  <c:v>0.29311619087886409</c:v>
                </c:pt>
                <c:pt idx="127">
                  <c:v>0.29738300539498563</c:v>
                </c:pt>
                <c:pt idx="128">
                  <c:v>0.29777944527601241</c:v>
                </c:pt>
                <c:pt idx="129">
                  <c:v>0.29803654109831224</c:v>
                </c:pt>
                <c:pt idx="130">
                  <c:v>0.30483218037582205</c:v>
                </c:pt>
                <c:pt idx="131">
                  <c:v>0.3097098601866628</c:v>
                </c:pt>
                <c:pt idx="132">
                  <c:v>0.3190382017181782</c:v>
                </c:pt>
                <c:pt idx="133">
                  <c:v>0.31915894224466074</c:v>
                </c:pt>
                <c:pt idx="134">
                  <c:v>0.31958284093313116</c:v>
                </c:pt>
                <c:pt idx="135">
                  <c:v>0.49649160581537694</c:v>
                </c:pt>
                <c:pt idx="136">
                  <c:v>0.50012258114651231</c:v>
                </c:pt>
                <c:pt idx="137">
                  <c:v>0.50046181978518178</c:v>
                </c:pt>
                <c:pt idx="138">
                  <c:v>0.50110825951936266</c:v>
                </c:pt>
                <c:pt idx="139">
                  <c:v>0.50913856157943471</c:v>
                </c:pt>
                <c:pt idx="140">
                  <c:v>0.50941113283175321</c:v>
                </c:pt>
                <c:pt idx="141">
                  <c:v>0.50976130178933188</c:v>
                </c:pt>
                <c:pt idx="142">
                  <c:v>0.52481855319482418</c:v>
                </c:pt>
                <c:pt idx="143">
                  <c:v>0.52554283895916798</c:v>
                </c:pt>
                <c:pt idx="144">
                  <c:v>0.52628540453716244</c:v>
                </c:pt>
                <c:pt idx="145">
                  <c:v>0.53057505761759705</c:v>
                </c:pt>
                <c:pt idx="146">
                  <c:v>0.53086902612273634</c:v>
                </c:pt>
                <c:pt idx="147">
                  <c:v>0.54459610438258244</c:v>
                </c:pt>
                <c:pt idx="148">
                  <c:v>0.54995810060554517</c:v>
                </c:pt>
                <c:pt idx="149">
                  <c:v>0.55078440172025001</c:v>
                </c:pt>
                <c:pt idx="150">
                  <c:v>0.55348634413364883</c:v>
                </c:pt>
                <c:pt idx="151">
                  <c:v>0.56312364822550709</c:v>
                </c:pt>
                <c:pt idx="152">
                  <c:v>0.67835916388204187</c:v>
                </c:pt>
                <c:pt idx="153">
                  <c:v>0.68147832771959727</c:v>
                </c:pt>
                <c:pt idx="154">
                  <c:v>0.68168143348201493</c:v>
                </c:pt>
                <c:pt idx="155">
                  <c:v>0.68865697433911433</c:v>
                </c:pt>
                <c:pt idx="156">
                  <c:v>0.69700764352274391</c:v>
                </c:pt>
                <c:pt idx="157">
                  <c:v>0.70439928415521513</c:v>
                </c:pt>
                <c:pt idx="158">
                  <c:v>0.70571402233157809</c:v>
                </c:pt>
                <c:pt idx="159">
                  <c:v>0.8027989335543646</c:v>
                </c:pt>
                <c:pt idx="160">
                  <c:v>0.80447802301022242</c:v>
                </c:pt>
                <c:pt idx="161">
                  <c:v>0.80471416403109275</c:v>
                </c:pt>
                <c:pt idx="162">
                  <c:v>0.80562958205847479</c:v>
                </c:pt>
                <c:pt idx="163">
                  <c:v>0.80895809049454792</c:v>
                </c:pt>
                <c:pt idx="164">
                  <c:v>0.8151400398796933</c:v>
                </c:pt>
                <c:pt idx="165">
                  <c:v>0.82217938829816439</c:v>
                </c:pt>
                <c:pt idx="166">
                  <c:v>0.83288602086430319</c:v>
                </c:pt>
                <c:pt idx="167">
                  <c:v>0.83897331688857535</c:v>
                </c:pt>
                <c:pt idx="168">
                  <c:v>0.84116528080728303</c:v>
                </c:pt>
                <c:pt idx="169">
                  <c:v>0.84128260431506607</c:v>
                </c:pt>
                <c:pt idx="170">
                  <c:v>0.84247461592177153</c:v>
                </c:pt>
                <c:pt idx="171">
                  <c:v>0.84370762436068991</c:v>
                </c:pt>
                <c:pt idx="172">
                  <c:v>0.84478265191111956</c:v>
                </c:pt>
                <c:pt idx="173">
                  <c:v>0.84564207898566757</c:v>
                </c:pt>
                <c:pt idx="174">
                  <c:v>0.84854148748444269</c:v>
                </c:pt>
                <c:pt idx="175">
                  <c:v>0.85472321225853576</c:v>
                </c:pt>
                <c:pt idx="176">
                  <c:v>0.85726130066398698</c:v>
                </c:pt>
                <c:pt idx="177">
                  <c:v>0.8604969833084215</c:v>
                </c:pt>
                <c:pt idx="178">
                  <c:v>0.86113851610719372</c:v>
                </c:pt>
                <c:pt idx="179">
                  <c:v>0.86175198747233517</c:v>
                </c:pt>
                <c:pt idx="180">
                  <c:v>0.87800092987327116</c:v>
                </c:pt>
                <c:pt idx="181">
                  <c:v>0.88072663814431817</c:v>
                </c:pt>
                <c:pt idx="182">
                  <c:v>0.88208104180825153</c:v>
                </c:pt>
                <c:pt idx="183">
                  <c:v>0.8837391080359549</c:v>
                </c:pt>
                <c:pt idx="184">
                  <c:v>0.88417799253702145</c:v>
                </c:pt>
                <c:pt idx="185">
                  <c:v>0.88460399443144389</c:v>
                </c:pt>
                <c:pt idx="186">
                  <c:v>0.8847582390637394</c:v>
                </c:pt>
                <c:pt idx="187">
                  <c:v>0.88667085261073719</c:v>
                </c:pt>
                <c:pt idx="188">
                  <c:v>0.88851787295975848</c:v>
                </c:pt>
                <c:pt idx="189">
                  <c:v>0.88934155122444736</c:v>
                </c:pt>
                <c:pt idx="190">
                  <c:v>0.89068142709654541</c:v>
                </c:pt>
                <c:pt idx="191">
                  <c:v>0.89144240175320855</c:v>
                </c:pt>
                <c:pt idx="192">
                  <c:v>0.89177975221331185</c:v>
                </c:pt>
                <c:pt idx="193">
                  <c:v>0.89286895423555523</c:v>
                </c:pt>
                <c:pt idx="194">
                  <c:v>0.89940850027966501</c:v>
                </c:pt>
                <c:pt idx="195">
                  <c:v>0.89967192891033121</c:v>
                </c:pt>
                <c:pt idx="196">
                  <c:v>0.90060963305107655</c:v>
                </c:pt>
                <c:pt idx="197">
                  <c:v>0.9054750622866351</c:v>
                </c:pt>
                <c:pt idx="198">
                  <c:v>0.90570310723532577</c:v>
                </c:pt>
                <c:pt idx="199">
                  <c:v>0.91103317686324281</c:v>
                </c:pt>
                <c:pt idx="200">
                  <c:v>0.9209684885995475</c:v>
                </c:pt>
                <c:pt idx="201">
                  <c:v>0.92198214758268371</c:v>
                </c:pt>
                <c:pt idx="202">
                  <c:v>0.92212326926436949</c:v>
                </c:pt>
                <c:pt idx="203">
                  <c:v>0.92236887920947808</c:v>
                </c:pt>
                <c:pt idx="204">
                  <c:v>0.92264906260787793</c:v>
                </c:pt>
                <c:pt idx="205">
                  <c:v>0.92292180410929026</c:v>
                </c:pt>
                <c:pt idx="206">
                  <c:v>0.92310828760715957</c:v>
                </c:pt>
                <c:pt idx="207">
                  <c:v>0.92336040541791609</c:v>
                </c:pt>
                <c:pt idx="208">
                  <c:v>0.92368254875795575</c:v>
                </c:pt>
                <c:pt idx="209">
                  <c:v>0.9240268529368092</c:v>
                </c:pt>
                <c:pt idx="210">
                  <c:v>0.9243024441234855</c:v>
                </c:pt>
                <c:pt idx="211">
                  <c:v>0.92783198095594432</c:v>
                </c:pt>
                <c:pt idx="212">
                  <c:v>0.9295329986913351</c:v>
                </c:pt>
                <c:pt idx="213">
                  <c:v>0.93020609230309426</c:v>
                </c:pt>
                <c:pt idx="214">
                  <c:v>0.9362238771106195</c:v>
                </c:pt>
                <c:pt idx="215">
                  <c:v>0.9370154737080334</c:v>
                </c:pt>
                <c:pt idx="216">
                  <c:v>0.93719809848811353</c:v>
                </c:pt>
                <c:pt idx="217">
                  <c:v>0.9402276757152036</c:v>
                </c:pt>
                <c:pt idx="218">
                  <c:v>0.94452535313750807</c:v>
                </c:pt>
                <c:pt idx="219">
                  <c:v>0.94529650048008129</c:v>
                </c:pt>
                <c:pt idx="220">
                  <c:v>0.94627901810736381</c:v>
                </c:pt>
                <c:pt idx="221">
                  <c:v>0.9478093903842133</c:v>
                </c:pt>
                <c:pt idx="222">
                  <c:v>0.94834841366868428</c:v>
                </c:pt>
                <c:pt idx="223">
                  <c:v>0.94928059447744595</c:v>
                </c:pt>
                <c:pt idx="224">
                  <c:v>0.94942095901676427</c:v>
                </c:pt>
                <c:pt idx="225">
                  <c:v>0.9504399099501184</c:v>
                </c:pt>
                <c:pt idx="226">
                  <c:v>0.95288300014624372</c:v>
                </c:pt>
                <c:pt idx="227">
                  <c:v>0.95339160827474201</c:v>
                </c:pt>
                <c:pt idx="228">
                  <c:v>0.95471998747575837</c:v>
                </c:pt>
                <c:pt idx="229">
                  <c:v>0.95633252392779755</c:v>
                </c:pt>
                <c:pt idx="230">
                  <c:v>0.9626344359269956</c:v>
                </c:pt>
                <c:pt idx="231">
                  <c:v>0.96329627716939847</c:v>
                </c:pt>
                <c:pt idx="232">
                  <c:v>0.96772725623043143</c:v>
                </c:pt>
                <c:pt idx="233">
                  <c:v>0.9686570658503737</c:v>
                </c:pt>
                <c:pt idx="234">
                  <c:v>0.9707165180141889</c:v>
                </c:pt>
                <c:pt idx="235">
                  <c:v>0.97166728276264813</c:v>
                </c:pt>
                <c:pt idx="236">
                  <c:v>0.97322843915027857</c:v>
                </c:pt>
                <c:pt idx="237">
                  <c:v>0.97363543431157673</c:v>
                </c:pt>
                <c:pt idx="238">
                  <c:v>0.97380433711282333</c:v>
                </c:pt>
                <c:pt idx="239">
                  <c:v>0.97645608492538827</c:v>
                </c:pt>
                <c:pt idx="240">
                  <c:v>0.9769126981956322</c:v>
                </c:pt>
                <c:pt idx="241">
                  <c:v>0.97828745717484866</c:v>
                </c:pt>
                <c:pt idx="242">
                  <c:v>0.98004436139129536</c:v>
                </c:pt>
                <c:pt idx="243">
                  <c:v>0.98028736820977014</c:v>
                </c:pt>
                <c:pt idx="244">
                  <c:v>0.9809150084208188</c:v>
                </c:pt>
                <c:pt idx="245">
                  <c:v>0.98160859688342961</c:v>
                </c:pt>
                <c:pt idx="246">
                  <c:v>0.98352566709705103</c:v>
                </c:pt>
                <c:pt idx="247">
                  <c:v>0.98677862134032979</c:v>
                </c:pt>
                <c:pt idx="248">
                  <c:v>0.98971829801827993</c:v>
                </c:pt>
                <c:pt idx="249">
                  <c:v>0.99899787379841631</c:v>
                </c:pt>
                <c:pt idx="250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883776"/>
        <c:axId val="71885952"/>
      </c:scatterChart>
      <c:valAx>
        <c:axId val="71883776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Población</a:t>
                </a:r>
                <a:r>
                  <a:rPr lang="en-GB" baseline="0"/>
                  <a:t> %</a:t>
                </a:r>
                <a:endParaRPr lang="en-GB"/>
              </a:p>
            </c:rich>
          </c:tx>
          <c:layout/>
          <c:overlay val="0"/>
        </c:title>
        <c:numFmt formatCode="0%" sourceLinked="0"/>
        <c:majorTickMark val="none"/>
        <c:minorTickMark val="none"/>
        <c:tickLblPos val="nextTo"/>
        <c:crossAx val="71885952"/>
        <c:crosses val="autoZero"/>
        <c:crossBetween val="midCat"/>
        <c:majorUnit val="0.1"/>
        <c:minorUnit val="0.1"/>
      </c:valAx>
      <c:valAx>
        <c:axId val="71885952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PIB</a:t>
                </a:r>
                <a:r>
                  <a:rPr lang="en-GB" baseline="0"/>
                  <a:t> per capita %</a:t>
                </a:r>
                <a:endParaRPr lang="en-GB"/>
              </a:p>
            </c:rich>
          </c:tx>
          <c:layout/>
          <c:overlay val="0"/>
        </c:title>
        <c:numFmt formatCode="0%" sourceLinked="0"/>
        <c:majorTickMark val="none"/>
        <c:minorTickMark val="none"/>
        <c:tickLblPos val="nextTo"/>
        <c:crossAx val="71883776"/>
        <c:crosses val="autoZero"/>
        <c:crossBetween val="midCat"/>
        <c:majorUnit val="0.1"/>
        <c:minorUnit val="4.0000000000000008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Curva</a:t>
            </a:r>
            <a:r>
              <a:rPr lang="en-GB" baseline="0"/>
              <a:t> Lorenz </a:t>
            </a:r>
            <a:r>
              <a:rPr lang="en-GB"/>
              <a:t>(2008)</a:t>
            </a:r>
          </a:p>
        </c:rich>
      </c:tx>
      <c:layout>
        <c:manualLayout>
          <c:xMode val="edge"/>
          <c:yMode val="edge"/>
          <c:x val="0.21535411198600174"/>
          <c:y val="2.7777777777777776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Curva de Lorenz</c:v>
          </c:tx>
          <c:marker>
            <c:symbol val="none"/>
          </c:marker>
          <c:xVal>
            <c:numRef>
              <c:f>'Año 2008'!$G$3:$G$253</c:f>
              <c:numCache>
                <c:formatCode>General</c:formatCode>
                <c:ptCount val="251"/>
                <c:pt idx="0">
                  <c:v>1.8357869986412395E-4</c:v>
                </c:pt>
                <c:pt idx="1">
                  <c:v>2.563611642041933E-4</c:v>
                </c:pt>
                <c:pt idx="2">
                  <c:v>4.1536998757135115E-4</c:v>
                </c:pt>
                <c:pt idx="3">
                  <c:v>5.2616622309540576E-4</c:v>
                </c:pt>
                <c:pt idx="4">
                  <c:v>6.0312093061420523E-4</c:v>
                </c:pt>
                <c:pt idx="5">
                  <c:v>7.7511006609296777E-4</c:v>
                </c:pt>
                <c:pt idx="6">
                  <c:v>1.4320065754552496E-3</c:v>
                </c:pt>
                <c:pt idx="7">
                  <c:v>1.5173057693315093E-3</c:v>
                </c:pt>
                <c:pt idx="8">
                  <c:v>2.312813468742713E-3</c:v>
                </c:pt>
                <c:pt idx="9">
                  <c:v>2.461623475450753E-3</c:v>
                </c:pt>
                <c:pt idx="10">
                  <c:v>2.5835456927847545E-3</c:v>
                </c:pt>
                <c:pt idx="11">
                  <c:v>2.7161303093532884E-3</c:v>
                </c:pt>
                <c:pt idx="12">
                  <c:v>3.1194471499638638E-3</c:v>
                </c:pt>
                <c:pt idx="13">
                  <c:v>3.374881149017228E-3</c:v>
                </c:pt>
                <c:pt idx="14">
                  <c:v>3.5598505966075956E-3</c:v>
                </c:pt>
                <c:pt idx="15">
                  <c:v>3.7628997646391264E-3</c:v>
                </c:pt>
                <c:pt idx="16">
                  <c:v>3.9237629183079418E-3</c:v>
                </c:pt>
                <c:pt idx="17">
                  <c:v>7.3959964081622056E-3</c:v>
                </c:pt>
                <c:pt idx="18">
                  <c:v>8.1627619878977126E-3</c:v>
                </c:pt>
                <c:pt idx="19">
                  <c:v>1.0084775345566042E-2</c:v>
                </c:pt>
                <c:pt idx="20">
                  <c:v>1.5759953233789793E-2</c:v>
                </c:pt>
                <c:pt idx="21">
                  <c:v>1.5843398097364392E-2</c:v>
                </c:pt>
                <c:pt idx="22">
                  <c:v>1.5916644144279877E-2</c:v>
                </c:pt>
                <c:pt idx="23">
                  <c:v>1.6141945275931303E-2</c:v>
                </c:pt>
                <c:pt idx="24">
                  <c:v>1.6331550549275816E-2</c:v>
                </c:pt>
                <c:pt idx="25">
                  <c:v>1.6614799502854046E-2</c:v>
                </c:pt>
                <c:pt idx="26">
                  <c:v>1.6702880192182794E-2</c:v>
                </c:pt>
                <c:pt idx="27">
                  <c:v>1.8648536261197259E-2</c:v>
                </c:pt>
                <c:pt idx="28">
                  <c:v>1.9259074513018094E-2</c:v>
                </c:pt>
                <c:pt idx="29">
                  <c:v>1.9450997699239678E-2</c:v>
                </c:pt>
                <c:pt idx="30">
                  <c:v>1.9840870645163235E-2</c:v>
                </c:pt>
                <c:pt idx="31">
                  <c:v>4.2187868693017008E-2</c:v>
                </c:pt>
                <c:pt idx="32">
                  <c:v>6.3978104067798025E-2</c:v>
                </c:pt>
                <c:pt idx="33">
                  <c:v>6.4161219185086729E-2</c:v>
                </c:pt>
                <c:pt idx="34">
                  <c:v>6.4851493639878854E-2</c:v>
                </c:pt>
                <c:pt idx="35">
                  <c:v>6.5446270084135602E-2</c:v>
                </c:pt>
                <c:pt idx="36">
                  <c:v>6.5775413712679864E-2</c:v>
                </c:pt>
                <c:pt idx="37">
                  <c:v>6.5901044590617186E-2</c:v>
                </c:pt>
                <c:pt idx="38">
                  <c:v>6.8204586407851611E-2</c:v>
                </c:pt>
                <c:pt idx="39">
                  <c:v>6.87015469286959E-2</c:v>
                </c:pt>
                <c:pt idx="40">
                  <c:v>6.8845721109649802E-2</c:v>
                </c:pt>
                <c:pt idx="41">
                  <c:v>6.9335264309287464E-2</c:v>
                </c:pt>
                <c:pt idx="42">
                  <c:v>0.10700598438746603</c:v>
                </c:pt>
                <c:pt idx="43">
                  <c:v>0.10711492629268843</c:v>
                </c:pt>
                <c:pt idx="44">
                  <c:v>0.10719837115626302</c:v>
                </c:pt>
                <c:pt idx="45">
                  <c:v>0.10750618998633822</c:v>
                </c:pt>
                <c:pt idx="46">
                  <c:v>0.10809308552681292</c:v>
                </c:pt>
                <c:pt idx="47">
                  <c:v>0.10833322130087761</c:v>
                </c:pt>
                <c:pt idx="48">
                  <c:v>0.10839441420083232</c:v>
                </c:pt>
                <c:pt idx="49">
                  <c:v>0.10872123991649951</c:v>
                </c:pt>
                <c:pt idx="50">
                  <c:v>0.1091347555737692</c:v>
                </c:pt>
                <c:pt idx="51">
                  <c:v>0.10930025455319216</c:v>
                </c:pt>
                <c:pt idx="52">
                  <c:v>0.11750288464257552</c:v>
                </c:pt>
                <c:pt idx="53">
                  <c:v>0.11760719072204377</c:v>
                </c:pt>
                <c:pt idx="54">
                  <c:v>0.11839713543055</c:v>
                </c:pt>
                <c:pt idx="55">
                  <c:v>0.12084809650676621</c:v>
                </c:pt>
                <c:pt idx="56">
                  <c:v>0.1219509594536772</c:v>
                </c:pt>
                <c:pt idx="57">
                  <c:v>0.12425635560121329</c:v>
                </c:pt>
                <c:pt idx="58">
                  <c:v>0.14210660266754685</c:v>
                </c:pt>
                <c:pt idx="59">
                  <c:v>0.14966995238543368</c:v>
                </c:pt>
                <c:pt idx="60">
                  <c:v>0.15030830559177938</c:v>
                </c:pt>
                <c:pt idx="61">
                  <c:v>0.15098235465643201</c:v>
                </c:pt>
                <c:pt idx="62">
                  <c:v>0.15103844814805714</c:v>
                </c:pt>
                <c:pt idx="63">
                  <c:v>0.15845391502438677</c:v>
                </c:pt>
                <c:pt idx="64">
                  <c:v>0.16143938681005585</c:v>
                </c:pt>
                <c:pt idx="65">
                  <c:v>0.16459731131377911</c:v>
                </c:pt>
                <c:pt idx="66">
                  <c:v>0.16726754694816637</c:v>
                </c:pt>
                <c:pt idx="67">
                  <c:v>0.16774550058341867</c:v>
                </c:pt>
                <c:pt idx="68">
                  <c:v>0.17191171718866838</c:v>
                </c:pt>
                <c:pt idx="69">
                  <c:v>0.17244390998524417</c:v>
                </c:pt>
                <c:pt idx="70">
                  <c:v>0.17998964356526523</c:v>
                </c:pt>
                <c:pt idx="71">
                  <c:v>0.19290551769888736</c:v>
                </c:pt>
                <c:pt idx="72">
                  <c:v>0.19301863184728849</c:v>
                </c:pt>
                <c:pt idx="73">
                  <c:v>0.19310393104116474</c:v>
                </c:pt>
                <c:pt idx="74">
                  <c:v>0.19389665724512345</c:v>
                </c:pt>
                <c:pt idx="75">
                  <c:v>0.1939782477783964</c:v>
                </c:pt>
                <c:pt idx="76">
                  <c:v>0.19467547597181975</c:v>
                </c:pt>
                <c:pt idx="77">
                  <c:v>0.19919911474271398</c:v>
                </c:pt>
                <c:pt idx="78">
                  <c:v>0.20105993520042761</c:v>
                </c:pt>
                <c:pt idx="79">
                  <c:v>0.20137517135170943</c:v>
                </c:pt>
                <c:pt idx="80">
                  <c:v>0.20336764926084075</c:v>
                </c:pt>
                <c:pt idx="81">
                  <c:v>0.21710730963097435</c:v>
                </c:pt>
                <c:pt idx="82">
                  <c:v>0.21756440205033301</c:v>
                </c:pt>
                <c:pt idx="83">
                  <c:v>0.21773036461233139</c:v>
                </c:pt>
                <c:pt idx="84">
                  <c:v>0.26284992951226943</c:v>
                </c:pt>
                <c:pt idx="85">
                  <c:v>0.26298854070231831</c:v>
                </c:pt>
                <c:pt idx="86">
                  <c:v>0.26485631489866318</c:v>
                </c:pt>
                <c:pt idx="87">
                  <c:v>0.26818205629468644</c:v>
                </c:pt>
                <c:pt idx="88">
                  <c:v>0.26829934268626632</c:v>
                </c:pt>
                <c:pt idx="89">
                  <c:v>0.26877729632151864</c:v>
                </c:pt>
                <c:pt idx="90">
                  <c:v>0.27919585112138307</c:v>
                </c:pt>
                <c:pt idx="91">
                  <c:v>0.27959221422336245</c:v>
                </c:pt>
                <c:pt idx="92">
                  <c:v>0.27971599077099807</c:v>
                </c:pt>
                <c:pt idx="93">
                  <c:v>0.29246265726459392</c:v>
                </c:pt>
                <c:pt idx="94">
                  <c:v>0.29299994946949925</c:v>
                </c:pt>
                <c:pt idx="95">
                  <c:v>0.29544998338056466</c:v>
                </c:pt>
                <c:pt idx="96">
                  <c:v>0.29567806600766861</c:v>
                </c:pt>
                <c:pt idx="97">
                  <c:v>0.2961917155012278</c:v>
                </c:pt>
                <c:pt idx="98">
                  <c:v>0.29643555993589582</c:v>
                </c:pt>
                <c:pt idx="99">
                  <c:v>0.29657787978654804</c:v>
                </c:pt>
                <c:pt idx="100">
                  <c:v>0.29714345052855368</c:v>
                </c:pt>
                <c:pt idx="101">
                  <c:v>0.29732332056781446</c:v>
                </c:pt>
                <c:pt idx="102">
                  <c:v>0.29766034510014078</c:v>
                </c:pt>
                <c:pt idx="103">
                  <c:v>0.29878546001067169</c:v>
                </c:pt>
                <c:pt idx="104">
                  <c:v>0.29897460170144075</c:v>
                </c:pt>
                <c:pt idx="105">
                  <c:v>0.2990209599589822</c:v>
                </c:pt>
                <c:pt idx="106">
                  <c:v>0.3065564947223442</c:v>
                </c:pt>
                <c:pt idx="107">
                  <c:v>0.3094654753830699</c:v>
                </c:pt>
                <c:pt idx="108">
                  <c:v>0.30971859146924618</c:v>
                </c:pt>
                <c:pt idx="109">
                  <c:v>0.31350976977098555</c:v>
                </c:pt>
                <c:pt idx="110">
                  <c:v>0.32136285859850644</c:v>
                </c:pt>
                <c:pt idx="111">
                  <c:v>0.32249539083024392</c:v>
                </c:pt>
                <c:pt idx="112">
                  <c:v>0.32335904516824104</c:v>
                </c:pt>
                <c:pt idx="113">
                  <c:v>0.32366593683316541</c:v>
                </c:pt>
                <c:pt idx="114">
                  <c:v>0.35190460583196154</c:v>
                </c:pt>
                <c:pt idx="115">
                  <c:v>0.35413165652425255</c:v>
                </c:pt>
                <c:pt idx="116">
                  <c:v>0.36081976233975688</c:v>
                </c:pt>
                <c:pt idx="117">
                  <c:v>0.36110903786681553</c:v>
                </c:pt>
                <c:pt idx="118">
                  <c:v>0.36144049940823686</c:v>
                </c:pt>
                <c:pt idx="119">
                  <c:v>0.36158745508464324</c:v>
                </c:pt>
                <c:pt idx="120">
                  <c:v>0.36624785071528476</c:v>
                </c:pt>
                <c:pt idx="121">
                  <c:v>0.36676242737399478</c:v>
                </c:pt>
                <c:pt idx="122">
                  <c:v>0.37505777397846102</c:v>
                </c:pt>
                <c:pt idx="123">
                  <c:v>0.37625613493590737</c:v>
                </c:pt>
                <c:pt idx="124">
                  <c:v>0.37739979314945488</c:v>
                </c:pt>
                <c:pt idx="125">
                  <c:v>0.37789860800060082</c:v>
                </c:pt>
                <c:pt idx="126">
                  <c:v>0.37827550063441273</c:v>
                </c:pt>
                <c:pt idx="127">
                  <c:v>0.38402346098697659</c:v>
                </c:pt>
                <c:pt idx="128">
                  <c:v>0.38431459084433683</c:v>
                </c:pt>
                <c:pt idx="129">
                  <c:v>0.38515413888841243</c:v>
                </c:pt>
                <c:pt idx="130">
                  <c:v>0.38542718902533152</c:v>
                </c:pt>
                <c:pt idx="131">
                  <c:v>0.39056878336925327</c:v>
                </c:pt>
                <c:pt idx="132">
                  <c:v>0.39451108959057779</c:v>
                </c:pt>
                <c:pt idx="133">
                  <c:v>0.39561534328521503</c:v>
                </c:pt>
                <c:pt idx="134">
                  <c:v>0.39692774555621335</c:v>
                </c:pt>
                <c:pt idx="135">
                  <c:v>0.39797451501149916</c:v>
                </c:pt>
                <c:pt idx="136">
                  <c:v>0.39864578258069927</c:v>
                </c:pt>
                <c:pt idx="137">
                  <c:v>0.56244804977764262</c:v>
                </c:pt>
                <c:pt idx="138">
                  <c:v>0.56459350993666069</c:v>
                </c:pt>
                <c:pt idx="139">
                  <c:v>0.56504921160829313</c:v>
                </c:pt>
                <c:pt idx="140">
                  <c:v>0.5786015846179593</c:v>
                </c:pt>
                <c:pt idx="141">
                  <c:v>0.58141321293784798</c:v>
                </c:pt>
                <c:pt idx="142">
                  <c:v>0.58223097260087908</c:v>
                </c:pt>
                <c:pt idx="143">
                  <c:v>0.60214926153613646</c:v>
                </c:pt>
                <c:pt idx="144">
                  <c:v>0.60346166380713484</c:v>
                </c:pt>
                <c:pt idx="145">
                  <c:v>0.60378941668795283</c:v>
                </c:pt>
                <c:pt idx="146">
                  <c:v>0.60782675733723734</c:v>
                </c:pt>
                <c:pt idx="147">
                  <c:v>0.60908306611661045</c:v>
                </c:pt>
                <c:pt idx="148">
                  <c:v>0.61330120397030663</c:v>
                </c:pt>
                <c:pt idx="149">
                  <c:v>0.61638217376651105</c:v>
                </c:pt>
                <c:pt idx="150">
                  <c:v>0.6172351657052737</c:v>
                </c:pt>
                <c:pt idx="151">
                  <c:v>0.70264932806023606</c:v>
                </c:pt>
                <c:pt idx="152">
                  <c:v>0.70285701305402171</c:v>
                </c:pt>
                <c:pt idx="153">
                  <c:v>0.70731111443860384</c:v>
                </c:pt>
                <c:pt idx="154">
                  <c:v>0.7157835495868784</c:v>
                </c:pt>
                <c:pt idx="155">
                  <c:v>0.8235558359715045</c:v>
                </c:pt>
                <c:pt idx="156">
                  <c:v>0.82426048148613451</c:v>
                </c:pt>
                <c:pt idx="157">
                  <c:v>0.82579030398500219</c:v>
                </c:pt>
                <c:pt idx="158">
                  <c:v>0.8264615715542023</c:v>
                </c:pt>
                <c:pt idx="159">
                  <c:v>0.82745595617846635</c:v>
                </c:pt>
                <c:pt idx="160">
                  <c:v>0.83857591141493282</c:v>
                </c:pt>
                <c:pt idx="161">
                  <c:v>0.84592276807010114</c:v>
                </c:pt>
                <c:pt idx="162">
                  <c:v>0.84871446233924697</c:v>
                </c:pt>
                <c:pt idx="163">
                  <c:v>0.84882386782704478</c:v>
                </c:pt>
                <c:pt idx="164">
                  <c:v>0.85011911754275271</c:v>
                </c:pt>
                <c:pt idx="165">
                  <c:v>0.86390977199618191</c:v>
                </c:pt>
                <c:pt idx="166">
                  <c:v>0.87074576065324349</c:v>
                </c:pt>
                <c:pt idx="167">
                  <c:v>0.87470290151698127</c:v>
                </c:pt>
                <c:pt idx="168">
                  <c:v>0.87484614853278431</c:v>
                </c:pt>
                <c:pt idx="169">
                  <c:v>0.88376037787542883</c:v>
                </c:pt>
                <c:pt idx="170">
                  <c:v>0.88386190245944463</c:v>
                </c:pt>
                <c:pt idx="171">
                  <c:v>0.88407468686155988</c:v>
                </c:pt>
                <c:pt idx="172">
                  <c:v>0.88424018584098285</c:v>
                </c:pt>
                <c:pt idx="173">
                  <c:v>0.88647882609765927</c:v>
                </c:pt>
                <c:pt idx="174">
                  <c:v>0.88980039525050381</c:v>
                </c:pt>
                <c:pt idx="175">
                  <c:v>0.89168763991501609</c:v>
                </c:pt>
                <c:pt idx="176">
                  <c:v>0.8921095000586432</c:v>
                </c:pt>
                <c:pt idx="177">
                  <c:v>0.89723255109954836</c:v>
                </c:pt>
                <c:pt idx="178">
                  <c:v>0.90379548961969081</c:v>
                </c:pt>
                <c:pt idx="179">
                  <c:v>0.913982253131848</c:v>
                </c:pt>
                <c:pt idx="180">
                  <c:v>0.91440040461487182</c:v>
                </c:pt>
                <c:pt idx="181">
                  <c:v>0.91690560485241157</c:v>
                </c:pt>
                <c:pt idx="182">
                  <c:v>0.91707110383183454</c:v>
                </c:pt>
                <c:pt idx="183">
                  <c:v>0.91793058592665289</c:v>
                </c:pt>
                <c:pt idx="184">
                  <c:v>0.91862735053750078</c:v>
                </c:pt>
                <c:pt idx="185">
                  <c:v>0.91998611106604056</c:v>
                </c:pt>
                <c:pt idx="186">
                  <c:v>0.92030273796504869</c:v>
                </c:pt>
                <c:pt idx="187">
                  <c:v>0.92847384443930381</c:v>
                </c:pt>
                <c:pt idx="188">
                  <c:v>0.93176018131641691</c:v>
                </c:pt>
                <c:pt idx="189">
                  <c:v>0.93191269998372828</c:v>
                </c:pt>
                <c:pt idx="190">
                  <c:v>0.9320582649124084</c:v>
                </c:pt>
                <c:pt idx="191">
                  <c:v>0.93235078551749495</c:v>
                </c:pt>
                <c:pt idx="192">
                  <c:v>0.93289456787845604</c:v>
                </c:pt>
                <c:pt idx="193">
                  <c:v>0.93745900191598674</c:v>
                </c:pt>
                <c:pt idx="194">
                  <c:v>0.93874915222336519</c:v>
                </c:pt>
                <c:pt idx="195">
                  <c:v>0.94376326135904798</c:v>
                </c:pt>
                <c:pt idx="196">
                  <c:v>0.95002626195289719</c:v>
                </c:pt>
                <c:pt idx="197">
                  <c:v>0.95021354931336466</c:v>
                </c:pt>
                <c:pt idx="198">
                  <c:v>0.95165714545320523</c:v>
                </c:pt>
                <c:pt idx="199">
                  <c:v>0.95239377816553883</c:v>
                </c:pt>
                <c:pt idx="200">
                  <c:v>0.95704212064921956</c:v>
                </c:pt>
                <c:pt idx="201">
                  <c:v>0.95751729278901943</c:v>
                </c:pt>
                <c:pt idx="202">
                  <c:v>0.95819226901882282</c:v>
                </c:pt>
                <c:pt idx="203">
                  <c:v>0.96028858942484696</c:v>
                </c:pt>
                <c:pt idx="204">
                  <c:v>0.96187682332821689</c:v>
                </c:pt>
                <c:pt idx="205">
                  <c:v>0.96380625400709186</c:v>
                </c:pt>
                <c:pt idx="206">
                  <c:v>0.96429301571127701</c:v>
                </c:pt>
                <c:pt idx="207">
                  <c:v>0.96445295169979506</c:v>
                </c:pt>
                <c:pt idx="208">
                  <c:v>0.96504726456147638</c:v>
                </c:pt>
                <c:pt idx="209">
                  <c:v>0.96513905391140842</c:v>
                </c:pt>
                <c:pt idx="210">
                  <c:v>0.96524382357345206</c:v>
                </c:pt>
                <c:pt idx="211">
                  <c:v>0.96668139313981238</c:v>
                </c:pt>
                <c:pt idx="212">
                  <c:v>0.97001779693507018</c:v>
                </c:pt>
                <c:pt idx="213">
                  <c:v>0.97576714803536024</c:v>
                </c:pt>
                <c:pt idx="214">
                  <c:v>0.97845268189473611</c:v>
                </c:pt>
                <c:pt idx="215">
                  <c:v>0.97853983541891409</c:v>
                </c:pt>
                <c:pt idx="216">
                  <c:v>0.97884255484065974</c:v>
                </c:pt>
                <c:pt idx="217">
                  <c:v>0.97958196904844574</c:v>
                </c:pt>
                <c:pt idx="218">
                  <c:v>0.98166067331660423</c:v>
                </c:pt>
                <c:pt idx="219">
                  <c:v>0.9824677705804008</c:v>
                </c:pt>
                <c:pt idx="220">
                  <c:v>0.98261472625680713</c:v>
                </c:pt>
                <c:pt idx="221">
                  <c:v>0.98364017091362388</c:v>
                </c:pt>
                <c:pt idx="222">
                  <c:v>0.98391275746796758</c:v>
                </c:pt>
                <c:pt idx="223">
                  <c:v>0.98457011755990531</c:v>
                </c:pt>
                <c:pt idx="224">
                  <c:v>0.98475555059007103</c:v>
                </c:pt>
                <c:pt idx="225">
                  <c:v>0.98516582116931284</c:v>
                </c:pt>
                <c:pt idx="226">
                  <c:v>0.98585563204152959</c:v>
                </c:pt>
                <c:pt idx="227">
                  <c:v>0.9867081603977168</c:v>
                </c:pt>
                <c:pt idx="228">
                  <c:v>0.98685604323927401</c:v>
                </c:pt>
                <c:pt idx="229">
                  <c:v>0.98702200580127231</c:v>
                </c:pt>
                <c:pt idx="230">
                  <c:v>0.98747724389032931</c:v>
                </c:pt>
                <c:pt idx="231">
                  <c:v>0.98756161591905478</c:v>
                </c:pt>
                <c:pt idx="232">
                  <c:v>0.9879964563747935</c:v>
                </c:pt>
                <c:pt idx="233">
                  <c:v>0.98978310362044086</c:v>
                </c:pt>
                <c:pt idx="234">
                  <c:v>0.99000284176118725</c:v>
                </c:pt>
                <c:pt idx="235">
                  <c:v>0.99243804102983946</c:v>
                </c:pt>
                <c:pt idx="236">
                  <c:v>0.992705991758429</c:v>
                </c:pt>
                <c:pt idx="237">
                  <c:v>0.99309169246117379</c:v>
                </c:pt>
                <c:pt idx="238">
                  <c:v>0.99313480564068735</c:v>
                </c:pt>
                <c:pt idx="239">
                  <c:v>0.99367766083649767</c:v>
                </c:pt>
                <c:pt idx="240">
                  <c:v>0.99428402684513972</c:v>
                </c:pt>
                <c:pt idx="241">
                  <c:v>0.99498218220371393</c:v>
                </c:pt>
                <c:pt idx="242">
                  <c:v>0.99518940361492425</c:v>
                </c:pt>
                <c:pt idx="243">
                  <c:v>0.99539569786098359</c:v>
                </c:pt>
                <c:pt idx="244">
                  <c:v>0.99551622933059136</c:v>
                </c:pt>
                <c:pt idx="245">
                  <c:v>0.99569053637894722</c:v>
                </c:pt>
                <c:pt idx="246">
                  <c:v>0.99668584816836203</c:v>
                </c:pt>
                <c:pt idx="247">
                  <c:v>0.99742943461932687</c:v>
                </c:pt>
                <c:pt idx="248">
                  <c:v>0.99805573467871178</c:v>
                </c:pt>
                <c:pt idx="249">
                  <c:v>0.99850401902913755</c:v>
                </c:pt>
                <c:pt idx="250">
                  <c:v>1</c:v>
                </c:pt>
              </c:numCache>
            </c:numRef>
          </c:xVal>
          <c:yVal>
            <c:numRef>
              <c:f>'Año 2008'!$H$3:$H$253</c:f>
              <c:numCache>
                <c:formatCode>General</c:formatCode>
                <c:ptCount val="251"/>
                <c:pt idx="0">
                  <c:v>4.8411111470245884E-5</c:v>
                </c:pt>
                <c:pt idx="1">
                  <c:v>6.9723386012910136E-5</c:v>
                </c:pt>
                <c:pt idx="2">
                  <c:v>1.1766280508956004E-4</c:v>
                </c:pt>
                <c:pt idx="3">
                  <c:v>1.5270589390557805E-4</c:v>
                </c:pt>
                <c:pt idx="4">
                  <c:v>1.7857002653940118E-4</c:v>
                </c:pt>
                <c:pt idx="5">
                  <c:v>2.3665329003610706E-4</c:v>
                </c:pt>
                <c:pt idx="6">
                  <c:v>4.6925852972671146E-4</c:v>
                </c:pt>
                <c:pt idx="7">
                  <c:v>4.9966585136720053E-4</c:v>
                </c:pt>
                <c:pt idx="8">
                  <c:v>7.8781862526287676E-4</c:v>
                </c:pt>
                <c:pt idx="9">
                  <c:v>8.4256230425799352E-4</c:v>
                </c:pt>
                <c:pt idx="10">
                  <c:v>8.8791007918394575E-4</c:v>
                </c:pt>
                <c:pt idx="11">
                  <c:v>9.3888635656549587E-4</c:v>
                </c:pt>
                <c:pt idx="12">
                  <c:v>1.0965918689840369E-3</c:v>
                </c:pt>
                <c:pt idx="13">
                  <c:v>1.1985562425499349E-3</c:v>
                </c:pt>
                <c:pt idx="14">
                  <c:v>1.2725686912318979E-3</c:v>
                </c:pt>
                <c:pt idx="15">
                  <c:v>1.3552465889842182E-3</c:v>
                </c:pt>
                <c:pt idx="16">
                  <c:v>1.4216408846504517E-3</c:v>
                </c:pt>
                <c:pt idx="17">
                  <c:v>2.9032683751888675E-3</c:v>
                </c:pt>
                <c:pt idx="18">
                  <c:v>3.2317674509904936E-3</c:v>
                </c:pt>
                <c:pt idx="19">
                  <c:v>4.062888624281254E-3</c:v>
                </c:pt>
                <c:pt idx="20">
                  <c:v>6.5180424109764898E-3</c:v>
                </c:pt>
                <c:pt idx="21">
                  <c:v>6.5542556348610189E-3</c:v>
                </c:pt>
                <c:pt idx="22">
                  <c:v>6.5864125514282293E-3</c:v>
                </c:pt>
                <c:pt idx="23">
                  <c:v>6.6859693774628474E-3</c:v>
                </c:pt>
                <c:pt idx="24">
                  <c:v>6.7698551333117869E-3</c:v>
                </c:pt>
                <c:pt idx="25">
                  <c:v>6.8954947619094481E-3</c:v>
                </c:pt>
                <c:pt idx="26">
                  <c:v>6.9354228871963625E-3</c:v>
                </c:pt>
                <c:pt idx="27">
                  <c:v>7.8201939335685328E-3</c:v>
                </c:pt>
                <c:pt idx="28">
                  <c:v>8.1043054275412307E-3</c:v>
                </c:pt>
                <c:pt idx="29">
                  <c:v>8.1943107475351065E-3</c:v>
                </c:pt>
                <c:pt idx="30">
                  <c:v>8.3777417902637531E-3</c:v>
                </c:pt>
                <c:pt idx="31">
                  <c:v>1.891375925545399E-2</c:v>
                </c:pt>
                <c:pt idx="32">
                  <c:v>2.922117702482032E-2</c:v>
                </c:pt>
                <c:pt idx="33">
                  <c:v>2.9307952794396935E-2</c:v>
                </c:pt>
                <c:pt idx="34">
                  <c:v>2.9635130239566917E-2</c:v>
                </c:pt>
                <c:pt idx="35">
                  <c:v>2.9918478530301426E-2</c:v>
                </c:pt>
                <c:pt idx="36">
                  <c:v>3.0075301680045352E-2</c:v>
                </c:pt>
                <c:pt idx="37">
                  <c:v>3.0136228491565581E-2</c:v>
                </c:pt>
                <c:pt idx="38">
                  <c:v>3.1256514734665862E-2</c:v>
                </c:pt>
                <c:pt idx="39">
                  <c:v>3.1498502352298889E-2</c:v>
                </c:pt>
                <c:pt idx="40">
                  <c:v>3.1568916409719122E-2</c:v>
                </c:pt>
                <c:pt idx="41">
                  <c:v>3.1820348001421236E-2</c:v>
                </c:pt>
                <c:pt idx="42">
                  <c:v>5.1267468279525434E-2</c:v>
                </c:pt>
                <c:pt idx="43">
                  <c:v>5.1323770671687023E-2</c:v>
                </c:pt>
                <c:pt idx="44">
                  <c:v>5.1366948894151727E-2</c:v>
                </c:pt>
                <c:pt idx="45">
                  <c:v>5.152704948769312E-2</c:v>
                </c:pt>
                <c:pt idx="46">
                  <c:v>5.1835282863809527E-2</c:v>
                </c:pt>
                <c:pt idx="47">
                  <c:v>5.1962048516701123E-2</c:v>
                </c:pt>
                <c:pt idx="48">
                  <c:v>5.1994866579746127E-2</c:v>
                </c:pt>
                <c:pt idx="49">
                  <c:v>5.2172687091075483E-2</c:v>
                </c:pt>
                <c:pt idx="50">
                  <c:v>5.2399682873803421E-2</c:v>
                </c:pt>
                <c:pt idx="51">
                  <c:v>5.2492591821961566E-2</c:v>
                </c:pt>
                <c:pt idx="52">
                  <c:v>5.7110722076251667E-2</c:v>
                </c:pt>
                <c:pt idx="53">
                  <c:v>5.7169953706436641E-2</c:v>
                </c:pt>
                <c:pt idx="54">
                  <c:v>5.7619061265703299E-2</c:v>
                </c:pt>
                <c:pt idx="55">
                  <c:v>5.9021922779187233E-2</c:v>
                </c:pt>
                <c:pt idx="56">
                  <c:v>5.96600685862438E-2</c:v>
                </c:pt>
                <c:pt idx="57">
                  <c:v>6.1010647130799026E-2</c:v>
                </c:pt>
                <c:pt idx="58">
                  <c:v>7.1545563592822048E-2</c:v>
                </c:pt>
                <c:pt idx="59">
                  <c:v>7.604582539779757E-2</c:v>
                </c:pt>
                <c:pt idx="60">
                  <c:v>7.6428205012032333E-2</c:v>
                </c:pt>
                <c:pt idx="61">
                  <c:v>7.6839991941782468E-2</c:v>
                </c:pt>
                <c:pt idx="62">
                  <c:v>7.6874285250458876E-2</c:v>
                </c:pt>
                <c:pt idx="63">
                  <c:v>8.1420281980782244E-2</c:v>
                </c:pt>
                <c:pt idx="64">
                  <c:v>8.3251545865115947E-2</c:v>
                </c:pt>
                <c:pt idx="65">
                  <c:v>8.5230199198504747E-2</c:v>
                </c:pt>
                <c:pt idx="66">
                  <c:v>8.6907267004216984E-2</c:v>
                </c:pt>
                <c:pt idx="67">
                  <c:v>8.7211517281889195E-2</c:v>
                </c:pt>
                <c:pt idx="68">
                  <c:v>8.9882250520697204E-2</c:v>
                </c:pt>
                <c:pt idx="69">
                  <c:v>9.0223933964082931E-2</c:v>
                </c:pt>
                <c:pt idx="70">
                  <c:v>9.5152366547302969E-2</c:v>
                </c:pt>
                <c:pt idx="71">
                  <c:v>0.10360671438793459</c:v>
                </c:pt>
                <c:pt idx="72">
                  <c:v>0.1036827774356977</c:v>
                </c:pt>
                <c:pt idx="73">
                  <c:v>0.1037404831009556</c:v>
                </c:pt>
                <c:pt idx="74">
                  <c:v>0.10427707146627659</c:v>
                </c:pt>
                <c:pt idx="75">
                  <c:v>0.10433271892308713</c:v>
                </c:pt>
                <c:pt idx="76">
                  <c:v>0.10481185995892446</c:v>
                </c:pt>
                <c:pt idx="77">
                  <c:v>0.10799163481852099</c:v>
                </c:pt>
                <c:pt idx="78">
                  <c:v>0.10931128904608445</c:v>
                </c:pt>
                <c:pt idx="79">
                  <c:v>0.10953499793586</c:v>
                </c:pt>
                <c:pt idx="80">
                  <c:v>0.11095270201115068</c:v>
                </c:pt>
                <c:pt idx="81">
                  <c:v>0.12080170577506837</c:v>
                </c:pt>
                <c:pt idx="82">
                  <c:v>0.12112978428988477</c:v>
                </c:pt>
                <c:pt idx="83">
                  <c:v>0.12125015286489949</c:v>
                </c:pt>
                <c:pt idx="84">
                  <c:v>0.15398429399116664</c:v>
                </c:pt>
                <c:pt idx="85">
                  <c:v>0.15408512894050902</c:v>
                </c:pt>
                <c:pt idx="86">
                  <c:v>0.15545075026003968</c:v>
                </c:pt>
                <c:pt idx="87">
                  <c:v>0.15789577272759653</c:v>
                </c:pt>
                <c:pt idx="88">
                  <c:v>0.15798236440055372</c:v>
                </c:pt>
                <c:pt idx="89">
                  <c:v>0.15833969535011108</c:v>
                </c:pt>
                <c:pt idx="90">
                  <c:v>0.16614906373130292</c:v>
                </c:pt>
                <c:pt idx="91">
                  <c:v>0.16644681742060546</c:v>
                </c:pt>
                <c:pt idx="92">
                  <c:v>0.16654000057087584</c:v>
                </c:pt>
                <c:pt idx="93">
                  <c:v>0.17615433130503588</c:v>
                </c:pt>
                <c:pt idx="94">
                  <c:v>0.17656151820366678</c:v>
                </c:pt>
                <c:pt idx="95">
                  <c:v>0.17842247686682522</c:v>
                </c:pt>
                <c:pt idx="96">
                  <c:v>0.17859713239696257</c:v>
                </c:pt>
                <c:pt idx="97">
                  <c:v>0.17899158757491002</c:v>
                </c:pt>
                <c:pt idx="98">
                  <c:v>0.17917969858389862</c:v>
                </c:pt>
                <c:pt idx="99">
                  <c:v>0.17929007249928178</c:v>
                </c:pt>
                <c:pt idx="100">
                  <c:v>0.17973154702532146</c:v>
                </c:pt>
                <c:pt idx="101">
                  <c:v>0.17987208174537367</c:v>
                </c:pt>
                <c:pt idx="102">
                  <c:v>0.18013598105543571</c:v>
                </c:pt>
                <c:pt idx="103">
                  <c:v>0.18102955032475126</c:v>
                </c:pt>
                <c:pt idx="104">
                  <c:v>0.18118075199267336</c:v>
                </c:pt>
                <c:pt idx="105">
                  <c:v>0.18121782447148607</c:v>
                </c:pt>
                <c:pt idx="106">
                  <c:v>0.18726142086971614</c:v>
                </c:pt>
                <c:pt idx="107">
                  <c:v>0.18960591332187379</c:v>
                </c:pt>
                <c:pt idx="108">
                  <c:v>0.18981125423196102</c:v>
                </c:pt>
                <c:pt idx="109">
                  <c:v>0.19289359541115325</c:v>
                </c:pt>
                <c:pt idx="110">
                  <c:v>0.19929983337534046</c:v>
                </c:pt>
                <c:pt idx="111">
                  <c:v>0.20023604138219203</c:v>
                </c:pt>
                <c:pt idx="112">
                  <c:v>0.20095072176750392</c:v>
                </c:pt>
                <c:pt idx="113">
                  <c:v>0.20120658663187485</c:v>
                </c:pt>
                <c:pt idx="114">
                  <c:v>0.22477781226704766</c:v>
                </c:pt>
                <c:pt idx="115">
                  <c:v>0.22663838996147434</c:v>
                </c:pt>
                <c:pt idx="116">
                  <c:v>0.23229069653090673</c:v>
                </c:pt>
                <c:pt idx="117">
                  <c:v>0.23253806445613662</c:v>
                </c:pt>
                <c:pt idx="118">
                  <c:v>0.23282512698594957</c:v>
                </c:pt>
                <c:pt idx="119">
                  <c:v>0.23295270133637505</c:v>
                </c:pt>
                <c:pt idx="120">
                  <c:v>0.23700230530250899</c:v>
                </c:pt>
                <c:pt idx="121">
                  <c:v>0.23745386893557444</c:v>
                </c:pt>
                <c:pt idx="122">
                  <c:v>0.24475578655393293</c:v>
                </c:pt>
                <c:pt idx="123">
                  <c:v>0.24583235968175246</c:v>
                </c:pt>
                <c:pt idx="124">
                  <c:v>0.24687090031428199</c:v>
                </c:pt>
                <c:pt idx="125">
                  <c:v>0.24732560942677895</c:v>
                </c:pt>
                <c:pt idx="126">
                  <c:v>0.24767356833064738</c:v>
                </c:pt>
                <c:pt idx="127">
                  <c:v>0.25301712605931631</c:v>
                </c:pt>
                <c:pt idx="128">
                  <c:v>0.25328876224028124</c:v>
                </c:pt>
                <c:pt idx="129">
                  <c:v>0.2540734279828028</c:v>
                </c:pt>
                <c:pt idx="130">
                  <c:v>0.25432914863717393</c:v>
                </c:pt>
                <c:pt idx="131">
                  <c:v>0.25916776843061107</c:v>
                </c:pt>
                <c:pt idx="132">
                  <c:v>0.2628910370155173</c:v>
                </c:pt>
                <c:pt idx="133">
                  <c:v>0.26393621634169795</c:v>
                </c:pt>
                <c:pt idx="134">
                  <c:v>0.26518503403747568</c:v>
                </c:pt>
                <c:pt idx="135">
                  <c:v>0.2661893305793569</c:v>
                </c:pt>
                <c:pt idx="136">
                  <c:v>0.26683489578337316</c:v>
                </c:pt>
                <c:pt idx="137">
                  <c:v>0.42582664836319417</c:v>
                </c:pt>
                <c:pt idx="138">
                  <c:v>0.42791564021443101</c:v>
                </c:pt>
                <c:pt idx="139">
                  <c:v>0.42836376063137532</c:v>
                </c:pt>
                <c:pt idx="140">
                  <c:v>0.44170572999325136</c:v>
                </c:pt>
                <c:pt idx="141">
                  <c:v>0.44448611519962677</c:v>
                </c:pt>
                <c:pt idx="142">
                  <c:v>0.44529634561605025</c:v>
                </c:pt>
                <c:pt idx="143">
                  <c:v>0.46512736642493602</c:v>
                </c:pt>
                <c:pt idx="144">
                  <c:v>0.46644868563186298</c:v>
                </c:pt>
                <c:pt idx="145">
                  <c:v>0.46677872781942265</c:v>
                </c:pt>
                <c:pt idx="146">
                  <c:v>0.47085054961883016</c:v>
                </c:pt>
                <c:pt idx="147">
                  <c:v>0.4721194227632371</c:v>
                </c:pt>
                <c:pt idx="148">
                  <c:v>0.47639742397484314</c:v>
                </c:pt>
                <c:pt idx="149">
                  <c:v>0.47955029011392025</c:v>
                </c:pt>
                <c:pt idx="150">
                  <c:v>0.48042575990967379</c:v>
                </c:pt>
                <c:pt idx="151">
                  <c:v>0.5687686923755606</c:v>
                </c:pt>
                <c:pt idx="152">
                  <c:v>0.56898441522816612</c:v>
                </c:pt>
                <c:pt idx="153">
                  <c:v>0.57363352614113794</c:v>
                </c:pt>
                <c:pt idx="154">
                  <c:v>0.58254818439728562</c:v>
                </c:pt>
                <c:pt idx="155">
                  <c:v>0.6971706579993453</c:v>
                </c:pt>
                <c:pt idx="156">
                  <c:v>0.69794465623470126</c:v>
                </c:pt>
                <c:pt idx="157">
                  <c:v>0.69964321247840655</c:v>
                </c:pt>
                <c:pt idx="158">
                  <c:v>0.70039531693351642</c:v>
                </c:pt>
                <c:pt idx="159">
                  <c:v>0.70151188051866509</c:v>
                </c:pt>
                <c:pt idx="160">
                  <c:v>0.71417606884256335</c:v>
                </c:pt>
                <c:pt idx="161">
                  <c:v>0.72265888158533154</c:v>
                </c:pt>
                <c:pt idx="162">
                  <c:v>0.72591997990493617</c:v>
                </c:pt>
                <c:pt idx="163">
                  <c:v>0.7260481771489522</c:v>
                </c:pt>
                <c:pt idx="164">
                  <c:v>0.72758757394672025</c:v>
                </c:pt>
                <c:pt idx="165">
                  <c:v>0.74399344927486089</c:v>
                </c:pt>
                <c:pt idx="166">
                  <c:v>0.75217527982290933</c:v>
                </c:pt>
                <c:pt idx="167">
                  <c:v>0.75700860286459448</c:v>
                </c:pt>
                <c:pt idx="168">
                  <c:v>0.75718389479973081</c:v>
                </c:pt>
                <c:pt idx="169">
                  <c:v>0.76814576268690171</c:v>
                </c:pt>
                <c:pt idx="170">
                  <c:v>0.76827150078099216</c:v>
                </c:pt>
                <c:pt idx="171">
                  <c:v>0.76853530427485717</c:v>
                </c:pt>
                <c:pt idx="172">
                  <c:v>0.76874118361015475</c:v>
                </c:pt>
                <c:pt idx="173">
                  <c:v>0.77154031923678135</c:v>
                </c:pt>
                <c:pt idx="174">
                  <c:v>0.77572241519086793</c:v>
                </c:pt>
                <c:pt idx="175">
                  <c:v>0.77811578934301617</c:v>
                </c:pt>
                <c:pt idx="176">
                  <c:v>0.77865231265340762</c:v>
                </c:pt>
                <c:pt idx="177">
                  <c:v>0.78524817826010218</c:v>
                </c:pt>
                <c:pt idx="178">
                  <c:v>0.7937324703401919</c:v>
                </c:pt>
                <c:pt idx="179">
                  <c:v>0.80692380760329985</c:v>
                </c:pt>
                <c:pt idx="180">
                  <c:v>0.80747271360437534</c:v>
                </c:pt>
                <c:pt idx="181">
                  <c:v>0.8108441595966166</c:v>
                </c:pt>
                <c:pt idx="182">
                  <c:v>0.81107208129349795</c:v>
                </c:pt>
                <c:pt idx="183">
                  <c:v>0.81226485597788833</c:v>
                </c:pt>
                <c:pt idx="184">
                  <c:v>0.81323703479806142</c:v>
                </c:pt>
                <c:pt idx="185">
                  <c:v>0.81514892836543251</c:v>
                </c:pt>
                <c:pt idx="186">
                  <c:v>0.81559484184540865</c:v>
                </c:pt>
                <c:pt idx="187">
                  <c:v>0.82723523841654201</c:v>
                </c:pt>
                <c:pt idx="188">
                  <c:v>0.83207537846420199</c:v>
                </c:pt>
                <c:pt idx="189">
                  <c:v>0.83230057558115822</c:v>
                </c:pt>
                <c:pt idx="190">
                  <c:v>0.83252420772966629</c:v>
                </c:pt>
                <c:pt idx="191">
                  <c:v>0.8329778529144185</c:v>
                </c:pt>
                <c:pt idx="192">
                  <c:v>0.83385420286510015</c:v>
                </c:pt>
                <c:pt idx="193">
                  <c:v>0.84121422098209619</c:v>
                </c:pt>
                <c:pt idx="194">
                  <c:v>0.84329721357665266</c:v>
                </c:pt>
                <c:pt idx="195">
                  <c:v>0.85144758903602002</c:v>
                </c:pt>
                <c:pt idx="196">
                  <c:v>0.86172008782135889</c:v>
                </c:pt>
                <c:pt idx="197">
                  <c:v>0.86204294848928242</c:v>
                </c:pt>
                <c:pt idx="198">
                  <c:v>0.86453813287013759</c:v>
                </c:pt>
                <c:pt idx="199">
                  <c:v>0.86583695181414355</c:v>
                </c:pt>
                <c:pt idx="200">
                  <c:v>0.87406884411739194</c:v>
                </c:pt>
                <c:pt idx="201">
                  <c:v>0.87493986486244857</c:v>
                </c:pt>
                <c:pt idx="202">
                  <c:v>0.87620126922996633</c:v>
                </c:pt>
                <c:pt idx="203">
                  <c:v>0.88013181200439317</c:v>
                </c:pt>
                <c:pt idx="204">
                  <c:v>0.88313345678244959</c:v>
                </c:pt>
                <c:pt idx="205">
                  <c:v>0.88685203846877192</c:v>
                </c:pt>
                <c:pt idx="206">
                  <c:v>0.88779330897075615</c:v>
                </c:pt>
                <c:pt idx="207">
                  <c:v>0.88810797112798878</c:v>
                </c:pt>
                <c:pt idx="208">
                  <c:v>0.88928467179902504</c:v>
                </c:pt>
                <c:pt idx="209">
                  <c:v>0.88947037498083459</c:v>
                </c:pt>
                <c:pt idx="210">
                  <c:v>0.88968496037301936</c:v>
                </c:pt>
                <c:pt idx="211">
                  <c:v>0.89264202614290911</c:v>
                </c:pt>
                <c:pt idx="212">
                  <c:v>0.89954067196248944</c:v>
                </c:pt>
                <c:pt idx="213">
                  <c:v>0.9116979665085535</c:v>
                </c:pt>
                <c:pt idx="214">
                  <c:v>0.91738970934679476</c:v>
                </c:pt>
                <c:pt idx="215">
                  <c:v>0.91757534191015355</c:v>
                </c:pt>
                <c:pt idx="216">
                  <c:v>0.91825364221010231</c:v>
                </c:pt>
                <c:pt idx="217">
                  <c:v>0.91994447980417238</c:v>
                </c:pt>
                <c:pt idx="218">
                  <c:v>0.92470338436316213</c:v>
                </c:pt>
                <c:pt idx="219">
                  <c:v>0.92656434367392626</c:v>
                </c:pt>
                <c:pt idx="220">
                  <c:v>0.92690420290055442</c:v>
                </c:pt>
                <c:pt idx="221">
                  <c:v>0.92933444535912124</c:v>
                </c:pt>
                <c:pt idx="222">
                  <c:v>0.92999262721607467</c:v>
                </c:pt>
                <c:pt idx="223">
                  <c:v>0.93165350664716551</c:v>
                </c:pt>
                <c:pt idx="224">
                  <c:v>0.93212713008301185</c:v>
                </c:pt>
                <c:pt idx="225">
                  <c:v>0.93317665014784734</c:v>
                </c:pt>
                <c:pt idx="226">
                  <c:v>0.9349479028908706</c:v>
                </c:pt>
                <c:pt idx="227">
                  <c:v>0.93715072132276667</c:v>
                </c:pt>
                <c:pt idx="228">
                  <c:v>0.93753371335115532</c:v>
                </c:pt>
                <c:pt idx="229">
                  <c:v>0.93796773364199593</c:v>
                </c:pt>
                <c:pt idx="230">
                  <c:v>0.93916746537707918</c:v>
                </c:pt>
                <c:pt idx="231">
                  <c:v>0.93939662557557824</c:v>
                </c:pt>
                <c:pt idx="232">
                  <c:v>0.94059658208868924</c:v>
                </c:pt>
                <c:pt idx="233">
                  <c:v>0.94593712443306732</c:v>
                </c:pt>
                <c:pt idx="234">
                  <c:v>0.94660246424564287</c:v>
                </c:pt>
                <c:pt idx="235">
                  <c:v>0.95408310431335741</c:v>
                </c:pt>
                <c:pt idx="236">
                  <c:v>0.95492553662550295</c:v>
                </c:pt>
                <c:pt idx="237">
                  <c:v>0.95615663917222504</c:v>
                </c:pt>
                <c:pt idx="238">
                  <c:v>0.95630635061127633</c:v>
                </c:pt>
                <c:pt idx="239">
                  <c:v>0.95821786560900013</c:v>
                </c:pt>
                <c:pt idx="240">
                  <c:v>0.96035476832579258</c:v>
                </c:pt>
                <c:pt idx="241">
                  <c:v>0.96281638842529416</c:v>
                </c:pt>
                <c:pt idx="242">
                  <c:v>0.96356295661759617</c:v>
                </c:pt>
                <c:pt idx="243">
                  <c:v>0.9643893649880777</c:v>
                </c:pt>
                <c:pt idx="244">
                  <c:v>0.96496981185614406</c:v>
                </c:pt>
                <c:pt idx="245">
                  <c:v>0.96592329034247437</c:v>
                </c:pt>
                <c:pt idx="246">
                  <c:v>0.97158999821878467</c:v>
                </c:pt>
                <c:pt idx="247">
                  <c:v>0.97584945488985764</c:v>
                </c:pt>
                <c:pt idx="248">
                  <c:v>0.98134125789314364</c:v>
                </c:pt>
                <c:pt idx="249">
                  <c:v>0.98540291618446918</c:v>
                </c:pt>
                <c:pt idx="25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Igualdad</c:v>
          </c:tx>
          <c:marker>
            <c:symbol val="none"/>
          </c:marker>
          <c:xVal>
            <c:numRef>
              <c:f>'Año 2008'!$I$3:$I$253</c:f>
              <c:numCache>
                <c:formatCode>General</c:formatCode>
                <c:ptCount val="251"/>
                <c:pt idx="0">
                  <c:v>1.8357869986412395E-4</c:v>
                </c:pt>
                <c:pt idx="1">
                  <c:v>2.563611642041933E-4</c:v>
                </c:pt>
                <c:pt idx="2">
                  <c:v>4.1536998757135115E-4</c:v>
                </c:pt>
                <c:pt idx="3">
                  <c:v>5.2616622309540576E-4</c:v>
                </c:pt>
                <c:pt idx="4">
                  <c:v>6.0312093061420523E-4</c:v>
                </c:pt>
                <c:pt idx="5">
                  <c:v>7.7511006609296777E-4</c:v>
                </c:pt>
                <c:pt idx="6">
                  <c:v>1.4320065754552496E-3</c:v>
                </c:pt>
                <c:pt idx="7">
                  <c:v>1.5173057693315093E-3</c:v>
                </c:pt>
                <c:pt idx="8">
                  <c:v>2.312813468742713E-3</c:v>
                </c:pt>
                <c:pt idx="9">
                  <c:v>2.461623475450753E-3</c:v>
                </c:pt>
                <c:pt idx="10">
                  <c:v>2.5835456927847545E-3</c:v>
                </c:pt>
                <c:pt idx="11">
                  <c:v>2.7161303093532884E-3</c:v>
                </c:pt>
                <c:pt idx="12">
                  <c:v>3.1194471499638638E-3</c:v>
                </c:pt>
                <c:pt idx="13">
                  <c:v>3.374881149017228E-3</c:v>
                </c:pt>
                <c:pt idx="14">
                  <c:v>3.5598505966075956E-3</c:v>
                </c:pt>
                <c:pt idx="15">
                  <c:v>3.7628997646391264E-3</c:v>
                </c:pt>
                <c:pt idx="16">
                  <c:v>3.9237629183079418E-3</c:v>
                </c:pt>
                <c:pt idx="17">
                  <c:v>7.3959964081622056E-3</c:v>
                </c:pt>
                <c:pt idx="18">
                  <c:v>8.1627619878977126E-3</c:v>
                </c:pt>
                <c:pt idx="19">
                  <c:v>1.0084775345566042E-2</c:v>
                </c:pt>
                <c:pt idx="20">
                  <c:v>1.5759953233789793E-2</c:v>
                </c:pt>
                <c:pt idx="21">
                  <c:v>1.5843398097364392E-2</c:v>
                </c:pt>
                <c:pt idx="22">
                  <c:v>1.5916644144279877E-2</c:v>
                </c:pt>
                <c:pt idx="23">
                  <c:v>1.6141945275931303E-2</c:v>
                </c:pt>
                <c:pt idx="24">
                  <c:v>1.6331550549275816E-2</c:v>
                </c:pt>
                <c:pt idx="25">
                  <c:v>1.6614799502854046E-2</c:v>
                </c:pt>
                <c:pt idx="26">
                  <c:v>1.6702880192182794E-2</c:v>
                </c:pt>
                <c:pt idx="27">
                  <c:v>1.8648536261197259E-2</c:v>
                </c:pt>
                <c:pt idx="28">
                  <c:v>1.9259074513018094E-2</c:v>
                </c:pt>
                <c:pt idx="29">
                  <c:v>1.9450997699239678E-2</c:v>
                </c:pt>
                <c:pt idx="30">
                  <c:v>1.9840870645163235E-2</c:v>
                </c:pt>
                <c:pt idx="31">
                  <c:v>4.2187868693017008E-2</c:v>
                </c:pt>
                <c:pt idx="32">
                  <c:v>6.3978104067798025E-2</c:v>
                </c:pt>
                <c:pt idx="33">
                  <c:v>6.4161219185086729E-2</c:v>
                </c:pt>
                <c:pt idx="34">
                  <c:v>6.4851493639878854E-2</c:v>
                </c:pt>
                <c:pt idx="35">
                  <c:v>6.5446270084135602E-2</c:v>
                </c:pt>
                <c:pt idx="36">
                  <c:v>6.5775413712679864E-2</c:v>
                </c:pt>
                <c:pt idx="37">
                  <c:v>6.5901044590617186E-2</c:v>
                </c:pt>
                <c:pt idx="38">
                  <c:v>6.8204586407851611E-2</c:v>
                </c:pt>
                <c:pt idx="39">
                  <c:v>6.87015469286959E-2</c:v>
                </c:pt>
                <c:pt idx="40">
                  <c:v>6.8845721109649802E-2</c:v>
                </c:pt>
                <c:pt idx="41">
                  <c:v>6.9335264309287464E-2</c:v>
                </c:pt>
                <c:pt idx="42">
                  <c:v>0.10700598438746603</c:v>
                </c:pt>
                <c:pt idx="43">
                  <c:v>0.10711492629268843</c:v>
                </c:pt>
                <c:pt idx="44">
                  <c:v>0.10719837115626302</c:v>
                </c:pt>
                <c:pt idx="45">
                  <c:v>0.10750618998633822</c:v>
                </c:pt>
                <c:pt idx="46">
                  <c:v>0.10809308552681292</c:v>
                </c:pt>
                <c:pt idx="47">
                  <c:v>0.10833322130087761</c:v>
                </c:pt>
                <c:pt idx="48">
                  <c:v>0.10839441420083232</c:v>
                </c:pt>
                <c:pt idx="49">
                  <c:v>0.10872123991649951</c:v>
                </c:pt>
                <c:pt idx="50">
                  <c:v>0.1091347555737692</c:v>
                </c:pt>
                <c:pt idx="51">
                  <c:v>0.10930025455319216</c:v>
                </c:pt>
                <c:pt idx="52">
                  <c:v>0.11750288464257552</c:v>
                </c:pt>
                <c:pt idx="53">
                  <c:v>0.11760719072204377</c:v>
                </c:pt>
                <c:pt idx="54">
                  <c:v>0.11839713543055</c:v>
                </c:pt>
                <c:pt idx="55">
                  <c:v>0.12084809650676621</c:v>
                </c:pt>
                <c:pt idx="56">
                  <c:v>0.1219509594536772</c:v>
                </c:pt>
                <c:pt idx="57">
                  <c:v>0.12425635560121329</c:v>
                </c:pt>
                <c:pt idx="58">
                  <c:v>0.14210660266754685</c:v>
                </c:pt>
                <c:pt idx="59">
                  <c:v>0.14966995238543368</c:v>
                </c:pt>
                <c:pt idx="60">
                  <c:v>0.15030830559177938</c:v>
                </c:pt>
                <c:pt idx="61">
                  <c:v>0.15098235465643201</c:v>
                </c:pt>
                <c:pt idx="62">
                  <c:v>0.15103844814805714</c:v>
                </c:pt>
                <c:pt idx="63">
                  <c:v>0.15845391502438677</c:v>
                </c:pt>
                <c:pt idx="64">
                  <c:v>0.16143938681005585</c:v>
                </c:pt>
                <c:pt idx="65">
                  <c:v>0.16459731131377911</c:v>
                </c:pt>
                <c:pt idx="66">
                  <c:v>0.16726754694816637</c:v>
                </c:pt>
                <c:pt idx="67">
                  <c:v>0.16774550058341867</c:v>
                </c:pt>
                <c:pt idx="68">
                  <c:v>0.17191171718866838</c:v>
                </c:pt>
                <c:pt idx="69">
                  <c:v>0.17244390998524417</c:v>
                </c:pt>
                <c:pt idx="70">
                  <c:v>0.17998964356526523</c:v>
                </c:pt>
                <c:pt idx="71">
                  <c:v>0.19290551769888736</c:v>
                </c:pt>
                <c:pt idx="72">
                  <c:v>0.19301863184728849</c:v>
                </c:pt>
                <c:pt idx="73">
                  <c:v>0.19310393104116474</c:v>
                </c:pt>
                <c:pt idx="74">
                  <c:v>0.19389665724512345</c:v>
                </c:pt>
                <c:pt idx="75">
                  <c:v>0.1939782477783964</c:v>
                </c:pt>
                <c:pt idx="76">
                  <c:v>0.19467547597181975</c:v>
                </c:pt>
                <c:pt idx="77">
                  <c:v>0.19919911474271398</c:v>
                </c:pt>
                <c:pt idx="78">
                  <c:v>0.20105993520042761</c:v>
                </c:pt>
                <c:pt idx="79">
                  <c:v>0.20137517135170943</c:v>
                </c:pt>
                <c:pt idx="80">
                  <c:v>0.20336764926084075</c:v>
                </c:pt>
                <c:pt idx="81">
                  <c:v>0.21710730963097435</c:v>
                </c:pt>
                <c:pt idx="82">
                  <c:v>0.21756440205033301</c:v>
                </c:pt>
                <c:pt idx="83">
                  <c:v>0.21773036461233139</c:v>
                </c:pt>
                <c:pt idx="84">
                  <c:v>0.26284992951226943</c:v>
                </c:pt>
                <c:pt idx="85">
                  <c:v>0.26298854070231831</c:v>
                </c:pt>
                <c:pt idx="86">
                  <c:v>0.26485631489866318</c:v>
                </c:pt>
                <c:pt idx="87">
                  <c:v>0.26818205629468644</c:v>
                </c:pt>
                <c:pt idx="88">
                  <c:v>0.26829934268626632</c:v>
                </c:pt>
                <c:pt idx="89">
                  <c:v>0.26877729632151864</c:v>
                </c:pt>
                <c:pt idx="90">
                  <c:v>0.27919585112138307</c:v>
                </c:pt>
                <c:pt idx="91">
                  <c:v>0.27959221422336245</c:v>
                </c:pt>
                <c:pt idx="92">
                  <c:v>0.27971599077099807</c:v>
                </c:pt>
                <c:pt idx="93">
                  <c:v>0.29246265726459392</c:v>
                </c:pt>
                <c:pt idx="94">
                  <c:v>0.29299994946949925</c:v>
                </c:pt>
                <c:pt idx="95">
                  <c:v>0.29544998338056466</c:v>
                </c:pt>
                <c:pt idx="96">
                  <c:v>0.29567806600766861</c:v>
                </c:pt>
                <c:pt idx="97">
                  <c:v>0.2961917155012278</c:v>
                </c:pt>
                <c:pt idx="98">
                  <c:v>0.29643555993589582</c:v>
                </c:pt>
                <c:pt idx="99">
                  <c:v>0.29657787978654804</c:v>
                </c:pt>
                <c:pt idx="100">
                  <c:v>0.29714345052855368</c:v>
                </c:pt>
                <c:pt idx="101">
                  <c:v>0.29732332056781446</c:v>
                </c:pt>
                <c:pt idx="102">
                  <c:v>0.29766034510014078</c:v>
                </c:pt>
                <c:pt idx="103">
                  <c:v>0.29878546001067169</c:v>
                </c:pt>
                <c:pt idx="104">
                  <c:v>0.29897460170144075</c:v>
                </c:pt>
                <c:pt idx="105">
                  <c:v>0.2990209599589822</c:v>
                </c:pt>
                <c:pt idx="106">
                  <c:v>0.3065564947223442</c:v>
                </c:pt>
                <c:pt idx="107">
                  <c:v>0.3094654753830699</c:v>
                </c:pt>
                <c:pt idx="108">
                  <c:v>0.30971859146924618</c:v>
                </c:pt>
                <c:pt idx="109">
                  <c:v>0.31350976977098555</c:v>
                </c:pt>
                <c:pt idx="110">
                  <c:v>0.32136285859850644</c:v>
                </c:pt>
                <c:pt idx="111">
                  <c:v>0.32249539083024392</c:v>
                </c:pt>
                <c:pt idx="112">
                  <c:v>0.32335904516824104</c:v>
                </c:pt>
                <c:pt idx="113">
                  <c:v>0.32366593683316541</c:v>
                </c:pt>
                <c:pt idx="114">
                  <c:v>0.35190460583196154</c:v>
                </c:pt>
                <c:pt idx="115">
                  <c:v>0.35413165652425255</c:v>
                </c:pt>
                <c:pt idx="116">
                  <c:v>0.36081976233975688</c:v>
                </c:pt>
                <c:pt idx="117">
                  <c:v>0.36110903786681553</c:v>
                </c:pt>
                <c:pt idx="118">
                  <c:v>0.36144049940823686</c:v>
                </c:pt>
                <c:pt idx="119">
                  <c:v>0.36158745508464324</c:v>
                </c:pt>
                <c:pt idx="120">
                  <c:v>0.36624785071528476</c:v>
                </c:pt>
                <c:pt idx="121">
                  <c:v>0.36676242737399478</c:v>
                </c:pt>
                <c:pt idx="122">
                  <c:v>0.37505777397846102</c:v>
                </c:pt>
                <c:pt idx="123">
                  <c:v>0.37625613493590737</c:v>
                </c:pt>
                <c:pt idx="124">
                  <c:v>0.37739979314945488</c:v>
                </c:pt>
                <c:pt idx="125">
                  <c:v>0.37789860800060082</c:v>
                </c:pt>
                <c:pt idx="126">
                  <c:v>0.37827550063441273</c:v>
                </c:pt>
                <c:pt idx="127">
                  <c:v>0.38402346098697659</c:v>
                </c:pt>
                <c:pt idx="128">
                  <c:v>0.38431459084433683</c:v>
                </c:pt>
                <c:pt idx="129">
                  <c:v>0.38515413888841243</c:v>
                </c:pt>
                <c:pt idx="130">
                  <c:v>0.38542718902533152</c:v>
                </c:pt>
                <c:pt idx="131">
                  <c:v>0.39056878336925327</c:v>
                </c:pt>
                <c:pt idx="132">
                  <c:v>0.39451108959057779</c:v>
                </c:pt>
                <c:pt idx="133">
                  <c:v>0.39561534328521503</c:v>
                </c:pt>
                <c:pt idx="134">
                  <c:v>0.39692774555621335</c:v>
                </c:pt>
                <c:pt idx="135">
                  <c:v>0.39797451501149916</c:v>
                </c:pt>
                <c:pt idx="136">
                  <c:v>0.39864578258069927</c:v>
                </c:pt>
                <c:pt idx="137">
                  <c:v>0.56244804977764262</c:v>
                </c:pt>
                <c:pt idx="138">
                  <c:v>0.56459350993666069</c:v>
                </c:pt>
                <c:pt idx="139">
                  <c:v>0.56504921160829313</c:v>
                </c:pt>
                <c:pt idx="140">
                  <c:v>0.5786015846179593</c:v>
                </c:pt>
                <c:pt idx="141">
                  <c:v>0.58141321293784798</c:v>
                </c:pt>
                <c:pt idx="142">
                  <c:v>0.58223097260087908</c:v>
                </c:pt>
                <c:pt idx="143">
                  <c:v>0.60214926153613646</c:v>
                </c:pt>
                <c:pt idx="144">
                  <c:v>0.60346166380713484</c:v>
                </c:pt>
                <c:pt idx="145">
                  <c:v>0.60378941668795283</c:v>
                </c:pt>
                <c:pt idx="146">
                  <c:v>0.60782675733723734</c:v>
                </c:pt>
                <c:pt idx="147">
                  <c:v>0.60908306611661045</c:v>
                </c:pt>
                <c:pt idx="148">
                  <c:v>0.61330120397030663</c:v>
                </c:pt>
                <c:pt idx="149">
                  <c:v>0.61638217376651105</c:v>
                </c:pt>
                <c:pt idx="150">
                  <c:v>0.6172351657052737</c:v>
                </c:pt>
                <c:pt idx="151">
                  <c:v>0.70264932806023606</c:v>
                </c:pt>
                <c:pt idx="152">
                  <c:v>0.70285701305402171</c:v>
                </c:pt>
                <c:pt idx="153">
                  <c:v>0.70731111443860384</c:v>
                </c:pt>
                <c:pt idx="154">
                  <c:v>0.7157835495868784</c:v>
                </c:pt>
                <c:pt idx="155">
                  <c:v>0.8235558359715045</c:v>
                </c:pt>
                <c:pt idx="156">
                  <c:v>0.82426048148613451</c:v>
                </c:pt>
                <c:pt idx="157">
                  <c:v>0.82579030398500219</c:v>
                </c:pt>
                <c:pt idx="158">
                  <c:v>0.8264615715542023</c:v>
                </c:pt>
                <c:pt idx="159">
                  <c:v>0.82745595617846635</c:v>
                </c:pt>
                <c:pt idx="160">
                  <c:v>0.83857591141493282</c:v>
                </c:pt>
                <c:pt idx="161">
                  <c:v>0.84592276807010114</c:v>
                </c:pt>
                <c:pt idx="162">
                  <c:v>0.84871446233924697</c:v>
                </c:pt>
                <c:pt idx="163">
                  <c:v>0.84882386782704478</c:v>
                </c:pt>
                <c:pt idx="164">
                  <c:v>0.85011911754275271</c:v>
                </c:pt>
                <c:pt idx="165">
                  <c:v>0.86390977199618191</c:v>
                </c:pt>
                <c:pt idx="166">
                  <c:v>0.87074576065324349</c:v>
                </c:pt>
                <c:pt idx="167">
                  <c:v>0.87470290151698127</c:v>
                </c:pt>
                <c:pt idx="168">
                  <c:v>0.87484614853278431</c:v>
                </c:pt>
                <c:pt idx="169">
                  <c:v>0.88376037787542883</c:v>
                </c:pt>
                <c:pt idx="170">
                  <c:v>0.88386190245944463</c:v>
                </c:pt>
                <c:pt idx="171">
                  <c:v>0.88407468686155988</c:v>
                </c:pt>
                <c:pt idx="172">
                  <c:v>0.88424018584098285</c:v>
                </c:pt>
                <c:pt idx="173">
                  <c:v>0.88647882609765927</c:v>
                </c:pt>
                <c:pt idx="174">
                  <c:v>0.88980039525050381</c:v>
                </c:pt>
                <c:pt idx="175">
                  <c:v>0.89168763991501609</c:v>
                </c:pt>
                <c:pt idx="176">
                  <c:v>0.8921095000586432</c:v>
                </c:pt>
                <c:pt idx="177">
                  <c:v>0.89723255109954836</c:v>
                </c:pt>
                <c:pt idx="178">
                  <c:v>0.90379548961969081</c:v>
                </c:pt>
                <c:pt idx="179">
                  <c:v>0.913982253131848</c:v>
                </c:pt>
                <c:pt idx="180">
                  <c:v>0.91440040461487182</c:v>
                </c:pt>
                <c:pt idx="181">
                  <c:v>0.91690560485241157</c:v>
                </c:pt>
                <c:pt idx="182">
                  <c:v>0.91707110383183454</c:v>
                </c:pt>
                <c:pt idx="183">
                  <c:v>0.91793058592665289</c:v>
                </c:pt>
                <c:pt idx="184">
                  <c:v>0.91862735053750078</c:v>
                </c:pt>
                <c:pt idx="185">
                  <c:v>0.91998611106604056</c:v>
                </c:pt>
                <c:pt idx="186">
                  <c:v>0.92030273796504869</c:v>
                </c:pt>
                <c:pt idx="187">
                  <c:v>0.92847384443930381</c:v>
                </c:pt>
                <c:pt idx="188">
                  <c:v>0.93176018131641691</c:v>
                </c:pt>
                <c:pt idx="189">
                  <c:v>0.93191269998372828</c:v>
                </c:pt>
                <c:pt idx="190">
                  <c:v>0.9320582649124084</c:v>
                </c:pt>
                <c:pt idx="191">
                  <c:v>0.93235078551749495</c:v>
                </c:pt>
                <c:pt idx="192">
                  <c:v>0.93289456787845604</c:v>
                </c:pt>
                <c:pt idx="193">
                  <c:v>0.93745900191598674</c:v>
                </c:pt>
                <c:pt idx="194">
                  <c:v>0.93874915222336519</c:v>
                </c:pt>
                <c:pt idx="195">
                  <c:v>0.94376326135904798</c:v>
                </c:pt>
                <c:pt idx="196">
                  <c:v>0.95002626195289719</c:v>
                </c:pt>
                <c:pt idx="197">
                  <c:v>0.95021354931336466</c:v>
                </c:pt>
                <c:pt idx="198">
                  <c:v>0.95165714545320523</c:v>
                </c:pt>
                <c:pt idx="199">
                  <c:v>0.95239377816553883</c:v>
                </c:pt>
                <c:pt idx="200">
                  <c:v>0.95704212064921956</c:v>
                </c:pt>
                <c:pt idx="201">
                  <c:v>0.95751729278901943</c:v>
                </c:pt>
                <c:pt idx="202">
                  <c:v>0.95819226901882282</c:v>
                </c:pt>
                <c:pt idx="203">
                  <c:v>0.96028858942484696</c:v>
                </c:pt>
                <c:pt idx="204">
                  <c:v>0.96187682332821689</c:v>
                </c:pt>
                <c:pt idx="205">
                  <c:v>0.96380625400709186</c:v>
                </c:pt>
                <c:pt idx="206">
                  <c:v>0.96429301571127701</c:v>
                </c:pt>
                <c:pt idx="207">
                  <c:v>0.96445295169979506</c:v>
                </c:pt>
                <c:pt idx="208">
                  <c:v>0.96504726456147638</c:v>
                </c:pt>
                <c:pt idx="209">
                  <c:v>0.96513905391140842</c:v>
                </c:pt>
                <c:pt idx="210">
                  <c:v>0.96524382357345206</c:v>
                </c:pt>
                <c:pt idx="211">
                  <c:v>0.96668139313981238</c:v>
                </c:pt>
                <c:pt idx="212">
                  <c:v>0.97001779693507018</c:v>
                </c:pt>
                <c:pt idx="213">
                  <c:v>0.97576714803536024</c:v>
                </c:pt>
                <c:pt idx="214">
                  <c:v>0.97845268189473611</c:v>
                </c:pt>
                <c:pt idx="215">
                  <c:v>0.97853983541891409</c:v>
                </c:pt>
                <c:pt idx="216">
                  <c:v>0.97884255484065974</c:v>
                </c:pt>
                <c:pt idx="217">
                  <c:v>0.97958196904844574</c:v>
                </c:pt>
                <c:pt idx="218">
                  <c:v>0.98166067331660423</c:v>
                </c:pt>
                <c:pt idx="219">
                  <c:v>0.9824677705804008</c:v>
                </c:pt>
                <c:pt idx="220">
                  <c:v>0.98261472625680713</c:v>
                </c:pt>
                <c:pt idx="221">
                  <c:v>0.98364017091362388</c:v>
                </c:pt>
                <c:pt idx="222">
                  <c:v>0.98391275746796758</c:v>
                </c:pt>
                <c:pt idx="223">
                  <c:v>0.98457011755990531</c:v>
                </c:pt>
                <c:pt idx="224">
                  <c:v>0.98475555059007103</c:v>
                </c:pt>
                <c:pt idx="225">
                  <c:v>0.98516582116931284</c:v>
                </c:pt>
                <c:pt idx="226">
                  <c:v>0.98585563204152959</c:v>
                </c:pt>
                <c:pt idx="227">
                  <c:v>0.9867081603977168</c:v>
                </c:pt>
                <c:pt idx="228">
                  <c:v>0.98685604323927401</c:v>
                </c:pt>
                <c:pt idx="229">
                  <c:v>0.98702200580127231</c:v>
                </c:pt>
                <c:pt idx="230">
                  <c:v>0.98747724389032931</c:v>
                </c:pt>
                <c:pt idx="231">
                  <c:v>0.98756161591905478</c:v>
                </c:pt>
                <c:pt idx="232">
                  <c:v>0.9879964563747935</c:v>
                </c:pt>
                <c:pt idx="233">
                  <c:v>0.98978310362044086</c:v>
                </c:pt>
                <c:pt idx="234">
                  <c:v>0.99000284176118725</c:v>
                </c:pt>
                <c:pt idx="235">
                  <c:v>0.99243804102983946</c:v>
                </c:pt>
                <c:pt idx="236">
                  <c:v>0.992705991758429</c:v>
                </c:pt>
                <c:pt idx="237">
                  <c:v>0.99309169246117379</c:v>
                </c:pt>
                <c:pt idx="238">
                  <c:v>0.99313480564068735</c:v>
                </c:pt>
                <c:pt idx="239">
                  <c:v>0.99367766083649767</c:v>
                </c:pt>
                <c:pt idx="240">
                  <c:v>0.99428402684513972</c:v>
                </c:pt>
                <c:pt idx="241">
                  <c:v>0.99498218220371393</c:v>
                </c:pt>
                <c:pt idx="242">
                  <c:v>0.99518940361492425</c:v>
                </c:pt>
                <c:pt idx="243">
                  <c:v>0.99539569786098359</c:v>
                </c:pt>
                <c:pt idx="244">
                  <c:v>0.99551622933059136</c:v>
                </c:pt>
                <c:pt idx="245">
                  <c:v>0.99569053637894722</c:v>
                </c:pt>
                <c:pt idx="246">
                  <c:v>0.99668584816836203</c:v>
                </c:pt>
                <c:pt idx="247">
                  <c:v>0.99742943461932687</c:v>
                </c:pt>
                <c:pt idx="248">
                  <c:v>0.99805573467871178</c:v>
                </c:pt>
                <c:pt idx="249">
                  <c:v>0.99850401902913755</c:v>
                </c:pt>
                <c:pt idx="250">
                  <c:v>1</c:v>
                </c:pt>
              </c:numCache>
            </c:numRef>
          </c:xVal>
          <c:yVal>
            <c:numRef>
              <c:f>'Año 2008'!$I$3:$I$253</c:f>
              <c:numCache>
                <c:formatCode>General</c:formatCode>
                <c:ptCount val="251"/>
                <c:pt idx="0">
                  <c:v>1.8357869986412395E-4</c:v>
                </c:pt>
                <c:pt idx="1">
                  <c:v>2.563611642041933E-4</c:v>
                </c:pt>
                <c:pt idx="2">
                  <c:v>4.1536998757135115E-4</c:v>
                </c:pt>
                <c:pt idx="3">
                  <c:v>5.2616622309540576E-4</c:v>
                </c:pt>
                <c:pt idx="4">
                  <c:v>6.0312093061420523E-4</c:v>
                </c:pt>
                <c:pt idx="5">
                  <c:v>7.7511006609296777E-4</c:v>
                </c:pt>
                <c:pt idx="6">
                  <c:v>1.4320065754552496E-3</c:v>
                </c:pt>
                <c:pt idx="7">
                  <c:v>1.5173057693315093E-3</c:v>
                </c:pt>
                <c:pt idx="8">
                  <c:v>2.312813468742713E-3</c:v>
                </c:pt>
                <c:pt idx="9">
                  <c:v>2.461623475450753E-3</c:v>
                </c:pt>
                <c:pt idx="10">
                  <c:v>2.5835456927847545E-3</c:v>
                </c:pt>
                <c:pt idx="11">
                  <c:v>2.7161303093532884E-3</c:v>
                </c:pt>
                <c:pt idx="12">
                  <c:v>3.1194471499638638E-3</c:v>
                </c:pt>
                <c:pt idx="13">
                  <c:v>3.374881149017228E-3</c:v>
                </c:pt>
                <c:pt idx="14">
                  <c:v>3.5598505966075956E-3</c:v>
                </c:pt>
                <c:pt idx="15">
                  <c:v>3.7628997646391264E-3</c:v>
                </c:pt>
                <c:pt idx="16">
                  <c:v>3.9237629183079418E-3</c:v>
                </c:pt>
                <c:pt idx="17">
                  <c:v>7.3959964081622056E-3</c:v>
                </c:pt>
                <c:pt idx="18">
                  <c:v>8.1627619878977126E-3</c:v>
                </c:pt>
                <c:pt idx="19">
                  <c:v>1.0084775345566042E-2</c:v>
                </c:pt>
                <c:pt idx="20">
                  <c:v>1.5759953233789793E-2</c:v>
                </c:pt>
                <c:pt idx="21">
                  <c:v>1.5843398097364392E-2</c:v>
                </c:pt>
                <c:pt idx="22">
                  <c:v>1.5916644144279877E-2</c:v>
                </c:pt>
                <c:pt idx="23">
                  <c:v>1.6141945275931303E-2</c:v>
                </c:pt>
                <c:pt idx="24">
                  <c:v>1.6331550549275816E-2</c:v>
                </c:pt>
                <c:pt idx="25">
                  <c:v>1.6614799502854046E-2</c:v>
                </c:pt>
                <c:pt idx="26">
                  <c:v>1.6702880192182794E-2</c:v>
                </c:pt>
                <c:pt idx="27">
                  <c:v>1.8648536261197259E-2</c:v>
                </c:pt>
                <c:pt idx="28">
                  <c:v>1.9259074513018094E-2</c:v>
                </c:pt>
                <c:pt idx="29">
                  <c:v>1.9450997699239678E-2</c:v>
                </c:pt>
                <c:pt idx="30">
                  <c:v>1.9840870645163235E-2</c:v>
                </c:pt>
                <c:pt idx="31">
                  <c:v>4.2187868693017008E-2</c:v>
                </c:pt>
                <c:pt idx="32">
                  <c:v>6.3978104067798025E-2</c:v>
                </c:pt>
                <c:pt idx="33">
                  <c:v>6.4161219185086729E-2</c:v>
                </c:pt>
                <c:pt idx="34">
                  <c:v>6.4851493639878854E-2</c:v>
                </c:pt>
                <c:pt idx="35">
                  <c:v>6.5446270084135602E-2</c:v>
                </c:pt>
                <c:pt idx="36">
                  <c:v>6.5775413712679864E-2</c:v>
                </c:pt>
                <c:pt idx="37">
                  <c:v>6.5901044590617186E-2</c:v>
                </c:pt>
                <c:pt idx="38">
                  <c:v>6.8204586407851611E-2</c:v>
                </c:pt>
                <c:pt idx="39">
                  <c:v>6.87015469286959E-2</c:v>
                </c:pt>
                <c:pt idx="40">
                  <c:v>6.8845721109649802E-2</c:v>
                </c:pt>
                <c:pt idx="41">
                  <c:v>6.9335264309287464E-2</c:v>
                </c:pt>
                <c:pt idx="42">
                  <c:v>0.10700598438746603</c:v>
                </c:pt>
                <c:pt idx="43">
                  <c:v>0.10711492629268843</c:v>
                </c:pt>
                <c:pt idx="44">
                  <c:v>0.10719837115626302</c:v>
                </c:pt>
                <c:pt idx="45">
                  <c:v>0.10750618998633822</c:v>
                </c:pt>
                <c:pt idx="46">
                  <c:v>0.10809308552681292</c:v>
                </c:pt>
                <c:pt idx="47">
                  <c:v>0.10833322130087761</c:v>
                </c:pt>
                <c:pt idx="48">
                  <c:v>0.10839441420083232</c:v>
                </c:pt>
                <c:pt idx="49">
                  <c:v>0.10872123991649951</c:v>
                </c:pt>
                <c:pt idx="50">
                  <c:v>0.1091347555737692</c:v>
                </c:pt>
                <c:pt idx="51">
                  <c:v>0.10930025455319216</c:v>
                </c:pt>
                <c:pt idx="52">
                  <c:v>0.11750288464257552</c:v>
                </c:pt>
                <c:pt idx="53">
                  <c:v>0.11760719072204377</c:v>
                </c:pt>
                <c:pt idx="54">
                  <c:v>0.11839713543055</c:v>
                </c:pt>
                <c:pt idx="55">
                  <c:v>0.12084809650676621</c:v>
                </c:pt>
                <c:pt idx="56">
                  <c:v>0.1219509594536772</c:v>
                </c:pt>
                <c:pt idx="57">
                  <c:v>0.12425635560121329</c:v>
                </c:pt>
                <c:pt idx="58">
                  <c:v>0.14210660266754685</c:v>
                </c:pt>
                <c:pt idx="59">
                  <c:v>0.14966995238543368</c:v>
                </c:pt>
                <c:pt idx="60">
                  <c:v>0.15030830559177938</c:v>
                </c:pt>
                <c:pt idx="61">
                  <c:v>0.15098235465643201</c:v>
                </c:pt>
                <c:pt idx="62">
                  <c:v>0.15103844814805714</c:v>
                </c:pt>
                <c:pt idx="63">
                  <c:v>0.15845391502438677</c:v>
                </c:pt>
                <c:pt idx="64">
                  <c:v>0.16143938681005585</c:v>
                </c:pt>
                <c:pt idx="65">
                  <c:v>0.16459731131377911</c:v>
                </c:pt>
                <c:pt idx="66">
                  <c:v>0.16726754694816637</c:v>
                </c:pt>
                <c:pt idx="67">
                  <c:v>0.16774550058341867</c:v>
                </c:pt>
                <c:pt idx="68">
                  <c:v>0.17191171718866838</c:v>
                </c:pt>
                <c:pt idx="69">
                  <c:v>0.17244390998524417</c:v>
                </c:pt>
                <c:pt idx="70">
                  <c:v>0.17998964356526523</c:v>
                </c:pt>
                <c:pt idx="71">
                  <c:v>0.19290551769888736</c:v>
                </c:pt>
                <c:pt idx="72">
                  <c:v>0.19301863184728849</c:v>
                </c:pt>
                <c:pt idx="73">
                  <c:v>0.19310393104116474</c:v>
                </c:pt>
                <c:pt idx="74">
                  <c:v>0.19389665724512345</c:v>
                </c:pt>
                <c:pt idx="75">
                  <c:v>0.1939782477783964</c:v>
                </c:pt>
                <c:pt idx="76">
                  <c:v>0.19467547597181975</c:v>
                </c:pt>
                <c:pt idx="77">
                  <c:v>0.19919911474271398</c:v>
                </c:pt>
                <c:pt idx="78">
                  <c:v>0.20105993520042761</c:v>
                </c:pt>
                <c:pt idx="79">
                  <c:v>0.20137517135170943</c:v>
                </c:pt>
                <c:pt idx="80">
                  <c:v>0.20336764926084075</c:v>
                </c:pt>
                <c:pt idx="81">
                  <c:v>0.21710730963097435</c:v>
                </c:pt>
                <c:pt idx="82">
                  <c:v>0.21756440205033301</c:v>
                </c:pt>
                <c:pt idx="83">
                  <c:v>0.21773036461233139</c:v>
                </c:pt>
                <c:pt idx="84">
                  <c:v>0.26284992951226943</c:v>
                </c:pt>
                <c:pt idx="85">
                  <c:v>0.26298854070231831</c:v>
                </c:pt>
                <c:pt idx="86">
                  <c:v>0.26485631489866318</c:v>
                </c:pt>
                <c:pt idx="87">
                  <c:v>0.26818205629468644</c:v>
                </c:pt>
                <c:pt idx="88">
                  <c:v>0.26829934268626632</c:v>
                </c:pt>
                <c:pt idx="89">
                  <c:v>0.26877729632151864</c:v>
                </c:pt>
                <c:pt idx="90">
                  <c:v>0.27919585112138307</c:v>
                </c:pt>
                <c:pt idx="91">
                  <c:v>0.27959221422336245</c:v>
                </c:pt>
                <c:pt idx="92">
                  <c:v>0.27971599077099807</c:v>
                </c:pt>
                <c:pt idx="93">
                  <c:v>0.29246265726459392</c:v>
                </c:pt>
                <c:pt idx="94">
                  <c:v>0.29299994946949925</c:v>
                </c:pt>
                <c:pt idx="95">
                  <c:v>0.29544998338056466</c:v>
                </c:pt>
                <c:pt idx="96">
                  <c:v>0.29567806600766861</c:v>
                </c:pt>
                <c:pt idx="97">
                  <c:v>0.2961917155012278</c:v>
                </c:pt>
                <c:pt idx="98">
                  <c:v>0.29643555993589582</c:v>
                </c:pt>
                <c:pt idx="99">
                  <c:v>0.29657787978654804</c:v>
                </c:pt>
                <c:pt idx="100">
                  <c:v>0.29714345052855368</c:v>
                </c:pt>
                <c:pt idx="101">
                  <c:v>0.29732332056781446</c:v>
                </c:pt>
                <c:pt idx="102">
                  <c:v>0.29766034510014078</c:v>
                </c:pt>
                <c:pt idx="103">
                  <c:v>0.29878546001067169</c:v>
                </c:pt>
                <c:pt idx="104">
                  <c:v>0.29897460170144075</c:v>
                </c:pt>
                <c:pt idx="105">
                  <c:v>0.2990209599589822</c:v>
                </c:pt>
                <c:pt idx="106">
                  <c:v>0.3065564947223442</c:v>
                </c:pt>
                <c:pt idx="107">
                  <c:v>0.3094654753830699</c:v>
                </c:pt>
                <c:pt idx="108">
                  <c:v>0.30971859146924618</c:v>
                </c:pt>
                <c:pt idx="109">
                  <c:v>0.31350976977098555</c:v>
                </c:pt>
                <c:pt idx="110">
                  <c:v>0.32136285859850644</c:v>
                </c:pt>
                <c:pt idx="111">
                  <c:v>0.32249539083024392</c:v>
                </c:pt>
                <c:pt idx="112">
                  <c:v>0.32335904516824104</c:v>
                </c:pt>
                <c:pt idx="113">
                  <c:v>0.32366593683316541</c:v>
                </c:pt>
                <c:pt idx="114">
                  <c:v>0.35190460583196154</c:v>
                </c:pt>
                <c:pt idx="115">
                  <c:v>0.35413165652425255</c:v>
                </c:pt>
                <c:pt idx="116">
                  <c:v>0.36081976233975688</c:v>
                </c:pt>
                <c:pt idx="117">
                  <c:v>0.36110903786681553</c:v>
                </c:pt>
                <c:pt idx="118">
                  <c:v>0.36144049940823686</c:v>
                </c:pt>
                <c:pt idx="119">
                  <c:v>0.36158745508464324</c:v>
                </c:pt>
                <c:pt idx="120">
                  <c:v>0.36624785071528476</c:v>
                </c:pt>
                <c:pt idx="121">
                  <c:v>0.36676242737399478</c:v>
                </c:pt>
                <c:pt idx="122">
                  <c:v>0.37505777397846102</c:v>
                </c:pt>
                <c:pt idx="123">
                  <c:v>0.37625613493590737</c:v>
                </c:pt>
                <c:pt idx="124">
                  <c:v>0.37739979314945488</c:v>
                </c:pt>
                <c:pt idx="125">
                  <c:v>0.37789860800060082</c:v>
                </c:pt>
                <c:pt idx="126">
                  <c:v>0.37827550063441273</c:v>
                </c:pt>
                <c:pt idx="127">
                  <c:v>0.38402346098697659</c:v>
                </c:pt>
                <c:pt idx="128">
                  <c:v>0.38431459084433683</c:v>
                </c:pt>
                <c:pt idx="129">
                  <c:v>0.38515413888841243</c:v>
                </c:pt>
                <c:pt idx="130">
                  <c:v>0.38542718902533152</c:v>
                </c:pt>
                <c:pt idx="131">
                  <c:v>0.39056878336925327</c:v>
                </c:pt>
                <c:pt idx="132">
                  <c:v>0.39451108959057779</c:v>
                </c:pt>
                <c:pt idx="133">
                  <c:v>0.39561534328521503</c:v>
                </c:pt>
                <c:pt idx="134">
                  <c:v>0.39692774555621335</c:v>
                </c:pt>
                <c:pt idx="135">
                  <c:v>0.39797451501149916</c:v>
                </c:pt>
                <c:pt idx="136">
                  <c:v>0.39864578258069927</c:v>
                </c:pt>
                <c:pt idx="137">
                  <c:v>0.56244804977764262</c:v>
                </c:pt>
                <c:pt idx="138">
                  <c:v>0.56459350993666069</c:v>
                </c:pt>
                <c:pt idx="139">
                  <c:v>0.56504921160829313</c:v>
                </c:pt>
                <c:pt idx="140">
                  <c:v>0.5786015846179593</c:v>
                </c:pt>
                <c:pt idx="141">
                  <c:v>0.58141321293784798</c:v>
                </c:pt>
                <c:pt idx="142">
                  <c:v>0.58223097260087908</c:v>
                </c:pt>
                <c:pt idx="143">
                  <c:v>0.60214926153613646</c:v>
                </c:pt>
                <c:pt idx="144">
                  <c:v>0.60346166380713484</c:v>
                </c:pt>
                <c:pt idx="145">
                  <c:v>0.60378941668795283</c:v>
                </c:pt>
                <c:pt idx="146">
                  <c:v>0.60782675733723734</c:v>
                </c:pt>
                <c:pt idx="147">
                  <c:v>0.60908306611661045</c:v>
                </c:pt>
                <c:pt idx="148">
                  <c:v>0.61330120397030663</c:v>
                </c:pt>
                <c:pt idx="149">
                  <c:v>0.61638217376651105</c:v>
                </c:pt>
                <c:pt idx="150">
                  <c:v>0.6172351657052737</c:v>
                </c:pt>
                <c:pt idx="151">
                  <c:v>0.70264932806023606</c:v>
                </c:pt>
                <c:pt idx="152">
                  <c:v>0.70285701305402171</c:v>
                </c:pt>
                <c:pt idx="153">
                  <c:v>0.70731111443860384</c:v>
                </c:pt>
                <c:pt idx="154">
                  <c:v>0.7157835495868784</c:v>
                </c:pt>
                <c:pt idx="155">
                  <c:v>0.8235558359715045</c:v>
                </c:pt>
                <c:pt idx="156">
                  <c:v>0.82426048148613451</c:v>
                </c:pt>
                <c:pt idx="157">
                  <c:v>0.82579030398500219</c:v>
                </c:pt>
                <c:pt idx="158">
                  <c:v>0.8264615715542023</c:v>
                </c:pt>
                <c:pt idx="159">
                  <c:v>0.82745595617846635</c:v>
                </c:pt>
                <c:pt idx="160">
                  <c:v>0.83857591141493282</c:v>
                </c:pt>
                <c:pt idx="161">
                  <c:v>0.84592276807010114</c:v>
                </c:pt>
                <c:pt idx="162">
                  <c:v>0.84871446233924697</c:v>
                </c:pt>
                <c:pt idx="163">
                  <c:v>0.84882386782704478</c:v>
                </c:pt>
                <c:pt idx="164">
                  <c:v>0.85011911754275271</c:v>
                </c:pt>
                <c:pt idx="165">
                  <c:v>0.86390977199618191</c:v>
                </c:pt>
                <c:pt idx="166">
                  <c:v>0.87074576065324349</c:v>
                </c:pt>
                <c:pt idx="167">
                  <c:v>0.87470290151698127</c:v>
                </c:pt>
                <c:pt idx="168">
                  <c:v>0.87484614853278431</c:v>
                </c:pt>
                <c:pt idx="169">
                  <c:v>0.88376037787542883</c:v>
                </c:pt>
                <c:pt idx="170">
                  <c:v>0.88386190245944463</c:v>
                </c:pt>
                <c:pt idx="171">
                  <c:v>0.88407468686155988</c:v>
                </c:pt>
                <c:pt idx="172">
                  <c:v>0.88424018584098285</c:v>
                </c:pt>
                <c:pt idx="173">
                  <c:v>0.88647882609765927</c:v>
                </c:pt>
                <c:pt idx="174">
                  <c:v>0.88980039525050381</c:v>
                </c:pt>
                <c:pt idx="175">
                  <c:v>0.89168763991501609</c:v>
                </c:pt>
                <c:pt idx="176">
                  <c:v>0.8921095000586432</c:v>
                </c:pt>
                <c:pt idx="177">
                  <c:v>0.89723255109954836</c:v>
                </c:pt>
                <c:pt idx="178">
                  <c:v>0.90379548961969081</c:v>
                </c:pt>
                <c:pt idx="179">
                  <c:v>0.913982253131848</c:v>
                </c:pt>
                <c:pt idx="180">
                  <c:v>0.91440040461487182</c:v>
                </c:pt>
                <c:pt idx="181">
                  <c:v>0.91690560485241157</c:v>
                </c:pt>
                <c:pt idx="182">
                  <c:v>0.91707110383183454</c:v>
                </c:pt>
                <c:pt idx="183">
                  <c:v>0.91793058592665289</c:v>
                </c:pt>
                <c:pt idx="184">
                  <c:v>0.91862735053750078</c:v>
                </c:pt>
                <c:pt idx="185">
                  <c:v>0.91998611106604056</c:v>
                </c:pt>
                <c:pt idx="186">
                  <c:v>0.92030273796504869</c:v>
                </c:pt>
                <c:pt idx="187">
                  <c:v>0.92847384443930381</c:v>
                </c:pt>
                <c:pt idx="188">
                  <c:v>0.93176018131641691</c:v>
                </c:pt>
                <c:pt idx="189">
                  <c:v>0.93191269998372828</c:v>
                </c:pt>
                <c:pt idx="190">
                  <c:v>0.9320582649124084</c:v>
                </c:pt>
                <c:pt idx="191">
                  <c:v>0.93235078551749495</c:v>
                </c:pt>
                <c:pt idx="192">
                  <c:v>0.93289456787845604</c:v>
                </c:pt>
                <c:pt idx="193">
                  <c:v>0.93745900191598674</c:v>
                </c:pt>
                <c:pt idx="194">
                  <c:v>0.93874915222336519</c:v>
                </c:pt>
                <c:pt idx="195">
                  <c:v>0.94376326135904798</c:v>
                </c:pt>
                <c:pt idx="196">
                  <c:v>0.95002626195289719</c:v>
                </c:pt>
                <c:pt idx="197">
                  <c:v>0.95021354931336466</c:v>
                </c:pt>
                <c:pt idx="198">
                  <c:v>0.95165714545320523</c:v>
                </c:pt>
                <c:pt idx="199">
                  <c:v>0.95239377816553883</c:v>
                </c:pt>
                <c:pt idx="200">
                  <c:v>0.95704212064921956</c:v>
                </c:pt>
                <c:pt idx="201">
                  <c:v>0.95751729278901943</c:v>
                </c:pt>
                <c:pt idx="202">
                  <c:v>0.95819226901882282</c:v>
                </c:pt>
                <c:pt idx="203">
                  <c:v>0.96028858942484696</c:v>
                </c:pt>
                <c:pt idx="204">
                  <c:v>0.96187682332821689</c:v>
                </c:pt>
                <c:pt idx="205">
                  <c:v>0.96380625400709186</c:v>
                </c:pt>
                <c:pt idx="206">
                  <c:v>0.96429301571127701</c:v>
                </c:pt>
                <c:pt idx="207">
                  <c:v>0.96445295169979506</c:v>
                </c:pt>
                <c:pt idx="208">
                  <c:v>0.96504726456147638</c:v>
                </c:pt>
                <c:pt idx="209">
                  <c:v>0.96513905391140842</c:v>
                </c:pt>
                <c:pt idx="210">
                  <c:v>0.96524382357345206</c:v>
                </c:pt>
                <c:pt idx="211">
                  <c:v>0.96668139313981238</c:v>
                </c:pt>
                <c:pt idx="212">
                  <c:v>0.97001779693507018</c:v>
                </c:pt>
                <c:pt idx="213">
                  <c:v>0.97576714803536024</c:v>
                </c:pt>
                <c:pt idx="214">
                  <c:v>0.97845268189473611</c:v>
                </c:pt>
                <c:pt idx="215">
                  <c:v>0.97853983541891409</c:v>
                </c:pt>
                <c:pt idx="216">
                  <c:v>0.97884255484065974</c:v>
                </c:pt>
                <c:pt idx="217">
                  <c:v>0.97958196904844574</c:v>
                </c:pt>
                <c:pt idx="218">
                  <c:v>0.98166067331660423</c:v>
                </c:pt>
                <c:pt idx="219">
                  <c:v>0.9824677705804008</c:v>
                </c:pt>
                <c:pt idx="220">
                  <c:v>0.98261472625680713</c:v>
                </c:pt>
                <c:pt idx="221">
                  <c:v>0.98364017091362388</c:v>
                </c:pt>
                <c:pt idx="222">
                  <c:v>0.98391275746796758</c:v>
                </c:pt>
                <c:pt idx="223">
                  <c:v>0.98457011755990531</c:v>
                </c:pt>
                <c:pt idx="224">
                  <c:v>0.98475555059007103</c:v>
                </c:pt>
                <c:pt idx="225">
                  <c:v>0.98516582116931284</c:v>
                </c:pt>
                <c:pt idx="226">
                  <c:v>0.98585563204152959</c:v>
                </c:pt>
                <c:pt idx="227">
                  <c:v>0.9867081603977168</c:v>
                </c:pt>
                <c:pt idx="228">
                  <c:v>0.98685604323927401</c:v>
                </c:pt>
                <c:pt idx="229">
                  <c:v>0.98702200580127231</c:v>
                </c:pt>
                <c:pt idx="230">
                  <c:v>0.98747724389032931</c:v>
                </c:pt>
                <c:pt idx="231">
                  <c:v>0.98756161591905478</c:v>
                </c:pt>
                <c:pt idx="232">
                  <c:v>0.9879964563747935</c:v>
                </c:pt>
                <c:pt idx="233">
                  <c:v>0.98978310362044086</c:v>
                </c:pt>
                <c:pt idx="234">
                  <c:v>0.99000284176118725</c:v>
                </c:pt>
                <c:pt idx="235">
                  <c:v>0.99243804102983946</c:v>
                </c:pt>
                <c:pt idx="236">
                  <c:v>0.992705991758429</c:v>
                </c:pt>
                <c:pt idx="237">
                  <c:v>0.99309169246117379</c:v>
                </c:pt>
                <c:pt idx="238">
                  <c:v>0.99313480564068735</c:v>
                </c:pt>
                <c:pt idx="239">
                  <c:v>0.99367766083649767</c:v>
                </c:pt>
                <c:pt idx="240">
                  <c:v>0.99428402684513972</c:v>
                </c:pt>
                <c:pt idx="241">
                  <c:v>0.99498218220371393</c:v>
                </c:pt>
                <c:pt idx="242">
                  <c:v>0.99518940361492425</c:v>
                </c:pt>
                <c:pt idx="243">
                  <c:v>0.99539569786098359</c:v>
                </c:pt>
                <c:pt idx="244">
                  <c:v>0.99551622933059136</c:v>
                </c:pt>
                <c:pt idx="245">
                  <c:v>0.99569053637894722</c:v>
                </c:pt>
                <c:pt idx="246">
                  <c:v>0.99668584816836203</c:v>
                </c:pt>
                <c:pt idx="247">
                  <c:v>0.99742943461932687</c:v>
                </c:pt>
                <c:pt idx="248">
                  <c:v>0.99805573467871178</c:v>
                </c:pt>
                <c:pt idx="249">
                  <c:v>0.99850401902913755</c:v>
                </c:pt>
                <c:pt idx="250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425344"/>
        <c:axId val="84448000"/>
      </c:scatterChart>
      <c:valAx>
        <c:axId val="84425344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Población %</a:t>
                </a:r>
              </a:p>
            </c:rich>
          </c:tx>
          <c:layout/>
          <c:overlay val="0"/>
        </c:title>
        <c:numFmt formatCode="0%" sourceLinked="0"/>
        <c:majorTickMark val="none"/>
        <c:minorTickMark val="none"/>
        <c:tickLblPos val="nextTo"/>
        <c:crossAx val="84448000"/>
        <c:crosses val="autoZero"/>
        <c:crossBetween val="midCat"/>
        <c:majorUnit val="0.1"/>
        <c:minorUnit val="0.1"/>
      </c:valAx>
      <c:valAx>
        <c:axId val="84448000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PIB</a:t>
                </a:r>
                <a:r>
                  <a:rPr lang="en-US" baseline="0"/>
                  <a:t> per cápita %</a:t>
                </a:r>
                <a:endParaRPr lang="en-US"/>
              </a:p>
            </c:rich>
          </c:tx>
          <c:layout/>
          <c:overlay val="0"/>
        </c:title>
        <c:numFmt formatCode="0%" sourceLinked="0"/>
        <c:majorTickMark val="none"/>
        <c:minorTickMark val="none"/>
        <c:tickLblPos val="nextTo"/>
        <c:crossAx val="84425344"/>
        <c:crosses val="autoZero"/>
        <c:crossBetween val="midCat"/>
        <c:majorUnit val="0.1"/>
        <c:minorUnit val="4.0000000000000008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Comparación periodo</a:t>
            </a:r>
            <a:r>
              <a:rPr lang="en-US" baseline="0"/>
              <a:t> </a:t>
            </a:r>
            <a:r>
              <a:rPr lang="en-US"/>
              <a:t>(1996-2010)</a:t>
            </a:r>
          </a:p>
        </c:rich>
      </c:tx>
      <c:layout>
        <c:manualLayout>
          <c:xMode val="edge"/>
          <c:yMode val="edge"/>
          <c:x val="0.19059363903041529"/>
          <c:y val="2.5396713942300388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Curva de Lorez(2010)</c:v>
          </c:tx>
          <c:marker>
            <c:symbol val="none"/>
          </c:marker>
          <c:xVal>
            <c:numRef>
              <c:f>Año2010!$I$11:$I$261</c:f>
              <c:numCache>
                <c:formatCode>General</c:formatCode>
                <c:ptCount val="251"/>
                <c:pt idx="0">
                  <c:v>1.5975474891649096E-4</c:v>
                </c:pt>
                <c:pt idx="1">
                  <c:v>2.4835436541328047E-4</c:v>
                </c:pt>
                <c:pt idx="2">
                  <c:v>3.2455921690792845E-4</c:v>
                </c:pt>
                <c:pt idx="3">
                  <c:v>4.407027556316992E-4</c:v>
                </c:pt>
                <c:pt idx="4">
                  <c:v>6.280014267751714E-4</c:v>
                </c:pt>
                <c:pt idx="5">
                  <c:v>7.7627954143042019E-4</c:v>
                </c:pt>
                <c:pt idx="6">
                  <c:v>8.4927093533192037E-4</c:v>
                </c:pt>
                <c:pt idx="7">
                  <c:v>1.5364917948951012E-3</c:v>
                </c:pt>
                <c:pt idx="8">
                  <c:v>2.2191220007537855E-3</c:v>
                </c:pt>
                <c:pt idx="9">
                  <c:v>2.3393971278116033E-3</c:v>
                </c:pt>
                <c:pt idx="10">
                  <c:v>2.398157495229163E-3</c:v>
                </c:pt>
                <c:pt idx="11">
                  <c:v>2.6327398995289529E-3</c:v>
                </c:pt>
                <c:pt idx="12">
                  <c:v>3.3993790681799297E-3</c:v>
                </c:pt>
                <c:pt idx="13">
                  <c:v>4.0085588147666636E-3</c:v>
                </c:pt>
                <c:pt idx="14">
                  <c:v>4.2647172914775889E-3</c:v>
                </c:pt>
                <c:pt idx="15">
                  <c:v>4.3413812083426869E-3</c:v>
                </c:pt>
                <c:pt idx="16">
                  <c:v>4.6760398634005081E-3</c:v>
                </c:pt>
                <c:pt idx="17">
                  <c:v>4.8550753578758864E-3</c:v>
                </c:pt>
                <c:pt idx="18">
                  <c:v>5.0042716032720341E-3</c:v>
                </c:pt>
                <c:pt idx="19">
                  <c:v>5.4155941751949533E-3</c:v>
                </c:pt>
                <c:pt idx="20">
                  <c:v>5.6221735918973127E-3</c:v>
                </c:pt>
                <c:pt idx="21">
                  <c:v>5.8650191728651969E-3</c:v>
                </c:pt>
                <c:pt idx="22">
                  <c:v>6.5329592868694913E-3</c:v>
                </c:pt>
                <c:pt idx="23">
                  <c:v>6.7234714156061111E-3</c:v>
                </c:pt>
                <c:pt idx="24">
                  <c:v>6.8111529013620007E-3</c:v>
                </c:pt>
                <c:pt idx="25">
                  <c:v>6.8951618641542936E-3</c:v>
                </c:pt>
                <c:pt idx="26">
                  <c:v>7.5975318809423141E-3</c:v>
                </c:pt>
                <c:pt idx="27">
                  <c:v>7.996459687863092E-3</c:v>
                </c:pt>
                <c:pt idx="28">
                  <c:v>8.1888080780815106E-3</c:v>
                </c:pt>
                <c:pt idx="29">
                  <c:v>1.160333630348628E-2</c:v>
                </c:pt>
                <c:pt idx="30">
                  <c:v>1.1804866001113693E-2</c:v>
                </c:pt>
                <c:pt idx="31">
                  <c:v>1.2222615488222907E-2</c:v>
                </c:pt>
                <c:pt idx="32">
                  <c:v>1.4192924058192963E-2</c:v>
                </c:pt>
                <c:pt idx="33">
                  <c:v>1.4354974133961702E-2</c:v>
                </c:pt>
                <c:pt idx="34">
                  <c:v>1.4410061978415665E-2</c:v>
                </c:pt>
                <c:pt idx="35">
                  <c:v>3.6379094346655871E-2</c:v>
                </c:pt>
                <c:pt idx="36">
                  <c:v>3.8684061571683748E-2</c:v>
                </c:pt>
                <c:pt idx="37">
                  <c:v>3.9492934754416092E-2</c:v>
                </c:pt>
                <c:pt idx="38">
                  <c:v>3.9655902960925735E-2</c:v>
                </c:pt>
                <c:pt idx="39">
                  <c:v>3.984825135114415E-2</c:v>
                </c:pt>
                <c:pt idx="40">
                  <c:v>6.1470689364694846E-2</c:v>
                </c:pt>
                <c:pt idx="41">
                  <c:v>7.9383420119641612E-2</c:v>
                </c:pt>
                <c:pt idx="42">
                  <c:v>8.1338120467016384E-2</c:v>
                </c:pt>
                <c:pt idx="43">
                  <c:v>8.139458550758169E-2</c:v>
                </c:pt>
                <c:pt idx="44">
                  <c:v>8.2085019824738023E-2</c:v>
                </c:pt>
                <c:pt idx="45">
                  <c:v>8.2549593979633101E-2</c:v>
                </c:pt>
                <c:pt idx="46">
                  <c:v>8.2685477329286217E-2</c:v>
                </c:pt>
                <c:pt idx="47">
                  <c:v>8.2774995076523902E-2</c:v>
                </c:pt>
                <c:pt idx="48">
                  <c:v>8.5872768196318394E-2</c:v>
                </c:pt>
                <c:pt idx="49">
                  <c:v>9.1623480091941614E-2</c:v>
                </c:pt>
                <c:pt idx="50">
                  <c:v>9.1893869595136471E-2</c:v>
                </c:pt>
                <c:pt idx="51">
                  <c:v>9.261460222674249E-2</c:v>
                </c:pt>
                <c:pt idx="52">
                  <c:v>9.3413375971324944E-2</c:v>
                </c:pt>
                <c:pt idx="53">
                  <c:v>9.375767499916221E-2</c:v>
                </c:pt>
                <c:pt idx="54">
                  <c:v>9.6430353585920281E-2</c:v>
                </c:pt>
                <c:pt idx="55">
                  <c:v>9.6712219723376389E-2</c:v>
                </c:pt>
                <c:pt idx="56">
                  <c:v>9.7221323219205097E-2</c:v>
                </c:pt>
                <c:pt idx="57">
                  <c:v>9.7339762084781109E-2</c:v>
                </c:pt>
                <c:pt idx="58">
                  <c:v>0.10053347986699958</c:v>
                </c:pt>
                <c:pt idx="59">
                  <c:v>0.13738587061058907</c:v>
                </c:pt>
                <c:pt idx="60">
                  <c:v>0.13791012326364263</c:v>
                </c:pt>
                <c:pt idx="61">
                  <c:v>0.13815388697535141</c:v>
                </c:pt>
                <c:pt idx="62">
                  <c:v>0.13875663980675185</c:v>
                </c:pt>
                <c:pt idx="63">
                  <c:v>0.13895449698141565</c:v>
                </c:pt>
                <c:pt idx="64">
                  <c:v>0.13936627861870904</c:v>
                </c:pt>
                <c:pt idx="65">
                  <c:v>0.1398528879113857</c:v>
                </c:pt>
                <c:pt idx="66">
                  <c:v>0.1409551038658354</c:v>
                </c:pt>
                <c:pt idx="67">
                  <c:v>0.14109098721548849</c:v>
                </c:pt>
                <c:pt idx="68">
                  <c:v>0.1413976428829489</c:v>
                </c:pt>
                <c:pt idx="69">
                  <c:v>0.14151195016019086</c:v>
                </c:pt>
                <c:pt idx="70">
                  <c:v>0.14231531455847782</c:v>
                </c:pt>
                <c:pt idx="71">
                  <c:v>0.1426375784485335</c:v>
                </c:pt>
                <c:pt idx="72">
                  <c:v>0.14670306136923592</c:v>
                </c:pt>
                <c:pt idx="73">
                  <c:v>0.14728561532433657</c:v>
                </c:pt>
                <c:pt idx="74">
                  <c:v>0.14788331843666205</c:v>
                </c:pt>
                <c:pt idx="75">
                  <c:v>0.14918155530429378</c:v>
                </c:pt>
                <c:pt idx="76">
                  <c:v>0.14943036873507751</c:v>
                </c:pt>
                <c:pt idx="77">
                  <c:v>0.15686539147488063</c:v>
                </c:pt>
                <c:pt idx="78">
                  <c:v>0.15886003050948452</c:v>
                </c:pt>
                <c:pt idx="79">
                  <c:v>0.17227575689550617</c:v>
                </c:pt>
                <c:pt idx="80">
                  <c:v>0.17473083849667109</c:v>
                </c:pt>
                <c:pt idx="81">
                  <c:v>0.17725707523025572</c:v>
                </c:pt>
                <c:pt idx="82">
                  <c:v>0.18481512748933934</c:v>
                </c:pt>
                <c:pt idx="83">
                  <c:v>0.18819660300807176</c:v>
                </c:pt>
                <c:pt idx="84">
                  <c:v>0.18832789570402036</c:v>
                </c:pt>
                <c:pt idx="85">
                  <c:v>0.18844174391589188</c:v>
                </c:pt>
                <c:pt idx="86">
                  <c:v>0.18859139922665849</c:v>
                </c:pt>
                <c:pt idx="87">
                  <c:v>0.19095420868836302</c:v>
                </c:pt>
                <c:pt idx="88">
                  <c:v>0.19153768077420458</c:v>
                </c:pt>
                <c:pt idx="89">
                  <c:v>0.19161939441014461</c:v>
                </c:pt>
                <c:pt idx="90">
                  <c:v>0.1927909292355322</c:v>
                </c:pt>
                <c:pt idx="91">
                  <c:v>0.19462810884807186</c:v>
                </c:pt>
                <c:pt idx="92">
                  <c:v>0.1954626896915494</c:v>
                </c:pt>
                <c:pt idx="93">
                  <c:v>0.24105752134998271</c:v>
                </c:pt>
                <c:pt idx="94">
                  <c:v>0.24117182862722469</c:v>
                </c:pt>
                <c:pt idx="95">
                  <c:v>0.24127924992390992</c:v>
                </c:pt>
                <c:pt idx="96">
                  <c:v>0.24252515333931035</c:v>
                </c:pt>
                <c:pt idx="97">
                  <c:v>0.24549668348223119</c:v>
                </c:pt>
                <c:pt idx="98">
                  <c:v>0.24925000195102781</c:v>
                </c:pt>
                <c:pt idx="99">
                  <c:v>0.24975772825074519</c:v>
                </c:pt>
                <c:pt idx="100">
                  <c:v>0.24998358841300641</c:v>
                </c:pt>
                <c:pt idx="101">
                  <c:v>0.25031641080658246</c:v>
                </c:pt>
                <c:pt idx="102">
                  <c:v>0.25851348206133207</c:v>
                </c:pt>
                <c:pt idx="103">
                  <c:v>0.26632952905860841</c:v>
                </c:pt>
                <c:pt idx="104">
                  <c:v>0.26860190264233436</c:v>
                </c:pt>
                <c:pt idx="105">
                  <c:v>0.27608237285381199</c:v>
                </c:pt>
                <c:pt idx="106">
                  <c:v>0.27659468980723384</c:v>
                </c:pt>
                <c:pt idx="107">
                  <c:v>0.28180554082720827</c:v>
                </c:pt>
                <c:pt idx="108">
                  <c:v>0.29477918726148683</c:v>
                </c:pt>
                <c:pt idx="109">
                  <c:v>0.30734747897365838</c:v>
                </c:pt>
                <c:pt idx="110">
                  <c:v>0.30765964342556418</c:v>
                </c:pt>
                <c:pt idx="111">
                  <c:v>0.31213920331041217</c:v>
                </c:pt>
                <c:pt idx="112">
                  <c:v>0.3124036249637912</c:v>
                </c:pt>
                <c:pt idx="113">
                  <c:v>0.31973811238746586</c:v>
                </c:pt>
                <c:pt idx="114">
                  <c:v>0.34771263793192886</c:v>
                </c:pt>
                <c:pt idx="115">
                  <c:v>0.34782051829398453</c:v>
                </c:pt>
                <c:pt idx="116">
                  <c:v>0.34911829609624578</c:v>
                </c:pt>
                <c:pt idx="117">
                  <c:v>0.3595197992598948</c:v>
                </c:pt>
                <c:pt idx="118">
                  <c:v>0.36003670686702116</c:v>
                </c:pt>
                <c:pt idx="119">
                  <c:v>0.36042140364745801</c:v>
                </c:pt>
                <c:pt idx="120">
                  <c:v>0.36442353554703838</c:v>
                </c:pt>
                <c:pt idx="121">
                  <c:v>0.37009666539505559</c:v>
                </c:pt>
                <c:pt idx="122">
                  <c:v>0.37233093655303423</c:v>
                </c:pt>
                <c:pt idx="123">
                  <c:v>0.37693857567623773</c:v>
                </c:pt>
                <c:pt idx="124">
                  <c:v>0.38539455979992093</c:v>
                </c:pt>
                <c:pt idx="125">
                  <c:v>0.38627458811507298</c:v>
                </c:pt>
                <c:pt idx="126">
                  <c:v>0.38935032609708592</c:v>
                </c:pt>
                <c:pt idx="127">
                  <c:v>0.38983280380142854</c:v>
                </c:pt>
                <c:pt idx="128">
                  <c:v>0.39813959167971558</c:v>
                </c:pt>
                <c:pt idx="129">
                  <c:v>0.39832092250104323</c:v>
                </c:pt>
                <c:pt idx="130">
                  <c:v>0.39945481396605398</c:v>
                </c:pt>
                <c:pt idx="131">
                  <c:v>0.39987394064927451</c:v>
                </c:pt>
                <c:pt idx="132">
                  <c:v>0.40072321158460644</c:v>
                </c:pt>
                <c:pt idx="133">
                  <c:v>0.40745402804613973</c:v>
                </c:pt>
                <c:pt idx="134">
                  <c:v>0.40792365192010976</c:v>
                </c:pt>
                <c:pt idx="135">
                  <c:v>0.42741189502643989</c:v>
                </c:pt>
                <c:pt idx="136">
                  <c:v>0.42869085114851269</c:v>
                </c:pt>
                <c:pt idx="137">
                  <c:v>0.59082677214152624</c:v>
                </c:pt>
                <c:pt idx="138">
                  <c:v>0.5952907238037789</c:v>
                </c:pt>
                <c:pt idx="139">
                  <c:v>0.59539906323120506</c:v>
                </c:pt>
                <c:pt idx="140">
                  <c:v>0.59725827798152631</c:v>
                </c:pt>
                <c:pt idx="141">
                  <c:v>0.59949943512006165</c:v>
                </c:pt>
                <c:pt idx="142">
                  <c:v>0.60337165151980476</c:v>
                </c:pt>
                <c:pt idx="143">
                  <c:v>0.60426132020773626</c:v>
                </c:pt>
                <c:pt idx="144">
                  <c:v>0.71363226752126274</c:v>
                </c:pt>
                <c:pt idx="145">
                  <c:v>0.71380074451221776</c:v>
                </c:pt>
                <c:pt idx="146">
                  <c:v>0.71408352878041481</c:v>
                </c:pt>
                <c:pt idx="147">
                  <c:v>0.72065045890469759</c:v>
                </c:pt>
                <c:pt idx="148">
                  <c:v>0.72493675226858634</c:v>
                </c:pt>
                <c:pt idx="149">
                  <c:v>0.81009613287922588</c:v>
                </c:pt>
                <c:pt idx="150">
                  <c:v>0.81108817314476767</c:v>
                </c:pt>
                <c:pt idx="151">
                  <c:v>0.81123920565164553</c:v>
                </c:pt>
                <c:pt idx="152">
                  <c:v>0.81192596744583834</c:v>
                </c:pt>
                <c:pt idx="153">
                  <c:v>0.81222940965570556</c:v>
                </c:pt>
                <c:pt idx="154">
                  <c:v>0.81240339543110596</c:v>
                </c:pt>
                <c:pt idx="155">
                  <c:v>0.8258328937782411</c:v>
                </c:pt>
                <c:pt idx="156">
                  <c:v>0.82650588361132038</c:v>
                </c:pt>
                <c:pt idx="157">
                  <c:v>0.82932684031273374</c:v>
                </c:pt>
                <c:pt idx="158">
                  <c:v>0.82942370310589852</c:v>
                </c:pt>
                <c:pt idx="159">
                  <c:v>0.82950403954572727</c:v>
                </c:pt>
                <c:pt idx="160">
                  <c:v>0.8309000573372648</c:v>
                </c:pt>
                <c:pt idx="161">
                  <c:v>0.83337166529176587</c:v>
                </c:pt>
                <c:pt idx="162">
                  <c:v>0.83382797626999283</c:v>
                </c:pt>
                <c:pt idx="163">
                  <c:v>0.83505597613594573</c:v>
                </c:pt>
                <c:pt idx="164">
                  <c:v>0.83668290380881949</c:v>
                </c:pt>
                <c:pt idx="165">
                  <c:v>0.84340224363609151</c:v>
                </c:pt>
                <c:pt idx="166">
                  <c:v>0.84615112707434426</c:v>
                </c:pt>
                <c:pt idx="167">
                  <c:v>0.8470724712728368</c:v>
                </c:pt>
                <c:pt idx="168">
                  <c:v>0.85592554694195899</c:v>
                </c:pt>
                <c:pt idx="169">
                  <c:v>0.85925468900846014</c:v>
                </c:pt>
                <c:pt idx="170">
                  <c:v>0.85960357869000192</c:v>
                </c:pt>
                <c:pt idx="171">
                  <c:v>0.8671905520674239</c:v>
                </c:pt>
                <c:pt idx="172">
                  <c:v>0.86758810267823328</c:v>
                </c:pt>
                <c:pt idx="173">
                  <c:v>0.86873622516972793</c:v>
                </c:pt>
                <c:pt idx="174">
                  <c:v>0.87317401010586504</c:v>
                </c:pt>
                <c:pt idx="175">
                  <c:v>0.87837246636083732</c:v>
                </c:pt>
                <c:pt idx="176">
                  <c:v>0.87904775152076886</c:v>
                </c:pt>
                <c:pt idx="177">
                  <c:v>0.87936726101860174</c:v>
                </c:pt>
                <c:pt idx="178">
                  <c:v>0.88398086799162112</c:v>
                </c:pt>
                <c:pt idx="179">
                  <c:v>0.8843058862738995</c:v>
                </c:pt>
                <c:pt idx="180">
                  <c:v>0.89545842038360424</c:v>
                </c:pt>
                <c:pt idx="181">
                  <c:v>0.89623607712114595</c:v>
                </c:pt>
                <c:pt idx="182">
                  <c:v>0.89636094290190826</c:v>
                </c:pt>
                <c:pt idx="183">
                  <c:v>0.90646543077087638</c:v>
                </c:pt>
                <c:pt idx="184">
                  <c:v>0.9067688729807436</c:v>
                </c:pt>
                <c:pt idx="185">
                  <c:v>0.90803864779540744</c:v>
                </c:pt>
                <c:pt idx="186">
                  <c:v>0.90990015787258094</c:v>
                </c:pt>
                <c:pt idx="187">
                  <c:v>0.91004155000667941</c:v>
                </c:pt>
                <c:pt idx="188">
                  <c:v>0.91140635135302628</c:v>
                </c:pt>
                <c:pt idx="189">
                  <c:v>0.91965529699463677</c:v>
                </c:pt>
                <c:pt idx="190">
                  <c:v>0.92468527625865393</c:v>
                </c:pt>
                <c:pt idx="191">
                  <c:v>0.9261662211437246</c:v>
                </c:pt>
                <c:pt idx="192">
                  <c:v>0.92631725365060258</c:v>
                </c:pt>
                <c:pt idx="193">
                  <c:v>0.94020948989115105</c:v>
                </c:pt>
                <c:pt idx="194">
                  <c:v>0.94296984996366495</c:v>
                </c:pt>
                <c:pt idx="195">
                  <c:v>0.94454077166134376</c:v>
                </c:pt>
                <c:pt idx="196">
                  <c:v>0.95019507982917262</c:v>
                </c:pt>
                <c:pt idx="197">
                  <c:v>0.95476140306903567</c:v>
                </c:pt>
                <c:pt idx="198">
                  <c:v>0.95497716379314701</c:v>
                </c:pt>
                <c:pt idx="199">
                  <c:v>0.96125717806089872</c:v>
                </c:pt>
                <c:pt idx="200">
                  <c:v>0.96144723112426489</c:v>
                </c:pt>
                <c:pt idx="201">
                  <c:v>0.96160882213466314</c:v>
                </c:pt>
                <c:pt idx="202">
                  <c:v>0.96175342772635486</c:v>
                </c:pt>
                <c:pt idx="203">
                  <c:v>0.96241126840220925</c:v>
                </c:pt>
                <c:pt idx="204">
                  <c:v>0.96264952332947262</c:v>
                </c:pt>
                <c:pt idx="205">
                  <c:v>0.96274959958023065</c:v>
                </c:pt>
                <c:pt idx="206">
                  <c:v>0.9632449311149458</c:v>
                </c:pt>
                <c:pt idx="207">
                  <c:v>0.96384309329264173</c:v>
                </c:pt>
                <c:pt idx="208">
                  <c:v>0.963946383000993</c:v>
                </c:pt>
                <c:pt idx="209">
                  <c:v>0.96543650919347268</c:v>
                </c:pt>
                <c:pt idx="210">
                  <c:v>0.96738248729880882</c:v>
                </c:pt>
                <c:pt idx="211">
                  <c:v>0.96842043410139556</c:v>
                </c:pt>
                <c:pt idx="212">
                  <c:v>0.96920497681949414</c:v>
                </c:pt>
                <c:pt idx="213">
                  <c:v>0.96968745452383676</c:v>
                </c:pt>
                <c:pt idx="214">
                  <c:v>0.97055876059695023</c:v>
                </c:pt>
                <c:pt idx="215">
                  <c:v>0.97392416882771693</c:v>
                </c:pt>
                <c:pt idx="216">
                  <c:v>0.97424918710999531</c:v>
                </c:pt>
                <c:pt idx="217">
                  <c:v>0.9764109259394429</c:v>
                </c:pt>
                <c:pt idx="218">
                  <c:v>0.9770003658751002</c:v>
                </c:pt>
                <c:pt idx="219">
                  <c:v>0.9803561337330875</c:v>
                </c:pt>
                <c:pt idx="220">
                  <c:v>0.9805011983901496</c:v>
                </c:pt>
                <c:pt idx="221">
                  <c:v>0.9822511555823038</c:v>
                </c:pt>
                <c:pt idx="222">
                  <c:v>0.98267349572311746</c:v>
                </c:pt>
                <c:pt idx="223">
                  <c:v>0.98280937907277055</c:v>
                </c:pt>
                <c:pt idx="224">
                  <c:v>0.98353332516196978</c:v>
                </c:pt>
                <c:pt idx="225">
                  <c:v>0.98463737737790125</c:v>
                </c:pt>
                <c:pt idx="226">
                  <c:v>0.98508083452575568</c:v>
                </c:pt>
                <c:pt idx="227">
                  <c:v>0.98715351467333601</c:v>
                </c:pt>
                <c:pt idx="228">
                  <c:v>0.98782971796400831</c:v>
                </c:pt>
                <c:pt idx="229">
                  <c:v>0.98810882970924174</c:v>
                </c:pt>
                <c:pt idx="230">
                  <c:v>0.98888005953159719</c:v>
                </c:pt>
                <c:pt idx="231">
                  <c:v>0.98931938509111761</c:v>
                </c:pt>
                <c:pt idx="232">
                  <c:v>0.98992489231474068</c:v>
                </c:pt>
                <c:pt idx="233">
                  <c:v>0.99010071435162295</c:v>
                </c:pt>
                <c:pt idx="234">
                  <c:v>0.99015212967311328</c:v>
                </c:pt>
                <c:pt idx="235">
                  <c:v>0.99041609226112193</c:v>
                </c:pt>
                <c:pt idx="236">
                  <c:v>0.99059880027856084</c:v>
                </c:pt>
                <c:pt idx="237">
                  <c:v>0.99114141554643242</c:v>
                </c:pt>
                <c:pt idx="238">
                  <c:v>0.99123368768589282</c:v>
                </c:pt>
                <c:pt idx="239">
                  <c:v>0.99369978685594851</c:v>
                </c:pt>
                <c:pt idx="240">
                  <c:v>0.99407667952508771</c:v>
                </c:pt>
                <c:pt idx="241">
                  <c:v>0.99477078636520766</c:v>
                </c:pt>
                <c:pt idx="242">
                  <c:v>0.99499985998506202</c:v>
                </c:pt>
                <c:pt idx="243">
                  <c:v>0.99512380763508346</c:v>
                </c:pt>
                <c:pt idx="244">
                  <c:v>0.99532074667900639</c:v>
                </c:pt>
                <c:pt idx="245">
                  <c:v>0.99607545014802568</c:v>
                </c:pt>
                <c:pt idx="246">
                  <c:v>0.996282029564728</c:v>
                </c:pt>
                <c:pt idx="247">
                  <c:v>0.99743933336363166</c:v>
                </c:pt>
                <c:pt idx="248">
                  <c:v>0.99787452733481796</c:v>
                </c:pt>
                <c:pt idx="249">
                  <c:v>0.99851630072270658</c:v>
                </c:pt>
                <c:pt idx="250">
                  <c:v>1</c:v>
                </c:pt>
              </c:numCache>
            </c:numRef>
          </c:xVal>
          <c:yVal>
            <c:numRef>
              <c:f>Año2010!$J$11:$J$261</c:f>
              <c:numCache>
                <c:formatCode>General</c:formatCode>
                <c:ptCount val="251"/>
                <c:pt idx="0">
                  <c:v>5.0672899499532183E-5</c:v>
                </c:pt>
                <c:pt idx="1">
                  <c:v>7.9612268532187259E-5</c:v>
                </c:pt>
                <c:pt idx="2">
                  <c:v>1.0580701627872195E-4</c:v>
                </c:pt>
                <c:pt idx="3">
                  <c:v>1.4671428030053511E-4</c:v>
                </c:pt>
                <c:pt idx="4">
                  <c:v>2.1273953046754222E-4</c:v>
                </c:pt>
                <c:pt idx="5">
                  <c:v>2.6760595736737019E-4</c:v>
                </c:pt>
                <c:pt idx="6">
                  <c:v>2.9474110304393081E-4</c:v>
                </c:pt>
                <c:pt idx="7">
                  <c:v>5.7871214024429382E-4</c:v>
                </c:pt>
                <c:pt idx="8">
                  <c:v>8.6918767556976853E-4</c:v>
                </c:pt>
                <c:pt idx="9">
                  <c:v>9.2037966345745622E-4</c:v>
                </c:pt>
                <c:pt idx="10">
                  <c:v>9.4599508761676143E-4</c:v>
                </c:pt>
                <c:pt idx="11">
                  <c:v>1.0489921333898288E-3</c:v>
                </c:pt>
                <c:pt idx="12">
                  <c:v>1.3862873528467253E-3</c:v>
                </c:pt>
                <c:pt idx="13">
                  <c:v>1.6578411502721593E-3</c:v>
                </c:pt>
                <c:pt idx="14">
                  <c:v>1.7735495991766904E-3</c:v>
                </c:pt>
                <c:pt idx="15">
                  <c:v>1.8083760785111073E-3</c:v>
                </c:pt>
                <c:pt idx="16">
                  <c:v>1.9605593137278655E-3</c:v>
                </c:pt>
                <c:pt idx="17">
                  <c:v>2.0422309860502513E-3</c:v>
                </c:pt>
                <c:pt idx="18">
                  <c:v>2.1104200946409301E-3</c:v>
                </c:pt>
                <c:pt idx="19">
                  <c:v>2.2993039598878467E-3</c:v>
                </c:pt>
                <c:pt idx="20">
                  <c:v>2.3948496328672891E-3</c:v>
                </c:pt>
                <c:pt idx="21">
                  <c:v>2.5075090690882445E-3</c:v>
                </c:pt>
                <c:pt idx="22">
                  <c:v>2.8187347271198134E-3</c:v>
                </c:pt>
                <c:pt idx="23">
                  <c:v>2.9079038749771587E-3</c:v>
                </c:pt>
                <c:pt idx="24">
                  <c:v>2.9490981672251641E-3</c:v>
                </c:pt>
                <c:pt idx="25">
                  <c:v>2.988667915847917E-3</c:v>
                </c:pt>
                <c:pt idx="26">
                  <c:v>3.3265951914862499E-3</c:v>
                </c:pt>
                <c:pt idx="27">
                  <c:v>3.5186088831891654E-3</c:v>
                </c:pt>
                <c:pt idx="28">
                  <c:v>3.6120184573829438E-3</c:v>
                </c:pt>
                <c:pt idx="29">
                  <c:v>5.2891107558431143E-3</c:v>
                </c:pt>
                <c:pt idx="30">
                  <c:v>5.3887468336845292E-3</c:v>
                </c:pt>
                <c:pt idx="31">
                  <c:v>5.5961177604038027E-3</c:v>
                </c:pt>
                <c:pt idx="32">
                  <c:v>6.5876512403551107E-3</c:v>
                </c:pt>
                <c:pt idx="33">
                  <c:v>6.670200855249866E-3</c:v>
                </c:pt>
                <c:pt idx="34">
                  <c:v>6.6983732896393044E-3</c:v>
                </c:pt>
                <c:pt idx="35">
                  <c:v>1.796724635739514E-2</c:v>
                </c:pt>
                <c:pt idx="36">
                  <c:v>1.9150640690270219E-2</c:v>
                </c:pt>
                <c:pt idx="37">
                  <c:v>1.9573640584328526E-2</c:v>
                </c:pt>
                <c:pt idx="38">
                  <c:v>1.9661615133753804E-2</c:v>
                </c:pt>
                <c:pt idx="39">
                  <c:v>1.9765526869551651E-2</c:v>
                </c:pt>
                <c:pt idx="40">
                  <c:v>3.1533808441685511E-2</c:v>
                </c:pt>
                <c:pt idx="41">
                  <c:v>4.1290204997411373E-2</c:v>
                </c:pt>
                <c:pt idx="42">
                  <c:v>4.2357269650387504E-2</c:v>
                </c:pt>
                <c:pt idx="43">
                  <c:v>4.238831219861304E-2</c:v>
                </c:pt>
                <c:pt idx="44">
                  <c:v>4.2782604523506199E-2</c:v>
                </c:pt>
                <c:pt idx="45">
                  <c:v>4.3048455254120689E-2</c:v>
                </c:pt>
                <c:pt idx="46">
                  <c:v>4.3126390721088009E-2</c:v>
                </c:pt>
                <c:pt idx="47">
                  <c:v>4.3178315560356804E-2</c:v>
                </c:pt>
                <c:pt idx="48">
                  <c:v>4.4980657324396371E-2</c:v>
                </c:pt>
                <c:pt idx="49">
                  <c:v>4.8334967475112442E-2</c:v>
                </c:pt>
                <c:pt idx="50">
                  <c:v>4.8493655897469047E-2</c:v>
                </c:pt>
                <c:pt idx="51">
                  <c:v>4.8917342540167122E-2</c:v>
                </c:pt>
                <c:pt idx="52">
                  <c:v>4.9387785263281081E-2</c:v>
                </c:pt>
                <c:pt idx="53">
                  <c:v>4.959135466604863E-2</c:v>
                </c:pt>
                <c:pt idx="54">
                  <c:v>5.1173022374385042E-2</c:v>
                </c:pt>
                <c:pt idx="55">
                  <c:v>5.1340204327285595E-2</c:v>
                </c:pt>
                <c:pt idx="56">
                  <c:v>5.1648177575484504E-2</c:v>
                </c:pt>
                <c:pt idx="57">
                  <c:v>5.1719856696810541E-2</c:v>
                </c:pt>
                <c:pt idx="58">
                  <c:v>5.3664196879337232E-2</c:v>
                </c:pt>
                <c:pt idx="59">
                  <c:v>7.6334756576032198E-2</c:v>
                </c:pt>
                <c:pt idx="60">
                  <c:v>7.6657489453802657E-2</c:v>
                </c:pt>
                <c:pt idx="61">
                  <c:v>7.6808340410132334E-2</c:v>
                </c:pt>
                <c:pt idx="62">
                  <c:v>7.7182172779390476E-2</c:v>
                </c:pt>
                <c:pt idx="63">
                  <c:v>7.730604032639915E-2</c:v>
                </c:pt>
                <c:pt idx="64">
                  <c:v>7.7564411113075771E-2</c:v>
                </c:pt>
                <c:pt idx="65">
                  <c:v>7.7873043166539174E-2</c:v>
                </c:pt>
                <c:pt idx="66">
                  <c:v>7.8575359007083859E-2</c:v>
                </c:pt>
                <c:pt idx="67">
                  <c:v>7.8662336184716436E-2</c:v>
                </c:pt>
                <c:pt idx="68">
                  <c:v>7.8860473793429017E-2</c:v>
                </c:pt>
                <c:pt idx="69">
                  <c:v>7.8934482978843687E-2</c:v>
                </c:pt>
                <c:pt idx="70">
                  <c:v>7.9454869011412466E-2</c:v>
                </c:pt>
                <c:pt idx="71">
                  <c:v>7.9667272685476423E-2</c:v>
                </c:pt>
                <c:pt idx="72">
                  <c:v>8.2371641179702387E-2</c:v>
                </c:pt>
                <c:pt idx="73">
                  <c:v>8.2764617287407444E-2</c:v>
                </c:pt>
                <c:pt idx="74">
                  <c:v>8.3171480762655375E-2</c:v>
                </c:pt>
                <c:pt idx="75">
                  <c:v>8.4057717173787322E-2</c:v>
                </c:pt>
                <c:pt idx="76">
                  <c:v>8.4228406885380469E-2</c:v>
                </c:pt>
                <c:pt idx="77">
                  <c:v>8.9375316009324635E-2</c:v>
                </c:pt>
                <c:pt idx="78">
                  <c:v>9.0756241862930562E-2</c:v>
                </c:pt>
                <c:pt idx="79">
                  <c:v>0.10006970508339894</c:v>
                </c:pt>
                <c:pt idx="80">
                  <c:v>0.10178144110386354</c:v>
                </c:pt>
                <c:pt idx="81">
                  <c:v>0.10354295654014523</c:v>
                </c:pt>
                <c:pt idx="82">
                  <c:v>0.1088390633219123</c:v>
                </c:pt>
                <c:pt idx="83">
                  <c:v>0.11121203986055075</c:v>
                </c:pt>
                <c:pt idx="84">
                  <c:v>0.11130444702548856</c:v>
                </c:pt>
                <c:pt idx="85">
                  <c:v>0.11138459150431171</c:v>
                </c:pt>
                <c:pt idx="86">
                  <c:v>0.11149024220611474</c:v>
                </c:pt>
                <c:pt idx="87">
                  <c:v>0.11316806397212811</c:v>
                </c:pt>
                <c:pt idx="88">
                  <c:v>0.1135839810090947</c:v>
                </c:pt>
                <c:pt idx="89">
                  <c:v>0.11364292674006359</c:v>
                </c:pt>
                <c:pt idx="90">
                  <c:v>0.1144912795288037</c:v>
                </c:pt>
                <c:pt idx="91">
                  <c:v>0.1158356219614412</c:v>
                </c:pt>
                <c:pt idx="92">
                  <c:v>0.11645261122804688</c:v>
                </c:pt>
                <c:pt idx="93">
                  <c:v>0.15067094810722262</c:v>
                </c:pt>
                <c:pt idx="94">
                  <c:v>0.15075685625553031</c:v>
                </c:pt>
                <c:pt idx="95">
                  <c:v>0.15083763220870022</c:v>
                </c:pt>
                <c:pt idx="96">
                  <c:v>0.15177890004279332</c:v>
                </c:pt>
                <c:pt idx="97">
                  <c:v>0.1540517121517819</c:v>
                </c:pt>
                <c:pt idx="98">
                  <c:v>0.15695565924482091</c:v>
                </c:pt>
                <c:pt idx="99">
                  <c:v>0.15735604046946389</c:v>
                </c:pt>
                <c:pt idx="100">
                  <c:v>0.15753445743534961</c:v>
                </c:pt>
                <c:pt idx="101">
                  <c:v>0.15779831218215218</c:v>
                </c:pt>
                <c:pt idx="102">
                  <c:v>0.1643339641849588</c:v>
                </c:pt>
                <c:pt idx="103">
                  <c:v>0.17058041842260596</c:v>
                </c:pt>
                <c:pt idx="104">
                  <c:v>0.17241010393536027</c:v>
                </c:pt>
                <c:pt idx="105">
                  <c:v>0.17845573578011042</c:v>
                </c:pt>
                <c:pt idx="106">
                  <c:v>0.17887058769216893</c:v>
                </c:pt>
                <c:pt idx="107">
                  <c:v>0.18311044206981653</c:v>
                </c:pt>
                <c:pt idx="108">
                  <c:v>0.19367521696902865</c:v>
                </c:pt>
                <c:pt idx="109">
                  <c:v>0.2039765533169596</c:v>
                </c:pt>
                <c:pt idx="110">
                  <c:v>0.20423370341451294</c:v>
                </c:pt>
                <c:pt idx="111">
                  <c:v>0.20793038131114785</c:v>
                </c:pt>
                <c:pt idx="112">
                  <c:v>0.20815004582246469</c:v>
                </c:pt>
                <c:pt idx="113">
                  <c:v>0.21426899734793081</c:v>
                </c:pt>
                <c:pt idx="114">
                  <c:v>0.23783966702769449</c:v>
                </c:pt>
                <c:pt idx="115">
                  <c:v>0.23793084511284074</c:v>
                </c:pt>
                <c:pt idx="116">
                  <c:v>0.23903124748336269</c:v>
                </c:pt>
                <c:pt idx="117">
                  <c:v>0.24786885501973149</c:v>
                </c:pt>
                <c:pt idx="118">
                  <c:v>0.24831230254371681</c:v>
                </c:pt>
                <c:pt idx="119">
                  <c:v>0.24864435561659604</c:v>
                </c:pt>
                <c:pt idx="120">
                  <c:v>0.25213645986383482</c:v>
                </c:pt>
                <c:pt idx="121">
                  <c:v>0.25709796489191505</c:v>
                </c:pt>
                <c:pt idx="122">
                  <c:v>0.25906128912989651</c:v>
                </c:pt>
                <c:pt idx="123">
                  <c:v>0.26316395465687403</c:v>
                </c:pt>
                <c:pt idx="124">
                  <c:v>0.27070364168418726</c:v>
                </c:pt>
                <c:pt idx="125">
                  <c:v>0.27149186103367379</c:v>
                </c:pt>
                <c:pt idx="126">
                  <c:v>0.27425667351374911</c:v>
                </c:pt>
                <c:pt idx="127">
                  <c:v>0.27470004916584206</c:v>
                </c:pt>
                <c:pt idx="128">
                  <c:v>0.28241535234477566</c:v>
                </c:pt>
                <c:pt idx="129">
                  <c:v>0.28258458799029984</c:v>
                </c:pt>
                <c:pt idx="130">
                  <c:v>0.28364919996518778</c:v>
                </c:pt>
                <c:pt idx="131">
                  <c:v>0.28404306796418571</c:v>
                </c:pt>
                <c:pt idx="132">
                  <c:v>0.28484472665321298</c:v>
                </c:pt>
                <c:pt idx="133">
                  <c:v>0.29122446282894726</c:v>
                </c:pt>
                <c:pt idx="134">
                  <c:v>0.29167001397615722</c:v>
                </c:pt>
                <c:pt idx="135">
                  <c:v>0.3102691479513624</c:v>
                </c:pt>
                <c:pt idx="136">
                  <c:v>0.3115000349520255</c:v>
                </c:pt>
                <c:pt idx="137">
                  <c:v>0.46801802018760058</c:v>
                </c:pt>
                <c:pt idx="138">
                  <c:v>0.47232848906694358</c:v>
                </c:pt>
                <c:pt idx="139">
                  <c:v>0.47243364190201226</c:v>
                </c:pt>
                <c:pt idx="140">
                  <c:v>0.47428170343768689</c:v>
                </c:pt>
                <c:pt idx="141">
                  <c:v>0.47653079475991661</c:v>
                </c:pt>
                <c:pt idx="142">
                  <c:v>0.48041801116771177</c:v>
                </c:pt>
                <c:pt idx="143">
                  <c:v>0.48131703125196496</c:v>
                </c:pt>
                <c:pt idx="144">
                  <c:v>0.59282981746892083</c:v>
                </c:pt>
                <c:pt idx="145">
                  <c:v>0.59300368416620064</c:v>
                </c:pt>
                <c:pt idx="146">
                  <c:v>0.59330172107169388</c:v>
                </c:pt>
                <c:pt idx="147">
                  <c:v>0.60024563321323443</c:v>
                </c:pt>
                <c:pt idx="148">
                  <c:v>0.60481873050033597</c:v>
                </c:pt>
                <c:pt idx="149">
                  <c:v>0.69653123436754616</c:v>
                </c:pt>
                <c:pt idx="150">
                  <c:v>0.69760480821925908</c:v>
                </c:pt>
                <c:pt idx="151">
                  <c:v>0.69777029392506784</c:v>
                </c:pt>
                <c:pt idx="152">
                  <c:v>0.69852424201860297</c:v>
                </c:pt>
                <c:pt idx="153">
                  <c:v>0.69885852393165082</c:v>
                </c:pt>
                <c:pt idx="154">
                  <c:v>0.69905022139621431</c:v>
                </c:pt>
                <c:pt idx="155">
                  <c:v>0.71393418239011852</c:v>
                </c:pt>
                <c:pt idx="156">
                  <c:v>0.71468104707535018</c:v>
                </c:pt>
                <c:pt idx="157">
                  <c:v>0.71783584419083279</c:v>
                </c:pt>
                <c:pt idx="158">
                  <c:v>0.71794445431809273</c:v>
                </c:pt>
                <c:pt idx="159">
                  <c:v>0.7180349035787662</c:v>
                </c:pt>
                <c:pt idx="160">
                  <c:v>0.71961764195475142</c:v>
                </c:pt>
                <c:pt idx="161">
                  <c:v>0.72243261084888266</c:v>
                </c:pt>
                <c:pt idx="162">
                  <c:v>0.72295543351315206</c:v>
                </c:pt>
                <c:pt idx="163">
                  <c:v>0.72436586657579904</c:v>
                </c:pt>
                <c:pt idx="164">
                  <c:v>0.72624029887951724</c:v>
                </c:pt>
                <c:pt idx="165">
                  <c:v>0.73409951198754364</c:v>
                </c:pt>
                <c:pt idx="166">
                  <c:v>0.73733809748985324</c:v>
                </c:pt>
                <c:pt idx="167">
                  <c:v>0.73842836918489207</c:v>
                </c:pt>
                <c:pt idx="168">
                  <c:v>0.74892738367588896</c:v>
                </c:pt>
                <c:pt idx="169">
                  <c:v>0.75298906287057621</c:v>
                </c:pt>
                <c:pt idx="170">
                  <c:v>0.75341909687010611</c:v>
                </c:pt>
                <c:pt idx="171">
                  <c:v>0.76277544684798892</c:v>
                </c:pt>
                <c:pt idx="172">
                  <c:v>0.7632739189660338</c:v>
                </c:pt>
                <c:pt idx="173">
                  <c:v>0.76471962886335587</c:v>
                </c:pt>
                <c:pt idx="174">
                  <c:v>0.77031669363623112</c:v>
                </c:pt>
                <c:pt idx="175">
                  <c:v>0.77689619986500547</c:v>
                </c:pt>
                <c:pt idx="176">
                  <c:v>0.77775482647586724</c:v>
                </c:pt>
                <c:pt idx="177">
                  <c:v>0.7781636837760143</c:v>
                </c:pt>
                <c:pt idx="178">
                  <c:v>0.7841283786678187</c:v>
                </c:pt>
                <c:pt idx="179">
                  <c:v>0.78455333704797603</c:v>
                </c:pt>
                <c:pt idx="180">
                  <c:v>0.79914856277403223</c:v>
                </c:pt>
                <c:pt idx="181">
                  <c:v>0.80017483487628382</c:v>
                </c:pt>
                <c:pt idx="182">
                  <c:v>0.80034116927981735</c:v>
                </c:pt>
                <c:pt idx="183">
                  <c:v>0.8138694920263766</c:v>
                </c:pt>
                <c:pt idx="184">
                  <c:v>0.81428548976993553</c:v>
                </c:pt>
                <c:pt idx="185">
                  <c:v>0.8160303267012381</c:v>
                </c:pt>
                <c:pt idx="186">
                  <c:v>0.81859356286849583</c:v>
                </c:pt>
                <c:pt idx="187">
                  <c:v>0.81879082993006091</c:v>
                </c:pt>
                <c:pt idx="188">
                  <c:v>0.82069883873320837</c:v>
                </c:pt>
                <c:pt idx="189">
                  <c:v>0.83264338632034696</c:v>
                </c:pt>
                <c:pt idx="190">
                  <c:v>0.83993606880830818</c:v>
                </c:pt>
                <c:pt idx="191">
                  <c:v>0.84208923320273976</c:v>
                </c:pt>
                <c:pt idx="192">
                  <c:v>0.84231192434141711</c:v>
                </c:pt>
                <c:pt idx="193">
                  <c:v>0.86293538099826417</c:v>
                </c:pt>
                <c:pt idx="194">
                  <c:v>0.86704123124320476</c:v>
                </c:pt>
                <c:pt idx="195">
                  <c:v>0.8694268094019606</c:v>
                </c:pt>
                <c:pt idx="196">
                  <c:v>0.8782247675855378</c:v>
                </c:pt>
                <c:pt idx="197">
                  <c:v>0.88533974887142908</c:v>
                </c:pt>
                <c:pt idx="198">
                  <c:v>0.88567712217922234</c:v>
                </c:pt>
                <c:pt idx="199">
                  <c:v>0.89554208234605803</c:v>
                </c:pt>
                <c:pt idx="200">
                  <c:v>0.89584070326043874</c:v>
                </c:pt>
                <c:pt idx="201">
                  <c:v>0.89609541700189732</c:v>
                </c:pt>
                <c:pt idx="202">
                  <c:v>0.89632369929608158</c:v>
                </c:pt>
                <c:pt idx="203">
                  <c:v>0.89739498284751162</c:v>
                </c:pt>
                <c:pt idx="204">
                  <c:v>0.89779073329600489</c:v>
                </c:pt>
                <c:pt idx="205">
                  <c:v>0.89796057533573959</c:v>
                </c:pt>
                <c:pt idx="206">
                  <c:v>0.89880268589598478</c:v>
                </c:pt>
                <c:pt idx="207">
                  <c:v>0.89982907497762654</c:v>
                </c:pt>
                <c:pt idx="208">
                  <c:v>0.90000882169601193</c:v>
                </c:pt>
                <c:pt idx="209">
                  <c:v>0.90266260282043387</c:v>
                </c:pt>
                <c:pt idx="210">
                  <c:v>0.90620662079083703</c:v>
                </c:pt>
                <c:pt idx="211">
                  <c:v>0.90810115445630057</c:v>
                </c:pt>
                <c:pt idx="212">
                  <c:v>0.90956508116820534</c:v>
                </c:pt>
                <c:pt idx="213">
                  <c:v>0.91047077313522939</c:v>
                </c:pt>
                <c:pt idx="214">
                  <c:v>0.91211792780480072</c:v>
                </c:pt>
                <c:pt idx="215">
                  <c:v>0.9184863269168122</c:v>
                </c:pt>
                <c:pt idx="216">
                  <c:v>0.91911675610479338</c:v>
                </c:pt>
                <c:pt idx="217">
                  <c:v>0.92333815846885137</c:v>
                </c:pt>
                <c:pt idx="218">
                  <c:v>0.92449402220752763</c:v>
                </c:pt>
                <c:pt idx="219">
                  <c:v>0.93110160995136959</c:v>
                </c:pt>
                <c:pt idx="220">
                  <c:v>0.93139151323699243</c:v>
                </c:pt>
                <c:pt idx="221">
                  <c:v>0.93490294257135576</c:v>
                </c:pt>
                <c:pt idx="222">
                  <c:v>0.93575431796054798</c:v>
                </c:pt>
                <c:pt idx="223">
                  <c:v>0.93603871261931748</c:v>
                </c:pt>
                <c:pt idx="224">
                  <c:v>0.93755905008512108</c:v>
                </c:pt>
                <c:pt idx="225">
                  <c:v>0.93991144146649186</c:v>
                </c:pt>
                <c:pt idx="226">
                  <c:v>0.940865510428746</c:v>
                </c:pt>
                <c:pt idx="227">
                  <c:v>0.94536567143355166</c:v>
                </c:pt>
                <c:pt idx="228">
                  <c:v>0.94685453461449831</c:v>
                </c:pt>
                <c:pt idx="229">
                  <c:v>0.94749553022619093</c:v>
                </c:pt>
                <c:pt idx="230">
                  <c:v>0.94928385969666085</c:v>
                </c:pt>
                <c:pt idx="231">
                  <c:v>0.95032809441299315</c:v>
                </c:pt>
                <c:pt idx="232">
                  <c:v>0.95181369653314429</c:v>
                </c:pt>
                <c:pt idx="233">
                  <c:v>0.95225158239145324</c:v>
                </c:pt>
                <c:pt idx="234">
                  <c:v>0.95238500871640541</c:v>
                </c:pt>
                <c:pt idx="235">
                  <c:v>0.95308330409473929</c:v>
                </c:pt>
                <c:pt idx="236">
                  <c:v>0.95362717107569417</c:v>
                </c:pt>
                <c:pt idx="237">
                  <c:v>0.95532651218046116</c:v>
                </c:pt>
                <c:pt idx="238">
                  <c:v>0.95562290959836527</c:v>
                </c:pt>
                <c:pt idx="239">
                  <c:v>0.96357867112547868</c:v>
                </c:pt>
                <c:pt idx="240">
                  <c:v>0.96481550141411132</c:v>
                </c:pt>
                <c:pt idx="241">
                  <c:v>0.96715714499247019</c:v>
                </c:pt>
                <c:pt idx="242">
                  <c:v>0.96797402683424683</c:v>
                </c:pt>
                <c:pt idx="243">
                  <c:v>0.96846767419552771</c:v>
                </c:pt>
                <c:pt idx="244">
                  <c:v>0.96932693996707842</c:v>
                </c:pt>
                <c:pt idx="245">
                  <c:v>0.97263874513578763</c:v>
                </c:pt>
                <c:pt idx="246">
                  <c:v>0.97369463265301615</c:v>
                </c:pt>
                <c:pt idx="247">
                  <c:v>0.980160695913327</c:v>
                </c:pt>
                <c:pt idx="248">
                  <c:v>0.98261377209889667</c:v>
                </c:pt>
                <c:pt idx="249">
                  <c:v>0.98636635120006833</c:v>
                </c:pt>
                <c:pt idx="25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Igualdad</c:v>
          </c:tx>
          <c:marker>
            <c:symbol val="none"/>
          </c:marker>
          <c:xVal>
            <c:numRef>
              <c:f>Año2010!$K$11:$K$261</c:f>
              <c:numCache>
                <c:formatCode>General</c:formatCode>
                <c:ptCount val="251"/>
                <c:pt idx="0">
                  <c:v>1.5975474891649096E-4</c:v>
                </c:pt>
                <c:pt idx="1">
                  <c:v>2.4835436541328047E-4</c:v>
                </c:pt>
                <c:pt idx="2">
                  <c:v>3.2455921690792845E-4</c:v>
                </c:pt>
                <c:pt idx="3">
                  <c:v>4.407027556316992E-4</c:v>
                </c:pt>
                <c:pt idx="4">
                  <c:v>6.280014267751714E-4</c:v>
                </c:pt>
                <c:pt idx="5">
                  <c:v>7.7627954143042019E-4</c:v>
                </c:pt>
                <c:pt idx="6">
                  <c:v>8.4927093533192037E-4</c:v>
                </c:pt>
                <c:pt idx="7">
                  <c:v>1.5364917948951012E-3</c:v>
                </c:pt>
                <c:pt idx="8">
                  <c:v>2.2191220007537855E-3</c:v>
                </c:pt>
                <c:pt idx="9">
                  <c:v>2.3393971278116033E-3</c:v>
                </c:pt>
                <c:pt idx="10">
                  <c:v>2.398157495229163E-3</c:v>
                </c:pt>
                <c:pt idx="11">
                  <c:v>2.6327398995289529E-3</c:v>
                </c:pt>
                <c:pt idx="12">
                  <c:v>3.3993790681799297E-3</c:v>
                </c:pt>
                <c:pt idx="13">
                  <c:v>4.0085588147666636E-3</c:v>
                </c:pt>
                <c:pt idx="14">
                  <c:v>4.2647172914775889E-3</c:v>
                </c:pt>
                <c:pt idx="15">
                  <c:v>4.3413812083426869E-3</c:v>
                </c:pt>
                <c:pt idx="16">
                  <c:v>4.6760398634005081E-3</c:v>
                </c:pt>
                <c:pt idx="17">
                  <c:v>4.8550753578758864E-3</c:v>
                </c:pt>
                <c:pt idx="18">
                  <c:v>5.0042716032720341E-3</c:v>
                </c:pt>
                <c:pt idx="19">
                  <c:v>5.4155941751949533E-3</c:v>
                </c:pt>
                <c:pt idx="20">
                  <c:v>5.6221735918973127E-3</c:v>
                </c:pt>
                <c:pt idx="21">
                  <c:v>5.8650191728651969E-3</c:v>
                </c:pt>
                <c:pt idx="22">
                  <c:v>6.5329592868694913E-3</c:v>
                </c:pt>
                <c:pt idx="23">
                  <c:v>6.7234714156061111E-3</c:v>
                </c:pt>
                <c:pt idx="24">
                  <c:v>6.8111529013620007E-3</c:v>
                </c:pt>
                <c:pt idx="25">
                  <c:v>6.8951618641542936E-3</c:v>
                </c:pt>
                <c:pt idx="26">
                  <c:v>7.5975318809423141E-3</c:v>
                </c:pt>
                <c:pt idx="27">
                  <c:v>7.996459687863092E-3</c:v>
                </c:pt>
                <c:pt idx="28">
                  <c:v>8.1888080780815106E-3</c:v>
                </c:pt>
                <c:pt idx="29">
                  <c:v>1.160333630348628E-2</c:v>
                </c:pt>
                <c:pt idx="30">
                  <c:v>1.1804866001113693E-2</c:v>
                </c:pt>
                <c:pt idx="31">
                  <c:v>1.2222615488222907E-2</c:v>
                </c:pt>
                <c:pt idx="32">
                  <c:v>1.4192924058192963E-2</c:v>
                </c:pt>
                <c:pt idx="33">
                  <c:v>1.4354974133961702E-2</c:v>
                </c:pt>
                <c:pt idx="34">
                  <c:v>1.4410061978415665E-2</c:v>
                </c:pt>
                <c:pt idx="35">
                  <c:v>3.6379094346655871E-2</c:v>
                </c:pt>
                <c:pt idx="36">
                  <c:v>3.8684061571683748E-2</c:v>
                </c:pt>
                <c:pt idx="37">
                  <c:v>3.9492934754416092E-2</c:v>
                </c:pt>
                <c:pt idx="38">
                  <c:v>3.9655902960925735E-2</c:v>
                </c:pt>
                <c:pt idx="39">
                  <c:v>3.984825135114415E-2</c:v>
                </c:pt>
                <c:pt idx="40">
                  <c:v>6.1470689364694846E-2</c:v>
                </c:pt>
                <c:pt idx="41">
                  <c:v>7.9383420119641612E-2</c:v>
                </c:pt>
                <c:pt idx="42">
                  <c:v>8.1338120467016384E-2</c:v>
                </c:pt>
                <c:pt idx="43">
                  <c:v>8.139458550758169E-2</c:v>
                </c:pt>
                <c:pt idx="44">
                  <c:v>8.2085019824738023E-2</c:v>
                </c:pt>
                <c:pt idx="45">
                  <c:v>8.2549593979633101E-2</c:v>
                </c:pt>
                <c:pt idx="46">
                  <c:v>8.2685477329286217E-2</c:v>
                </c:pt>
                <c:pt idx="47">
                  <c:v>8.2774995076523902E-2</c:v>
                </c:pt>
                <c:pt idx="48">
                  <c:v>8.5872768196318394E-2</c:v>
                </c:pt>
                <c:pt idx="49">
                  <c:v>9.1623480091941614E-2</c:v>
                </c:pt>
                <c:pt idx="50">
                  <c:v>9.1893869595136471E-2</c:v>
                </c:pt>
                <c:pt idx="51">
                  <c:v>9.261460222674249E-2</c:v>
                </c:pt>
                <c:pt idx="52">
                  <c:v>9.3413375971324944E-2</c:v>
                </c:pt>
                <c:pt idx="53">
                  <c:v>9.375767499916221E-2</c:v>
                </c:pt>
                <c:pt idx="54">
                  <c:v>9.6430353585920281E-2</c:v>
                </c:pt>
                <c:pt idx="55">
                  <c:v>9.6712219723376389E-2</c:v>
                </c:pt>
                <c:pt idx="56">
                  <c:v>9.7221323219205097E-2</c:v>
                </c:pt>
                <c:pt idx="57">
                  <c:v>9.7339762084781109E-2</c:v>
                </c:pt>
                <c:pt idx="58">
                  <c:v>0.10053347986699958</c:v>
                </c:pt>
                <c:pt idx="59">
                  <c:v>0.13738587061058907</c:v>
                </c:pt>
                <c:pt idx="60">
                  <c:v>0.13791012326364263</c:v>
                </c:pt>
                <c:pt idx="61">
                  <c:v>0.13815388697535141</c:v>
                </c:pt>
                <c:pt idx="62">
                  <c:v>0.13875663980675185</c:v>
                </c:pt>
                <c:pt idx="63">
                  <c:v>0.13895449698141565</c:v>
                </c:pt>
                <c:pt idx="64">
                  <c:v>0.13936627861870904</c:v>
                </c:pt>
                <c:pt idx="65">
                  <c:v>0.1398528879113857</c:v>
                </c:pt>
                <c:pt idx="66">
                  <c:v>0.1409551038658354</c:v>
                </c:pt>
                <c:pt idx="67">
                  <c:v>0.14109098721548849</c:v>
                </c:pt>
                <c:pt idx="68">
                  <c:v>0.1413976428829489</c:v>
                </c:pt>
                <c:pt idx="69">
                  <c:v>0.14151195016019086</c:v>
                </c:pt>
                <c:pt idx="70">
                  <c:v>0.14231531455847782</c:v>
                </c:pt>
                <c:pt idx="71">
                  <c:v>0.1426375784485335</c:v>
                </c:pt>
                <c:pt idx="72">
                  <c:v>0.14670306136923592</c:v>
                </c:pt>
                <c:pt idx="73">
                  <c:v>0.14728561532433657</c:v>
                </c:pt>
                <c:pt idx="74">
                  <c:v>0.14788331843666205</c:v>
                </c:pt>
                <c:pt idx="75">
                  <c:v>0.14918155530429378</c:v>
                </c:pt>
                <c:pt idx="76">
                  <c:v>0.14943036873507751</c:v>
                </c:pt>
                <c:pt idx="77">
                  <c:v>0.15686539147488063</c:v>
                </c:pt>
                <c:pt idx="78">
                  <c:v>0.15886003050948452</c:v>
                </c:pt>
                <c:pt idx="79">
                  <c:v>0.17227575689550617</c:v>
                </c:pt>
                <c:pt idx="80">
                  <c:v>0.17473083849667109</c:v>
                </c:pt>
                <c:pt idx="81">
                  <c:v>0.17725707523025572</c:v>
                </c:pt>
                <c:pt idx="82">
                  <c:v>0.18481512748933934</c:v>
                </c:pt>
                <c:pt idx="83">
                  <c:v>0.18819660300807176</c:v>
                </c:pt>
                <c:pt idx="84">
                  <c:v>0.18832789570402036</c:v>
                </c:pt>
                <c:pt idx="85">
                  <c:v>0.18844174391589188</c:v>
                </c:pt>
                <c:pt idx="86">
                  <c:v>0.18859139922665849</c:v>
                </c:pt>
                <c:pt idx="87">
                  <c:v>0.19095420868836302</c:v>
                </c:pt>
                <c:pt idx="88">
                  <c:v>0.19153768077420458</c:v>
                </c:pt>
                <c:pt idx="89">
                  <c:v>0.19161939441014461</c:v>
                </c:pt>
                <c:pt idx="90">
                  <c:v>0.1927909292355322</c:v>
                </c:pt>
                <c:pt idx="91">
                  <c:v>0.19462810884807186</c:v>
                </c:pt>
                <c:pt idx="92">
                  <c:v>0.1954626896915494</c:v>
                </c:pt>
                <c:pt idx="93">
                  <c:v>0.24105752134998271</c:v>
                </c:pt>
                <c:pt idx="94">
                  <c:v>0.24117182862722469</c:v>
                </c:pt>
                <c:pt idx="95">
                  <c:v>0.24127924992390992</c:v>
                </c:pt>
                <c:pt idx="96">
                  <c:v>0.24252515333931035</c:v>
                </c:pt>
                <c:pt idx="97">
                  <c:v>0.24549668348223119</c:v>
                </c:pt>
                <c:pt idx="98">
                  <c:v>0.24925000195102781</c:v>
                </c:pt>
                <c:pt idx="99">
                  <c:v>0.24975772825074519</c:v>
                </c:pt>
                <c:pt idx="100">
                  <c:v>0.24998358841300641</c:v>
                </c:pt>
                <c:pt idx="101">
                  <c:v>0.25031641080658246</c:v>
                </c:pt>
                <c:pt idx="102">
                  <c:v>0.25851348206133207</c:v>
                </c:pt>
                <c:pt idx="103">
                  <c:v>0.26632952905860841</c:v>
                </c:pt>
                <c:pt idx="104">
                  <c:v>0.26860190264233436</c:v>
                </c:pt>
                <c:pt idx="105">
                  <c:v>0.27608237285381199</c:v>
                </c:pt>
                <c:pt idx="106">
                  <c:v>0.27659468980723384</c:v>
                </c:pt>
                <c:pt idx="107">
                  <c:v>0.28180554082720827</c:v>
                </c:pt>
                <c:pt idx="108">
                  <c:v>0.29477918726148683</c:v>
                </c:pt>
                <c:pt idx="109">
                  <c:v>0.30734747897365838</c:v>
                </c:pt>
                <c:pt idx="110">
                  <c:v>0.30765964342556418</c:v>
                </c:pt>
                <c:pt idx="111">
                  <c:v>0.31213920331041217</c:v>
                </c:pt>
                <c:pt idx="112">
                  <c:v>0.3124036249637912</c:v>
                </c:pt>
                <c:pt idx="113">
                  <c:v>0.31973811238746586</c:v>
                </c:pt>
                <c:pt idx="114">
                  <c:v>0.34771263793192886</c:v>
                </c:pt>
                <c:pt idx="115">
                  <c:v>0.34782051829398453</c:v>
                </c:pt>
                <c:pt idx="116">
                  <c:v>0.34911829609624578</c:v>
                </c:pt>
                <c:pt idx="117">
                  <c:v>0.3595197992598948</c:v>
                </c:pt>
                <c:pt idx="118">
                  <c:v>0.36003670686702116</c:v>
                </c:pt>
                <c:pt idx="119">
                  <c:v>0.36042140364745801</c:v>
                </c:pt>
                <c:pt idx="120">
                  <c:v>0.36442353554703838</c:v>
                </c:pt>
                <c:pt idx="121">
                  <c:v>0.37009666539505559</c:v>
                </c:pt>
                <c:pt idx="122">
                  <c:v>0.37233093655303423</c:v>
                </c:pt>
                <c:pt idx="123">
                  <c:v>0.37693857567623773</c:v>
                </c:pt>
                <c:pt idx="124">
                  <c:v>0.38539455979992093</c:v>
                </c:pt>
                <c:pt idx="125">
                  <c:v>0.38627458811507298</c:v>
                </c:pt>
                <c:pt idx="126">
                  <c:v>0.38935032609708592</c:v>
                </c:pt>
                <c:pt idx="127">
                  <c:v>0.38983280380142854</c:v>
                </c:pt>
                <c:pt idx="128">
                  <c:v>0.39813959167971558</c:v>
                </c:pt>
                <c:pt idx="129">
                  <c:v>0.39832092250104323</c:v>
                </c:pt>
                <c:pt idx="130">
                  <c:v>0.39945481396605398</c:v>
                </c:pt>
                <c:pt idx="131">
                  <c:v>0.39987394064927451</c:v>
                </c:pt>
                <c:pt idx="132">
                  <c:v>0.40072321158460644</c:v>
                </c:pt>
                <c:pt idx="133">
                  <c:v>0.40745402804613973</c:v>
                </c:pt>
                <c:pt idx="134">
                  <c:v>0.40792365192010976</c:v>
                </c:pt>
                <c:pt idx="135">
                  <c:v>0.42741189502643989</c:v>
                </c:pt>
                <c:pt idx="136">
                  <c:v>0.42869085114851269</c:v>
                </c:pt>
                <c:pt idx="137">
                  <c:v>0.59082677214152624</c:v>
                </c:pt>
                <c:pt idx="138">
                  <c:v>0.5952907238037789</c:v>
                </c:pt>
                <c:pt idx="139">
                  <c:v>0.59539906323120506</c:v>
                </c:pt>
                <c:pt idx="140">
                  <c:v>0.59725827798152631</c:v>
                </c:pt>
                <c:pt idx="141">
                  <c:v>0.59949943512006165</c:v>
                </c:pt>
                <c:pt idx="142">
                  <c:v>0.60337165151980476</c:v>
                </c:pt>
                <c:pt idx="143">
                  <c:v>0.60426132020773626</c:v>
                </c:pt>
                <c:pt idx="144">
                  <c:v>0.71363226752126274</c:v>
                </c:pt>
                <c:pt idx="145">
                  <c:v>0.71380074451221776</c:v>
                </c:pt>
                <c:pt idx="146">
                  <c:v>0.71408352878041481</c:v>
                </c:pt>
                <c:pt idx="147">
                  <c:v>0.72065045890469759</c:v>
                </c:pt>
                <c:pt idx="148">
                  <c:v>0.72493675226858634</c:v>
                </c:pt>
                <c:pt idx="149">
                  <c:v>0.81009613287922588</c:v>
                </c:pt>
                <c:pt idx="150">
                  <c:v>0.81108817314476767</c:v>
                </c:pt>
                <c:pt idx="151">
                  <c:v>0.81123920565164553</c:v>
                </c:pt>
                <c:pt idx="152">
                  <c:v>0.81192596744583834</c:v>
                </c:pt>
                <c:pt idx="153">
                  <c:v>0.81222940965570556</c:v>
                </c:pt>
                <c:pt idx="154">
                  <c:v>0.81240339543110596</c:v>
                </c:pt>
                <c:pt idx="155">
                  <c:v>0.8258328937782411</c:v>
                </c:pt>
                <c:pt idx="156">
                  <c:v>0.82650588361132038</c:v>
                </c:pt>
                <c:pt idx="157">
                  <c:v>0.82932684031273374</c:v>
                </c:pt>
                <c:pt idx="158">
                  <c:v>0.82942370310589852</c:v>
                </c:pt>
                <c:pt idx="159">
                  <c:v>0.82950403954572727</c:v>
                </c:pt>
                <c:pt idx="160">
                  <c:v>0.8309000573372648</c:v>
                </c:pt>
                <c:pt idx="161">
                  <c:v>0.83337166529176587</c:v>
                </c:pt>
                <c:pt idx="162">
                  <c:v>0.83382797626999283</c:v>
                </c:pt>
                <c:pt idx="163">
                  <c:v>0.83505597613594573</c:v>
                </c:pt>
                <c:pt idx="164">
                  <c:v>0.83668290380881949</c:v>
                </c:pt>
                <c:pt idx="165">
                  <c:v>0.84340224363609151</c:v>
                </c:pt>
                <c:pt idx="166">
                  <c:v>0.84615112707434426</c:v>
                </c:pt>
                <c:pt idx="167">
                  <c:v>0.8470724712728368</c:v>
                </c:pt>
                <c:pt idx="168">
                  <c:v>0.85592554694195899</c:v>
                </c:pt>
                <c:pt idx="169">
                  <c:v>0.85925468900846014</c:v>
                </c:pt>
                <c:pt idx="170">
                  <c:v>0.85960357869000192</c:v>
                </c:pt>
                <c:pt idx="171">
                  <c:v>0.8671905520674239</c:v>
                </c:pt>
                <c:pt idx="172">
                  <c:v>0.86758810267823328</c:v>
                </c:pt>
                <c:pt idx="173">
                  <c:v>0.86873622516972793</c:v>
                </c:pt>
                <c:pt idx="174">
                  <c:v>0.87317401010586504</c:v>
                </c:pt>
                <c:pt idx="175">
                  <c:v>0.87837246636083732</c:v>
                </c:pt>
                <c:pt idx="176">
                  <c:v>0.87904775152076886</c:v>
                </c:pt>
                <c:pt idx="177">
                  <c:v>0.87936726101860174</c:v>
                </c:pt>
                <c:pt idx="178">
                  <c:v>0.88398086799162112</c:v>
                </c:pt>
                <c:pt idx="179">
                  <c:v>0.8843058862738995</c:v>
                </c:pt>
                <c:pt idx="180">
                  <c:v>0.89545842038360424</c:v>
                </c:pt>
                <c:pt idx="181">
                  <c:v>0.89623607712114595</c:v>
                </c:pt>
                <c:pt idx="182">
                  <c:v>0.89636094290190826</c:v>
                </c:pt>
                <c:pt idx="183">
                  <c:v>0.90646543077087638</c:v>
                </c:pt>
                <c:pt idx="184">
                  <c:v>0.9067688729807436</c:v>
                </c:pt>
                <c:pt idx="185">
                  <c:v>0.90803864779540744</c:v>
                </c:pt>
                <c:pt idx="186">
                  <c:v>0.90990015787258094</c:v>
                </c:pt>
                <c:pt idx="187">
                  <c:v>0.91004155000667941</c:v>
                </c:pt>
                <c:pt idx="188">
                  <c:v>0.91140635135302628</c:v>
                </c:pt>
                <c:pt idx="189">
                  <c:v>0.91965529699463677</c:v>
                </c:pt>
                <c:pt idx="190">
                  <c:v>0.92468527625865393</c:v>
                </c:pt>
                <c:pt idx="191">
                  <c:v>0.9261662211437246</c:v>
                </c:pt>
                <c:pt idx="192">
                  <c:v>0.92631725365060258</c:v>
                </c:pt>
                <c:pt idx="193">
                  <c:v>0.94020948989115105</c:v>
                </c:pt>
                <c:pt idx="194">
                  <c:v>0.94296984996366495</c:v>
                </c:pt>
                <c:pt idx="195">
                  <c:v>0.94454077166134376</c:v>
                </c:pt>
                <c:pt idx="196">
                  <c:v>0.95019507982917262</c:v>
                </c:pt>
                <c:pt idx="197">
                  <c:v>0.95476140306903567</c:v>
                </c:pt>
                <c:pt idx="198">
                  <c:v>0.95497716379314701</c:v>
                </c:pt>
                <c:pt idx="199">
                  <c:v>0.96125717806089872</c:v>
                </c:pt>
                <c:pt idx="200">
                  <c:v>0.96144723112426489</c:v>
                </c:pt>
                <c:pt idx="201">
                  <c:v>0.96160882213466314</c:v>
                </c:pt>
                <c:pt idx="202">
                  <c:v>0.96175342772635486</c:v>
                </c:pt>
                <c:pt idx="203">
                  <c:v>0.96241126840220925</c:v>
                </c:pt>
                <c:pt idx="204">
                  <c:v>0.96264952332947262</c:v>
                </c:pt>
                <c:pt idx="205">
                  <c:v>0.96274959958023065</c:v>
                </c:pt>
                <c:pt idx="206">
                  <c:v>0.9632449311149458</c:v>
                </c:pt>
                <c:pt idx="207">
                  <c:v>0.96384309329264173</c:v>
                </c:pt>
                <c:pt idx="208">
                  <c:v>0.963946383000993</c:v>
                </c:pt>
                <c:pt idx="209">
                  <c:v>0.96543650919347268</c:v>
                </c:pt>
                <c:pt idx="210">
                  <c:v>0.96738248729880882</c:v>
                </c:pt>
                <c:pt idx="211">
                  <c:v>0.96842043410139556</c:v>
                </c:pt>
                <c:pt idx="212">
                  <c:v>0.96920497681949414</c:v>
                </c:pt>
                <c:pt idx="213">
                  <c:v>0.96968745452383676</c:v>
                </c:pt>
                <c:pt idx="214">
                  <c:v>0.97055876059695023</c:v>
                </c:pt>
                <c:pt idx="215">
                  <c:v>0.97392416882771693</c:v>
                </c:pt>
                <c:pt idx="216">
                  <c:v>0.97424918710999531</c:v>
                </c:pt>
                <c:pt idx="217">
                  <c:v>0.9764109259394429</c:v>
                </c:pt>
                <c:pt idx="218">
                  <c:v>0.9770003658751002</c:v>
                </c:pt>
                <c:pt idx="219">
                  <c:v>0.9803561337330875</c:v>
                </c:pt>
                <c:pt idx="220">
                  <c:v>0.9805011983901496</c:v>
                </c:pt>
                <c:pt idx="221">
                  <c:v>0.9822511555823038</c:v>
                </c:pt>
                <c:pt idx="222">
                  <c:v>0.98267349572311746</c:v>
                </c:pt>
                <c:pt idx="223">
                  <c:v>0.98280937907277055</c:v>
                </c:pt>
                <c:pt idx="224">
                  <c:v>0.98353332516196978</c:v>
                </c:pt>
                <c:pt idx="225">
                  <c:v>0.98463737737790125</c:v>
                </c:pt>
                <c:pt idx="226">
                  <c:v>0.98508083452575568</c:v>
                </c:pt>
                <c:pt idx="227">
                  <c:v>0.98715351467333601</c:v>
                </c:pt>
                <c:pt idx="228">
                  <c:v>0.98782971796400831</c:v>
                </c:pt>
                <c:pt idx="229">
                  <c:v>0.98810882970924174</c:v>
                </c:pt>
                <c:pt idx="230">
                  <c:v>0.98888005953159719</c:v>
                </c:pt>
                <c:pt idx="231">
                  <c:v>0.98931938509111761</c:v>
                </c:pt>
                <c:pt idx="232">
                  <c:v>0.98992489231474068</c:v>
                </c:pt>
                <c:pt idx="233">
                  <c:v>0.99010071435162295</c:v>
                </c:pt>
                <c:pt idx="234">
                  <c:v>0.99015212967311328</c:v>
                </c:pt>
                <c:pt idx="235">
                  <c:v>0.99041609226112193</c:v>
                </c:pt>
                <c:pt idx="236">
                  <c:v>0.99059880027856084</c:v>
                </c:pt>
                <c:pt idx="237">
                  <c:v>0.99114141554643242</c:v>
                </c:pt>
                <c:pt idx="238">
                  <c:v>0.99123368768589282</c:v>
                </c:pt>
                <c:pt idx="239">
                  <c:v>0.99369978685594851</c:v>
                </c:pt>
                <c:pt idx="240">
                  <c:v>0.99407667952508771</c:v>
                </c:pt>
                <c:pt idx="241">
                  <c:v>0.99477078636520766</c:v>
                </c:pt>
                <c:pt idx="242">
                  <c:v>0.99499985998506202</c:v>
                </c:pt>
                <c:pt idx="243">
                  <c:v>0.99512380763508346</c:v>
                </c:pt>
                <c:pt idx="244">
                  <c:v>0.99532074667900639</c:v>
                </c:pt>
                <c:pt idx="245">
                  <c:v>0.99607545014802568</c:v>
                </c:pt>
                <c:pt idx="246">
                  <c:v>0.996282029564728</c:v>
                </c:pt>
                <c:pt idx="247">
                  <c:v>0.99743933336363166</c:v>
                </c:pt>
                <c:pt idx="248">
                  <c:v>0.99787452733481796</c:v>
                </c:pt>
                <c:pt idx="249">
                  <c:v>0.99851630072270658</c:v>
                </c:pt>
                <c:pt idx="250">
                  <c:v>1</c:v>
                </c:pt>
              </c:numCache>
            </c:numRef>
          </c:xVal>
          <c:yVal>
            <c:numRef>
              <c:f>Año2010!$K$11:$K$261</c:f>
              <c:numCache>
                <c:formatCode>General</c:formatCode>
                <c:ptCount val="251"/>
                <c:pt idx="0">
                  <c:v>1.5975474891649096E-4</c:v>
                </c:pt>
                <c:pt idx="1">
                  <c:v>2.4835436541328047E-4</c:v>
                </c:pt>
                <c:pt idx="2">
                  <c:v>3.2455921690792845E-4</c:v>
                </c:pt>
                <c:pt idx="3">
                  <c:v>4.407027556316992E-4</c:v>
                </c:pt>
                <c:pt idx="4">
                  <c:v>6.280014267751714E-4</c:v>
                </c:pt>
                <c:pt idx="5">
                  <c:v>7.7627954143042019E-4</c:v>
                </c:pt>
                <c:pt idx="6">
                  <c:v>8.4927093533192037E-4</c:v>
                </c:pt>
                <c:pt idx="7">
                  <c:v>1.5364917948951012E-3</c:v>
                </c:pt>
                <c:pt idx="8">
                  <c:v>2.2191220007537855E-3</c:v>
                </c:pt>
                <c:pt idx="9">
                  <c:v>2.3393971278116033E-3</c:v>
                </c:pt>
                <c:pt idx="10">
                  <c:v>2.398157495229163E-3</c:v>
                </c:pt>
                <c:pt idx="11">
                  <c:v>2.6327398995289529E-3</c:v>
                </c:pt>
                <c:pt idx="12">
                  <c:v>3.3993790681799297E-3</c:v>
                </c:pt>
                <c:pt idx="13">
                  <c:v>4.0085588147666636E-3</c:v>
                </c:pt>
                <c:pt idx="14">
                  <c:v>4.2647172914775889E-3</c:v>
                </c:pt>
                <c:pt idx="15">
                  <c:v>4.3413812083426869E-3</c:v>
                </c:pt>
                <c:pt idx="16">
                  <c:v>4.6760398634005081E-3</c:v>
                </c:pt>
                <c:pt idx="17">
                  <c:v>4.8550753578758864E-3</c:v>
                </c:pt>
                <c:pt idx="18">
                  <c:v>5.0042716032720341E-3</c:v>
                </c:pt>
                <c:pt idx="19">
                  <c:v>5.4155941751949533E-3</c:v>
                </c:pt>
                <c:pt idx="20">
                  <c:v>5.6221735918973127E-3</c:v>
                </c:pt>
                <c:pt idx="21">
                  <c:v>5.8650191728651969E-3</c:v>
                </c:pt>
                <c:pt idx="22">
                  <c:v>6.5329592868694913E-3</c:v>
                </c:pt>
                <c:pt idx="23">
                  <c:v>6.7234714156061111E-3</c:v>
                </c:pt>
                <c:pt idx="24">
                  <c:v>6.8111529013620007E-3</c:v>
                </c:pt>
                <c:pt idx="25">
                  <c:v>6.8951618641542936E-3</c:v>
                </c:pt>
                <c:pt idx="26">
                  <c:v>7.5975318809423141E-3</c:v>
                </c:pt>
                <c:pt idx="27">
                  <c:v>7.996459687863092E-3</c:v>
                </c:pt>
                <c:pt idx="28">
                  <c:v>8.1888080780815106E-3</c:v>
                </c:pt>
                <c:pt idx="29">
                  <c:v>1.160333630348628E-2</c:v>
                </c:pt>
                <c:pt idx="30">
                  <c:v>1.1804866001113693E-2</c:v>
                </c:pt>
                <c:pt idx="31">
                  <c:v>1.2222615488222907E-2</c:v>
                </c:pt>
                <c:pt idx="32">
                  <c:v>1.4192924058192963E-2</c:v>
                </c:pt>
                <c:pt idx="33">
                  <c:v>1.4354974133961702E-2</c:v>
                </c:pt>
                <c:pt idx="34">
                  <c:v>1.4410061978415665E-2</c:v>
                </c:pt>
                <c:pt idx="35">
                  <c:v>3.6379094346655871E-2</c:v>
                </c:pt>
                <c:pt idx="36">
                  <c:v>3.8684061571683748E-2</c:v>
                </c:pt>
                <c:pt idx="37">
                  <c:v>3.9492934754416092E-2</c:v>
                </c:pt>
                <c:pt idx="38">
                  <c:v>3.9655902960925735E-2</c:v>
                </c:pt>
                <c:pt idx="39">
                  <c:v>3.984825135114415E-2</c:v>
                </c:pt>
                <c:pt idx="40">
                  <c:v>6.1470689364694846E-2</c:v>
                </c:pt>
                <c:pt idx="41">
                  <c:v>7.9383420119641612E-2</c:v>
                </c:pt>
                <c:pt idx="42">
                  <c:v>8.1338120467016384E-2</c:v>
                </c:pt>
                <c:pt idx="43">
                  <c:v>8.139458550758169E-2</c:v>
                </c:pt>
                <c:pt idx="44">
                  <c:v>8.2085019824738023E-2</c:v>
                </c:pt>
                <c:pt idx="45">
                  <c:v>8.2549593979633101E-2</c:v>
                </c:pt>
                <c:pt idx="46">
                  <c:v>8.2685477329286217E-2</c:v>
                </c:pt>
                <c:pt idx="47">
                  <c:v>8.2774995076523902E-2</c:v>
                </c:pt>
                <c:pt idx="48">
                  <c:v>8.5872768196318394E-2</c:v>
                </c:pt>
                <c:pt idx="49">
                  <c:v>9.1623480091941614E-2</c:v>
                </c:pt>
                <c:pt idx="50">
                  <c:v>9.1893869595136471E-2</c:v>
                </c:pt>
                <c:pt idx="51">
                  <c:v>9.261460222674249E-2</c:v>
                </c:pt>
                <c:pt idx="52">
                  <c:v>9.3413375971324944E-2</c:v>
                </c:pt>
                <c:pt idx="53">
                  <c:v>9.375767499916221E-2</c:v>
                </c:pt>
                <c:pt idx="54">
                  <c:v>9.6430353585920281E-2</c:v>
                </c:pt>
                <c:pt idx="55">
                  <c:v>9.6712219723376389E-2</c:v>
                </c:pt>
                <c:pt idx="56">
                  <c:v>9.7221323219205097E-2</c:v>
                </c:pt>
                <c:pt idx="57">
                  <c:v>9.7339762084781109E-2</c:v>
                </c:pt>
                <c:pt idx="58">
                  <c:v>0.10053347986699958</c:v>
                </c:pt>
                <c:pt idx="59">
                  <c:v>0.13738587061058907</c:v>
                </c:pt>
                <c:pt idx="60">
                  <c:v>0.13791012326364263</c:v>
                </c:pt>
                <c:pt idx="61">
                  <c:v>0.13815388697535141</c:v>
                </c:pt>
                <c:pt idx="62">
                  <c:v>0.13875663980675185</c:v>
                </c:pt>
                <c:pt idx="63">
                  <c:v>0.13895449698141565</c:v>
                </c:pt>
                <c:pt idx="64">
                  <c:v>0.13936627861870904</c:v>
                </c:pt>
                <c:pt idx="65">
                  <c:v>0.1398528879113857</c:v>
                </c:pt>
                <c:pt idx="66">
                  <c:v>0.1409551038658354</c:v>
                </c:pt>
                <c:pt idx="67">
                  <c:v>0.14109098721548849</c:v>
                </c:pt>
                <c:pt idx="68">
                  <c:v>0.1413976428829489</c:v>
                </c:pt>
                <c:pt idx="69">
                  <c:v>0.14151195016019086</c:v>
                </c:pt>
                <c:pt idx="70">
                  <c:v>0.14231531455847782</c:v>
                </c:pt>
                <c:pt idx="71">
                  <c:v>0.1426375784485335</c:v>
                </c:pt>
                <c:pt idx="72">
                  <c:v>0.14670306136923592</c:v>
                </c:pt>
                <c:pt idx="73">
                  <c:v>0.14728561532433657</c:v>
                </c:pt>
                <c:pt idx="74">
                  <c:v>0.14788331843666205</c:v>
                </c:pt>
                <c:pt idx="75">
                  <c:v>0.14918155530429378</c:v>
                </c:pt>
                <c:pt idx="76">
                  <c:v>0.14943036873507751</c:v>
                </c:pt>
                <c:pt idx="77">
                  <c:v>0.15686539147488063</c:v>
                </c:pt>
                <c:pt idx="78">
                  <c:v>0.15886003050948452</c:v>
                </c:pt>
                <c:pt idx="79">
                  <c:v>0.17227575689550617</c:v>
                </c:pt>
                <c:pt idx="80">
                  <c:v>0.17473083849667109</c:v>
                </c:pt>
                <c:pt idx="81">
                  <c:v>0.17725707523025572</c:v>
                </c:pt>
                <c:pt idx="82">
                  <c:v>0.18481512748933934</c:v>
                </c:pt>
                <c:pt idx="83">
                  <c:v>0.18819660300807176</c:v>
                </c:pt>
                <c:pt idx="84">
                  <c:v>0.18832789570402036</c:v>
                </c:pt>
                <c:pt idx="85">
                  <c:v>0.18844174391589188</c:v>
                </c:pt>
                <c:pt idx="86">
                  <c:v>0.18859139922665849</c:v>
                </c:pt>
                <c:pt idx="87">
                  <c:v>0.19095420868836302</c:v>
                </c:pt>
                <c:pt idx="88">
                  <c:v>0.19153768077420458</c:v>
                </c:pt>
                <c:pt idx="89">
                  <c:v>0.19161939441014461</c:v>
                </c:pt>
                <c:pt idx="90">
                  <c:v>0.1927909292355322</c:v>
                </c:pt>
                <c:pt idx="91">
                  <c:v>0.19462810884807186</c:v>
                </c:pt>
                <c:pt idx="92">
                  <c:v>0.1954626896915494</c:v>
                </c:pt>
                <c:pt idx="93">
                  <c:v>0.24105752134998271</c:v>
                </c:pt>
                <c:pt idx="94">
                  <c:v>0.24117182862722469</c:v>
                </c:pt>
                <c:pt idx="95">
                  <c:v>0.24127924992390992</c:v>
                </c:pt>
                <c:pt idx="96">
                  <c:v>0.24252515333931035</c:v>
                </c:pt>
                <c:pt idx="97">
                  <c:v>0.24549668348223119</c:v>
                </c:pt>
                <c:pt idx="98">
                  <c:v>0.24925000195102781</c:v>
                </c:pt>
                <c:pt idx="99">
                  <c:v>0.24975772825074519</c:v>
                </c:pt>
                <c:pt idx="100">
                  <c:v>0.24998358841300641</c:v>
                </c:pt>
                <c:pt idx="101">
                  <c:v>0.25031641080658246</c:v>
                </c:pt>
                <c:pt idx="102">
                  <c:v>0.25851348206133207</c:v>
                </c:pt>
                <c:pt idx="103">
                  <c:v>0.26632952905860841</c:v>
                </c:pt>
                <c:pt idx="104">
                  <c:v>0.26860190264233436</c:v>
                </c:pt>
                <c:pt idx="105">
                  <c:v>0.27608237285381199</c:v>
                </c:pt>
                <c:pt idx="106">
                  <c:v>0.27659468980723384</c:v>
                </c:pt>
                <c:pt idx="107">
                  <c:v>0.28180554082720827</c:v>
                </c:pt>
                <c:pt idx="108">
                  <c:v>0.29477918726148683</c:v>
                </c:pt>
                <c:pt idx="109">
                  <c:v>0.30734747897365838</c:v>
                </c:pt>
                <c:pt idx="110">
                  <c:v>0.30765964342556418</c:v>
                </c:pt>
                <c:pt idx="111">
                  <c:v>0.31213920331041217</c:v>
                </c:pt>
                <c:pt idx="112">
                  <c:v>0.3124036249637912</c:v>
                </c:pt>
                <c:pt idx="113">
                  <c:v>0.31973811238746586</c:v>
                </c:pt>
                <c:pt idx="114">
                  <c:v>0.34771263793192886</c:v>
                </c:pt>
                <c:pt idx="115">
                  <c:v>0.34782051829398453</c:v>
                </c:pt>
                <c:pt idx="116">
                  <c:v>0.34911829609624578</c:v>
                </c:pt>
                <c:pt idx="117">
                  <c:v>0.3595197992598948</c:v>
                </c:pt>
                <c:pt idx="118">
                  <c:v>0.36003670686702116</c:v>
                </c:pt>
                <c:pt idx="119">
                  <c:v>0.36042140364745801</c:v>
                </c:pt>
                <c:pt idx="120">
                  <c:v>0.36442353554703838</c:v>
                </c:pt>
                <c:pt idx="121">
                  <c:v>0.37009666539505559</c:v>
                </c:pt>
                <c:pt idx="122">
                  <c:v>0.37233093655303423</c:v>
                </c:pt>
                <c:pt idx="123">
                  <c:v>0.37693857567623773</c:v>
                </c:pt>
                <c:pt idx="124">
                  <c:v>0.38539455979992093</c:v>
                </c:pt>
                <c:pt idx="125">
                  <c:v>0.38627458811507298</c:v>
                </c:pt>
                <c:pt idx="126">
                  <c:v>0.38935032609708592</c:v>
                </c:pt>
                <c:pt idx="127">
                  <c:v>0.38983280380142854</c:v>
                </c:pt>
                <c:pt idx="128">
                  <c:v>0.39813959167971558</c:v>
                </c:pt>
                <c:pt idx="129">
                  <c:v>0.39832092250104323</c:v>
                </c:pt>
                <c:pt idx="130">
                  <c:v>0.39945481396605398</c:v>
                </c:pt>
                <c:pt idx="131">
                  <c:v>0.39987394064927451</c:v>
                </c:pt>
                <c:pt idx="132">
                  <c:v>0.40072321158460644</c:v>
                </c:pt>
                <c:pt idx="133">
                  <c:v>0.40745402804613973</c:v>
                </c:pt>
                <c:pt idx="134">
                  <c:v>0.40792365192010976</c:v>
                </c:pt>
                <c:pt idx="135">
                  <c:v>0.42741189502643989</c:v>
                </c:pt>
                <c:pt idx="136">
                  <c:v>0.42869085114851269</c:v>
                </c:pt>
                <c:pt idx="137">
                  <c:v>0.59082677214152624</c:v>
                </c:pt>
                <c:pt idx="138">
                  <c:v>0.5952907238037789</c:v>
                </c:pt>
                <c:pt idx="139">
                  <c:v>0.59539906323120506</c:v>
                </c:pt>
                <c:pt idx="140">
                  <c:v>0.59725827798152631</c:v>
                </c:pt>
                <c:pt idx="141">
                  <c:v>0.59949943512006165</c:v>
                </c:pt>
                <c:pt idx="142">
                  <c:v>0.60337165151980476</c:v>
                </c:pt>
                <c:pt idx="143">
                  <c:v>0.60426132020773626</c:v>
                </c:pt>
                <c:pt idx="144">
                  <c:v>0.71363226752126274</c:v>
                </c:pt>
                <c:pt idx="145">
                  <c:v>0.71380074451221776</c:v>
                </c:pt>
                <c:pt idx="146">
                  <c:v>0.71408352878041481</c:v>
                </c:pt>
                <c:pt idx="147">
                  <c:v>0.72065045890469759</c:v>
                </c:pt>
                <c:pt idx="148">
                  <c:v>0.72493675226858634</c:v>
                </c:pt>
                <c:pt idx="149">
                  <c:v>0.81009613287922588</c:v>
                </c:pt>
                <c:pt idx="150">
                  <c:v>0.81108817314476767</c:v>
                </c:pt>
                <c:pt idx="151">
                  <c:v>0.81123920565164553</c:v>
                </c:pt>
                <c:pt idx="152">
                  <c:v>0.81192596744583834</c:v>
                </c:pt>
                <c:pt idx="153">
                  <c:v>0.81222940965570556</c:v>
                </c:pt>
                <c:pt idx="154">
                  <c:v>0.81240339543110596</c:v>
                </c:pt>
                <c:pt idx="155">
                  <c:v>0.8258328937782411</c:v>
                </c:pt>
                <c:pt idx="156">
                  <c:v>0.82650588361132038</c:v>
                </c:pt>
                <c:pt idx="157">
                  <c:v>0.82932684031273374</c:v>
                </c:pt>
                <c:pt idx="158">
                  <c:v>0.82942370310589852</c:v>
                </c:pt>
                <c:pt idx="159">
                  <c:v>0.82950403954572727</c:v>
                </c:pt>
                <c:pt idx="160">
                  <c:v>0.8309000573372648</c:v>
                </c:pt>
                <c:pt idx="161">
                  <c:v>0.83337166529176587</c:v>
                </c:pt>
                <c:pt idx="162">
                  <c:v>0.83382797626999283</c:v>
                </c:pt>
                <c:pt idx="163">
                  <c:v>0.83505597613594573</c:v>
                </c:pt>
                <c:pt idx="164">
                  <c:v>0.83668290380881949</c:v>
                </c:pt>
                <c:pt idx="165">
                  <c:v>0.84340224363609151</c:v>
                </c:pt>
                <c:pt idx="166">
                  <c:v>0.84615112707434426</c:v>
                </c:pt>
                <c:pt idx="167">
                  <c:v>0.8470724712728368</c:v>
                </c:pt>
                <c:pt idx="168">
                  <c:v>0.85592554694195899</c:v>
                </c:pt>
                <c:pt idx="169">
                  <c:v>0.85925468900846014</c:v>
                </c:pt>
                <c:pt idx="170">
                  <c:v>0.85960357869000192</c:v>
                </c:pt>
                <c:pt idx="171">
                  <c:v>0.8671905520674239</c:v>
                </c:pt>
                <c:pt idx="172">
                  <c:v>0.86758810267823328</c:v>
                </c:pt>
                <c:pt idx="173">
                  <c:v>0.86873622516972793</c:v>
                </c:pt>
                <c:pt idx="174">
                  <c:v>0.87317401010586504</c:v>
                </c:pt>
                <c:pt idx="175">
                  <c:v>0.87837246636083732</c:v>
                </c:pt>
                <c:pt idx="176">
                  <c:v>0.87904775152076886</c:v>
                </c:pt>
                <c:pt idx="177">
                  <c:v>0.87936726101860174</c:v>
                </c:pt>
                <c:pt idx="178">
                  <c:v>0.88398086799162112</c:v>
                </c:pt>
                <c:pt idx="179">
                  <c:v>0.8843058862738995</c:v>
                </c:pt>
                <c:pt idx="180">
                  <c:v>0.89545842038360424</c:v>
                </c:pt>
                <c:pt idx="181">
                  <c:v>0.89623607712114595</c:v>
                </c:pt>
                <c:pt idx="182">
                  <c:v>0.89636094290190826</c:v>
                </c:pt>
                <c:pt idx="183">
                  <c:v>0.90646543077087638</c:v>
                </c:pt>
                <c:pt idx="184">
                  <c:v>0.9067688729807436</c:v>
                </c:pt>
                <c:pt idx="185">
                  <c:v>0.90803864779540744</c:v>
                </c:pt>
                <c:pt idx="186">
                  <c:v>0.90990015787258094</c:v>
                </c:pt>
                <c:pt idx="187">
                  <c:v>0.91004155000667941</c:v>
                </c:pt>
                <c:pt idx="188">
                  <c:v>0.91140635135302628</c:v>
                </c:pt>
                <c:pt idx="189">
                  <c:v>0.91965529699463677</c:v>
                </c:pt>
                <c:pt idx="190">
                  <c:v>0.92468527625865393</c:v>
                </c:pt>
                <c:pt idx="191">
                  <c:v>0.9261662211437246</c:v>
                </c:pt>
                <c:pt idx="192">
                  <c:v>0.92631725365060258</c:v>
                </c:pt>
                <c:pt idx="193">
                  <c:v>0.94020948989115105</c:v>
                </c:pt>
                <c:pt idx="194">
                  <c:v>0.94296984996366495</c:v>
                </c:pt>
                <c:pt idx="195">
                  <c:v>0.94454077166134376</c:v>
                </c:pt>
                <c:pt idx="196">
                  <c:v>0.95019507982917262</c:v>
                </c:pt>
                <c:pt idx="197">
                  <c:v>0.95476140306903567</c:v>
                </c:pt>
                <c:pt idx="198">
                  <c:v>0.95497716379314701</c:v>
                </c:pt>
                <c:pt idx="199">
                  <c:v>0.96125717806089872</c:v>
                </c:pt>
                <c:pt idx="200">
                  <c:v>0.96144723112426489</c:v>
                </c:pt>
                <c:pt idx="201">
                  <c:v>0.96160882213466314</c:v>
                </c:pt>
                <c:pt idx="202">
                  <c:v>0.96175342772635486</c:v>
                </c:pt>
                <c:pt idx="203">
                  <c:v>0.96241126840220925</c:v>
                </c:pt>
                <c:pt idx="204">
                  <c:v>0.96264952332947262</c:v>
                </c:pt>
                <c:pt idx="205">
                  <c:v>0.96274959958023065</c:v>
                </c:pt>
                <c:pt idx="206">
                  <c:v>0.9632449311149458</c:v>
                </c:pt>
                <c:pt idx="207">
                  <c:v>0.96384309329264173</c:v>
                </c:pt>
                <c:pt idx="208">
                  <c:v>0.963946383000993</c:v>
                </c:pt>
                <c:pt idx="209">
                  <c:v>0.96543650919347268</c:v>
                </c:pt>
                <c:pt idx="210">
                  <c:v>0.96738248729880882</c:v>
                </c:pt>
                <c:pt idx="211">
                  <c:v>0.96842043410139556</c:v>
                </c:pt>
                <c:pt idx="212">
                  <c:v>0.96920497681949414</c:v>
                </c:pt>
                <c:pt idx="213">
                  <c:v>0.96968745452383676</c:v>
                </c:pt>
                <c:pt idx="214">
                  <c:v>0.97055876059695023</c:v>
                </c:pt>
                <c:pt idx="215">
                  <c:v>0.97392416882771693</c:v>
                </c:pt>
                <c:pt idx="216">
                  <c:v>0.97424918710999531</c:v>
                </c:pt>
                <c:pt idx="217">
                  <c:v>0.9764109259394429</c:v>
                </c:pt>
                <c:pt idx="218">
                  <c:v>0.9770003658751002</c:v>
                </c:pt>
                <c:pt idx="219">
                  <c:v>0.9803561337330875</c:v>
                </c:pt>
                <c:pt idx="220">
                  <c:v>0.9805011983901496</c:v>
                </c:pt>
                <c:pt idx="221">
                  <c:v>0.9822511555823038</c:v>
                </c:pt>
                <c:pt idx="222">
                  <c:v>0.98267349572311746</c:v>
                </c:pt>
                <c:pt idx="223">
                  <c:v>0.98280937907277055</c:v>
                </c:pt>
                <c:pt idx="224">
                  <c:v>0.98353332516196978</c:v>
                </c:pt>
                <c:pt idx="225">
                  <c:v>0.98463737737790125</c:v>
                </c:pt>
                <c:pt idx="226">
                  <c:v>0.98508083452575568</c:v>
                </c:pt>
                <c:pt idx="227">
                  <c:v>0.98715351467333601</c:v>
                </c:pt>
                <c:pt idx="228">
                  <c:v>0.98782971796400831</c:v>
                </c:pt>
                <c:pt idx="229">
                  <c:v>0.98810882970924174</c:v>
                </c:pt>
                <c:pt idx="230">
                  <c:v>0.98888005953159719</c:v>
                </c:pt>
                <c:pt idx="231">
                  <c:v>0.98931938509111761</c:v>
                </c:pt>
                <c:pt idx="232">
                  <c:v>0.98992489231474068</c:v>
                </c:pt>
                <c:pt idx="233">
                  <c:v>0.99010071435162295</c:v>
                </c:pt>
                <c:pt idx="234">
                  <c:v>0.99015212967311328</c:v>
                </c:pt>
                <c:pt idx="235">
                  <c:v>0.99041609226112193</c:v>
                </c:pt>
                <c:pt idx="236">
                  <c:v>0.99059880027856084</c:v>
                </c:pt>
                <c:pt idx="237">
                  <c:v>0.99114141554643242</c:v>
                </c:pt>
                <c:pt idx="238">
                  <c:v>0.99123368768589282</c:v>
                </c:pt>
                <c:pt idx="239">
                  <c:v>0.99369978685594851</c:v>
                </c:pt>
                <c:pt idx="240">
                  <c:v>0.99407667952508771</c:v>
                </c:pt>
                <c:pt idx="241">
                  <c:v>0.99477078636520766</c:v>
                </c:pt>
                <c:pt idx="242">
                  <c:v>0.99499985998506202</c:v>
                </c:pt>
                <c:pt idx="243">
                  <c:v>0.99512380763508346</c:v>
                </c:pt>
                <c:pt idx="244">
                  <c:v>0.99532074667900639</c:v>
                </c:pt>
                <c:pt idx="245">
                  <c:v>0.99607545014802568</c:v>
                </c:pt>
                <c:pt idx="246">
                  <c:v>0.996282029564728</c:v>
                </c:pt>
                <c:pt idx="247">
                  <c:v>0.99743933336363166</c:v>
                </c:pt>
                <c:pt idx="248">
                  <c:v>0.99787452733481796</c:v>
                </c:pt>
                <c:pt idx="249">
                  <c:v>0.99851630072270658</c:v>
                </c:pt>
                <c:pt idx="250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v>Curva Lorenz 1996</c:v>
          </c:tx>
          <c:marker>
            <c:symbol val="none"/>
          </c:marker>
          <c:xVal>
            <c:numRef>
              <c:f>'Año 1996'!$G$3:$G$253</c:f>
              <c:numCache>
                <c:formatCode>General</c:formatCode>
                <c:ptCount val="251"/>
                <c:pt idx="0">
                  <c:v>1.4346621037103412E-4</c:v>
                </c:pt>
                <c:pt idx="1">
                  <c:v>2.1877405501762346E-4</c:v>
                </c:pt>
                <c:pt idx="2">
                  <c:v>2.8740905267021121E-4</c:v>
                </c:pt>
                <c:pt idx="3">
                  <c:v>5.1285595468183629E-4</c:v>
                </c:pt>
                <c:pt idx="4">
                  <c:v>2.5561770306307507E-3</c:v>
                </c:pt>
                <c:pt idx="5">
                  <c:v>2.6724752210976355E-3</c:v>
                </c:pt>
                <c:pt idx="6">
                  <c:v>2.8230909103908143E-3</c:v>
                </c:pt>
                <c:pt idx="7">
                  <c:v>3.6047672725452859E-3</c:v>
                </c:pt>
                <c:pt idx="8">
                  <c:v>3.8292609107006253E-3</c:v>
                </c:pt>
                <c:pt idx="9">
                  <c:v>4.1328754489276974E-3</c:v>
                </c:pt>
                <c:pt idx="10">
                  <c:v>4.8902435827468775E-3</c:v>
                </c:pt>
                <c:pt idx="11">
                  <c:v>5.0065417732137619E-3</c:v>
                </c:pt>
                <c:pt idx="12">
                  <c:v>5.1342791299560783E-3</c:v>
                </c:pt>
                <c:pt idx="13">
                  <c:v>5.2110168703870963E-3</c:v>
                </c:pt>
                <c:pt idx="14">
                  <c:v>5.5961354683266165E-3</c:v>
                </c:pt>
                <c:pt idx="15">
                  <c:v>5.9912633367571397E-3</c:v>
                </c:pt>
                <c:pt idx="16">
                  <c:v>6.1323463874874582E-3</c:v>
                </c:pt>
                <c:pt idx="17">
                  <c:v>3.1904311374106015E-2</c:v>
                </c:pt>
                <c:pt idx="18">
                  <c:v>3.227513101420125E-2</c:v>
                </c:pt>
                <c:pt idx="19">
                  <c:v>3.3124012478223878E-2</c:v>
                </c:pt>
                <c:pt idx="20">
                  <c:v>3.3646401071468574E-2</c:v>
                </c:pt>
                <c:pt idx="21">
                  <c:v>3.3900922521096923E-2</c:v>
                </c:pt>
                <c:pt idx="22">
                  <c:v>3.408061275800682E-2</c:v>
                </c:pt>
                <c:pt idx="23">
                  <c:v>5.7900769998879914E-2</c:v>
                </c:pt>
                <c:pt idx="24">
                  <c:v>5.9889755035020531E-2</c:v>
                </c:pt>
                <c:pt idx="25">
                  <c:v>6.001320270440956E-2</c:v>
                </c:pt>
                <c:pt idx="26">
                  <c:v>6.3554577930511835E-2</c:v>
                </c:pt>
                <c:pt idx="27">
                  <c:v>6.4095555168954099E-2</c:v>
                </c:pt>
                <c:pt idx="28">
                  <c:v>6.4284778044426866E-2</c:v>
                </c:pt>
                <c:pt idx="29">
                  <c:v>6.44749541837559E-2</c:v>
                </c:pt>
                <c:pt idx="30">
                  <c:v>6.8983892223988402E-2</c:v>
                </c:pt>
                <c:pt idx="31">
                  <c:v>6.926701158930533E-2</c:v>
                </c:pt>
                <c:pt idx="32">
                  <c:v>7.2711153902066436E-2</c:v>
                </c:pt>
                <c:pt idx="33">
                  <c:v>7.3210187530832124E-2</c:v>
                </c:pt>
                <c:pt idx="34">
                  <c:v>7.4291188743860384E-2</c:v>
                </c:pt>
                <c:pt idx="35">
                  <c:v>7.454142050613545E-2</c:v>
                </c:pt>
                <c:pt idx="36">
                  <c:v>7.4817867024458362E-2</c:v>
                </c:pt>
                <c:pt idx="37">
                  <c:v>7.5288302737535479E-2</c:v>
                </c:pt>
                <c:pt idx="38">
                  <c:v>7.5333106138780914E-2</c:v>
                </c:pt>
                <c:pt idx="39">
                  <c:v>7.5397928081008356E-2</c:v>
                </c:pt>
                <c:pt idx="40">
                  <c:v>7.5844532197678324E-2</c:v>
                </c:pt>
                <c:pt idx="41">
                  <c:v>7.6487032036815047E-2</c:v>
                </c:pt>
                <c:pt idx="42">
                  <c:v>7.6582358422443639E-2</c:v>
                </c:pt>
                <c:pt idx="43">
                  <c:v>7.6757758972000253E-2</c:v>
                </c:pt>
                <c:pt idx="44">
                  <c:v>8.0857270185957952E-2</c:v>
                </c:pt>
                <c:pt idx="45">
                  <c:v>8.3193719897714791E-2</c:v>
                </c:pt>
                <c:pt idx="46">
                  <c:v>0.12237095786335439</c:v>
                </c:pt>
                <c:pt idx="47">
                  <c:v>0.14127561002928904</c:v>
                </c:pt>
                <c:pt idx="48">
                  <c:v>0.14355105085424358</c:v>
                </c:pt>
                <c:pt idx="49">
                  <c:v>0.14405056111493741</c:v>
                </c:pt>
                <c:pt idx="50">
                  <c:v>0.14608387292039532</c:v>
                </c:pt>
                <c:pt idx="51">
                  <c:v>0.14624211472053877</c:v>
                </c:pt>
                <c:pt idx="52">
                  <c:v>0.14662532679076573</c:v>
                </c:pt>
                <c:pt idx="53">
                  <c:v>0.1502086456265446</c:v>
                </c:pt>
                <c:pt idx="54">
                  <c:v>0.19809776197478141</c:v>
                </c:pt>
                <c:pt idx="55">
                  <c:v>0.19878792500673242</c:v>
                </c:pt>
                <c:pt idx="56">
                  <c:v>0.19886609264294788</c:v>
                </c:pt>
                <c:pt idx="57">
                  <c:v>0.19893091458517531</c:v>
                </c:pt>
                <c:pt idx="58">
                  <c:v>0.1995329007104199</c:v>
                </c:pt>
                <c:pt idx="59">
                  <c:v>0.19960725529121021</c:v>
                </c:pt>
                <c:pt idx="60">
                  <c:v>0.21604915028443011</c:v>
                </c:pt>
                <c:pt idx="61">
                  <c:v>0.21622359757013043</c:v>
                </c:pt>
                <c:pt idx="62">
                  <c:v>0.21694712483705145</c:v>
                </c:pt>
                <c:pt idx="63">
                  <c:v>0.21713110476131464</c:v>
                </c:pt>
                <c:pt idx="64">
                  <c:v>0.22564422762987624</c:v>
                </c:pt>
                <c:pt idx="65">
                  <c:v>0.22595785143859431</c:v>
                </c:pt>
                <c:pt idx="66">
                  <c:v>0.23284661269604467</c:v>
                </c:pt>
                <c:pt idx="67">
                  <c:v>0.23339378614955281</c:v>
                </c:pt>
                <c:pt idx="68">
                  <c:v>0.23343906618272639</c:v>
                </c:pt>
                <c:pt idx="69">
                  <c:v>0.23360016777443871</c:v>
                </c:pt>
                <c:pt idx="70">
                  <c:v>0.23657530426990714</c:v>
                </c:pt>
                <c:pt idx="71">
                  <c:v>0.24484296169547509</c:v>
                </c:pt>
                <c:pt idx="72">
                  <c:v>0.24500644644682815</c:v>
                </c:pt>
                <c:pt idx="73">
                  <c:v>0.24512608106079201</c:v>
                </c:pt>
                <c:pt idx="74">
                  <c:v>0.24534151869231263</c:v>
                </c:pt>
                <c:pt idx="75">
                  <c:v>0.24545257393156997</c:v>
                </c:pt>
                <c:pt idx="76">
                  <c:v>0.24624473619614357</c:v>
                </c:pt>
                <c:pt idx="77">
                  <c:v>0.24813362852737417</c:v>
                </c:pt>
                <c:pt idx="78">
                  <c:v>0.25037999480471196</c:v>
                </c:pt>
                <c:pt idx="79">
                  <c:v>0.25037999480471196</c:v>
                </c:pt>
                <c:pt idx="80">
                  <c:v>0.25102106474806429</c:v>
                </c:pt>
                <c:pt idx="81">
                  <c:v>0.25536794793272816</c:v>
                </c:pt>
                <c:pt idx="82">
                  <c:v>0.25544802209665618</c:v>
                </c:pt>
                <c:pt idx="83">
                  <c:v>0.25574544041981739</c:v>
                </c:pt>
                <c:pt idx="84">
                  <c:v>0.25586459840185316</c:v>
                </c:pt>
                <c:pt idx="85">
                  <c:v>0.25592894371215247</c:v>
                </c:pt>
                <c:pt idx="86">
                  <c:v>0.2560638305478169</c:v>
                </c:pt>
                <c:pt idx="87">
                  <c:v>0.25625829637449926</c:v>
                </c:pt>
                <c:pt idx="88">
                  <c:v>0.25639413647401998</c:v>
                </c:pt>
                <c:pt idx="89">
                  <c:v>0.26131488450016799</c:v>
                </c:pt>
                <c:pt idx="90">
                  <c:v>0.26155796678352095</c:v>
                </c:pt>
                <c:pt idx="91">
                  <c:v>0.26366944622519428</c:v>
                </c:pt>
                <c:pt idx="92">
                  <c:v>0.27506523899516455</c:v>
                </c:pt>
                <c:pt idx="93">
                  <c:v>0.27727919430138864</c:v>
                </c:pt>
                <c:pt idx="94">
                  <c:v>0.284637914639988</c:v>
                </c:pt>
                <c:pt idx="95">
                  <c:v>0.29288364699686137</c:v>
                </c:pt>
                <c:pt idx="96">
                  <c:v>0.29570197158797079</c:v>
                </c:pt>
                <c:pt idx="97">
                  <c:v>0.2961304636913713</c:v>
                </c:pt>
                <c:pt idx="98">
                  <c:v>0.29761612541139293</c:v>
                </c:pt>
                <c:pt idx="99">
                  <c:v>0.29911608608925888</c:v>
                </c:pt>
                <c:pt idx="100">
                  <c:v>0.30167559954338663</c:v>
                </c:pt>
                <c:pt idx="101">
                  <c:v>0.30187626158513481</c:v>
                </c:pt>
                <c:pt idx="102">
                  <c:v>0.3035554358679825</c:v>
                </c:pt>
                <c:pt idx="103">
                  <c:v>0.3039224424526526</c:v>
                </c:pt>
                <c:pt idx="104">
                  <c:v>0.30422939341437666</c:v>
                </c:pt>
                <c:pt idx="105">
                  <c:v>0.30489143516256723</c:v>
                </c:pt>
                <c:pt idx="106">
                  <c:v>0.3051960029646506</c:v>
                </c:pt>
                <c:pt idx="107">
                  <c:v>0.31434828924885189</c:v>
                </c:pt>
                <c:pt idx="108">
                  <c:v>0.31438594317117519</c:v>
                </c:pt>
                <c:pt idx="109">
                  <c:v>0.34070317508358933</c:v>
                </c:pt>
                <c:pt idx="110">
                  <c:v>0.34225318211391026</c:v>
                </c:pt>
                <c:pt idx="111">
                  <c:v>0.34237710641522745</c:v>
                </c:pt>
                <c:pt idx="112">
                  <c:v>0.36548898861088008</c:v>
                </c:pt>
                <c:pt idx="113">
                  <c:v>0.3703696995550641</c:v>
                </c:pt>
                <c:pt idx="114">
                  <c:v>0.37046645583647714</c:v>
                </c:pt>
                <c:pt idx="115">
                  <c:v>0.37096501283331468</c:v>
                </c:pt>
                <c:pt idx="116">
                  <c:v>0.37915164283109831</c:v>
                </c:pt>
                <c:pt idx="117">
                  <c:v>0.37961731222489403</c:v>
                </c:pt>
                <c:pt idx="118">
                  <c:v>0.38009632731267767</c:v>
                </c:pt>
                <c:pt idx="119">
                  <c:v>0.39454494758240372</c:v>
                </c:pt>
                <c:pt idx="120">
                  <c:v>0.40579965730164369</c:v>
                </c:pt>
                <c:pt idx="121">
                  <c:v>0.40981146824082304</c:v>
                </c:pt>
                <c:pt idx="122">
                  <c:v>0.41119084104086878</c:v>
                </c:pt>
                <c:pt idx="123">
                  <c:v>0.41171036984254467</c:v>
                </c:pt>
                <c:pt idx="124">
                  <c:v>0.41180092990889183</c:v>
                </c:pt>
                <c:pt idx="125">
                  <c:v>0.41204496545610103</c:v>
                </c:pt>
                <c:pt idx="126">
                  <c:v>0.41257355026441156</c:v>
                </c:pt>
                <c:pt idx="127">
                  <c:v>0.41699574129372202</c:v>
                </c:pt>
                <c:pt idx="128">
                  <c:v>0.41740612138385313</c:v>
                </c:pt>
                <c:pt idx="129">
                  <c:v>0.41767017547204432</c:v>
                </c:pt>
                <c:pt idx="130">
                  <c:v>0.42460040370724311</c:v>
                </c:pt>
                <c:pt idx="131">
                  <c:v>0.42956357197499589</c:v>
                </c:pt>
                <c:pt idx="132">
                  <c:v>0.43905474356010687</c:v>
                </c:pt>
                <c:pt idx="133">
                  <c:v>0.43917580806985518</c:v>
                </c:pt>
                <c:pt idx="134">
                  <c:v>0.43959667406240543</c:v>
                </c:pt>
                <c:pt idx="135">
                  <c:v>0.61064795727471399</c:v>
                </c:pt>
                <c:pt idx="136">
                  <c:v>0.61414548236342703</c:v>
                </c:pt>
                <c:pt idx="137">
                  <c:v>0.6144714986022769</c:v>
                </c:pt>
                <c:pt idx="138">
                  <c:v>0.61508778368536576</c:v>
                </c:pt>
                <c:pt idx="139">
                  <c:v>0.62274249245134183</c:v>
                </c:pt>
                <c:pt idx="140">
                  <c:v>0.62299987369253906</c:v>
                </c:pt>
                <c:pt idx="141">
                  <c:v>0.62332922635488586</c:v>
                </c:pt>
                <c:pt idx="142">
                  <c:v>0.63745945649661229</c:v>
                </c:pt>
                <c:pt idx="143">
                  <c:v>0.63813627383457538</c:v>
                </c:pt>
                <c:pt idx="144">
                  <c:v>0.63882786676231085</c:v>
                </c:pt>
                <c:pt idx="145">
                  <c:v>0.64277437912733459</c:v>
                </c:pt>
                <c:pt idx="146">
                  <c:v>0.64304367616673541</c:v>
                </c:pt>
                <c:pt idx="147">
                  <c:v>0.65555812407205727</c:v>
                </c:pt>
                <c:pt idx="148">
                  <c:v>0.66044217143973827</c:v>
                </c:pt>
                <c:pt idx="149">
                  <c:v>0.66119191346270711</c:v>
                </c:pt>
                <c:pt idx="150">
                  <c:v>0.6636322689347991</c:v>
                </c:pt>
                <c:pt idx="151">
                  <c:v>0.67220163437088165</c:v>
                </c:pt>
                <c:pt idx="152">
                  <c:v>0.77431239886466274</c:v>
                </c:pt>
                <c:pt idx="153">
                  <c:v>0.77705446234726927</c:v>
                </c:pt>
                <c:pt idx="154">
                  <c:v>0.77723272268839472</c:v>
                </c:pt>
                <c:pt idx="155">
                  <c:v>0.78333694779212171</c:v>
                </c:pt>
                <c:pt idx="156">
                  <c:v>0.79063751903548762</c:v>
                </c:pt>
                <c:pt idx="157">
                  <c:v>0.79708920881483092</c:v>
                </c:pt>
                <c:pt idx="158">
                  <c:v>0.79823169554658957</c:v>
                </c:pt>
                <c:pt idx="159">
                  <c:v>0.88255169669050626</c:v>
                </c:pt>
                <c:pt idx="160">
                  <c:v>0.88400542407134231</c:v>
                </c:pt>
                <c:pt idx="161">
                  <c:v>0.88420942253658741</c:v>
                </c:pt>
                <c:pt idx="162">
                  <c:v>0.88499395869031083</c:v>
                </c:pt>
                <c:pt idx="163">
                  <c:v>0.88782658223926447</c:v>
                </c:pt>
                <c:pt idx="164">
                  <c:v>0.89306429049762759</c:v>
                </c:pt>
                <c:pt idx="165">
                  <c:v>0.89894163880355848</c:v>
                </c:pt>
                <c:pt idx="166">
                  <c:v>0.90781986172907769</c:v>
                </c:pt>
                <c:pt idx="167">
                  <c:v>0.91285500141798004</c:v>
                </c:pt>
                <c:pt idx="168">
                  <c:v>0.91466429621721068</c:v>
                </c:pt>
                <c:pt idx="169">
                  <c:v>0.91476057586669557</c:v>
                </c:pt>
                <c:pt idx="170">
                  <c:v>0.91571765277840667</c:v>
                </c:pt>
                <c:pt idx="171">
                  <c:v>0.91669808465459679</c:v>
                </c:pt>
                <c:pt idx="172">
                  <c:v>0.91754458295897867</c:v>
                </c:pt>
                <c:pt idx="173">
                  <c:v>0.91821901713730103</c:v>
                </c:pt>
                <c:pt idx="174">
                  <c:v>0.92044822466522569</c:v>
                </c:pt>
                <c:pt idx="175">
                  <c:v>0.92509919902004478</c:v>
                </c:pt>
                <c:pt idx="176">
                  <c:v>0.92700525010068846</c:v>
                </c:pt>
                <c:pt idx="177">
                  <c:v>0.92940842828238535</c:v>
                </c:pt>
                <c:pt idx="178">
                  <c:v>0.92987648083582175</c:v>
                </c:pt>
                <c:pt idx="179">
                  <c:v>0.93032070179285098</c:v>
                </c:pt>
                <c:pt idx="180">
                  <c:v>0.94203202489925197</c:v>
                </c:pt>
                <c:pt idx="181">
                  <c:v>0.94398573917271</c:v>
                </c:pt>
                <c:pt idx="182">
                  <c:v>0.94494853566755876</c:v>
                </c:pt>
                <c:pt idx="183">
                  <c:v>0.94612581653007188</c:v>
                </c:pt>
                <c:pt idx="184">
                  <c:v>0.94643562728336483</c:v>
                </c:pt>
                <c:pt idx="185">
                  <c:v>0.94673495213423864</c:v>
                </c:pt>
                <c:pt idx="186">
                  <c:v>0.94684314758192711</c:v>
                </c:pt>
                <c:pt idx="187">
                  <c:v>0.94817152076566158</c:v>
                </c:pt>
                <c:pt idx="188">
                  <c:v>0.94945080086079725</c:v>
                </c:pt>
                <c:pt idx="189">
                  <c:v>0.95001894611914373</c:v>
                </c:pt>
                <c:pt idx="190">
                  <c:v>0.9509417055320285</c:v>
                </c:pt>
                <c:pt idx="191">
                  <c:v>0.95145742127827915</c:v>
                </c:pt>
                <c:pt idx="192">
                  <c:v>0.9516828681802908</c:v>
                </c:pt>
                <c:pt idx="193">
                  <c:v>0.95239304975322381</c:v>
                </c:pt>
                <c:pt idx="194">
                  <c:v>0.95662458801127714</c:v>
                </c:pt>
                <c:pt idx="195">
                  <c:v>0.95679045592227085</c:v>
                </c:pt>
                <c:pt idx="196">
                  <c:v>0.95737861972159932</c:v>
                </c:pt>
                <c:pt idx="197">
                  <c:v>0.96041667163158262</c:v>
                </c:pt>
                <c:pt idx="198">
                  <c:v>0.96055775468231286</c:v>
                </c:pt>
                <c:pt idx="199">
                  <c:v>0.96384508509071498</c:v>
                </c:pt>
                <c:pt idx="200">
                  <c:v>0.96997218852699285</c:v>
                </c:pt>
                <c:pt idx="201">
                  <c:v>0.97059562308900382</c:v>
                </c:pt>
                <c:pt idx="202">
                  <c:v>0.97068237009992586</c:v>
                </c:pt>
                <c:pt idx="203">
                  <c:v>0.97083203252536276</c:v>
                </c:pt>
                <c:pt idx="204">
                  <c:v>0.97099647054057214</c:v>
                </c:pt>
                <c:pt idx="205">
                  <c:v>0.97115614223650004</c:v>
                </c:pt>
                <c:pt idx="206">
                  <c:v>0.97126433768418841</c:v>
                </c:pt>
                <c:pt idx="207">
                  <c:v>0.97140971042227209</c:v>
                </c:pt>
                <c:pt idx="208">
                  <c:v>0.97159083055496642</c:v>
                </c:pt>
                <c:pt idx="209">
                  <c:v>0.97178291322200805</c:v>
                </c:pt>
                <c:pt idx="210">
                  <c:v>0.97193591207094188</c:v>
                </c:pt>
                <c:pt idx="211">
                  <c:v>0.97384243978351381</c:v>
                </c:pt>
                <c:pt idx="212">
                  <c:v>0.97474232086384771</c:v>
                </c:pt>
                <c:pt idx="213">
                  <c:v>0.97509741165031427</c:v>
                </c:pt>
                <c:pt idx="214">
                  <c:v>0.97813212713680053</c:v>
                </c:pt>
                <c:pt idx="215">
                  <c:v>0.978530591428728</c:v>
                </c:pt>
                <c:pt idx="216">
                  <c:v>0.97862210475893152</c:v>
                </c:pt>
                <c:pt idx="217">
                  <c:v>0.98013684102656984</c:v>
                </c:pt>
                <c:pt idx="218">
                  <c:v>0.98227358196043479</c:v>
                </c:pt>
                <c:pt idx="219">
                  <c:v>0.98264916791981149</c:v>
                </c:pt>
                <c:pt idx="220">
                  <c:v>0.98312389332024186</c:v>
                </c:pt>
                <c:pt idx="221">
                  <c:v>0.98385838312151019</c:v>
                </c:pt>
                <c:pt idx="222">
                  <c:v>0.98411481109885113</c:v>
                </c:pt>
                <c:pt idx="223">
                  <c:v>0.98455378910467073</c:v>
                </c:pt>
                <c:pt idx="224">
                  <c:v>0.98461861104689818</c:v>
                </c:pt>
                <c:pt idx="225">
                  <c:v>0.985084757072622</c:v>
                </c:pt>
                <c:pt idx="226">
                  <c:v>0.9861533658555186</c:v>
                </c:pt>
                <c:pt idx="227">
                  <c:v>0.98637499970210507</c:v>
                </c:pt>
                <c:pt idx="228">
                  <c:v>0.98693837864117007</c:v>
                </c:pt>
                <c:pt idx="229">
                  <c:v>0.9876166258749175</c:v>
                </c:pt>
                <c:pt idx="230">
                  <c:v>0.99012609297659027</c:v>
                </c:pt>
                <c:pt idx="231">
                  <c:v>0.99038871716899701</c:v>
                </c:pt>
                <c:pt idx="232">
                  <c:v>0.9920960127356051</c:v>
                </c:pt>
                <c:pt idx="233">
                  <c:v>0.99244395404314945</c:v>
                </c:pt>
                <c:pt idx="234">
                  <c:v>0.99320513523239384</c:v>
                </c:pt>
                <c:pt idx="235">
                  <c:v>0.99355117001222559</c:v>
                </c:pt>
                <c:pt idx="236">
                  <c:v>0.9940754651331829</c:v>
                </c:pt>
                <c:pt idx="237">
                  <c:v>0.99421178186463177</c:v>
                </c:pt>
                <c:pt idx="238">
                  <c:v>0.99426421137672749</c:v>
                </c:pt>
                <c:pt idx="239">
                  <c:v>0.99503444857260648</c:v>
                </c:pt>
                <c:pt idx="240">
                  <c:v>0.99516647561670213</c:v>
                </c:pt>
                <c:pt idx="241">
                  <c:v>0.99556160348513267</c:v>
                </c:pt>
                <c:pt idx="242">
                  <c:v>0.99606540343317973</c:v>
                </c:pt>
                <c:pt idx="243">
                  <c:v>0.99613165527119163</c:v>
                </c:pt>
                <c:pt idx="244">
                  <c:v>0.99630181286953867</c:v>
                </c:pt>
                <c:pt idx="245">
                  <c:v>0.99648674605765819</c:v>
                </c:pt>
                <c:pt idx="246">
                  <c:v>0.99696814430508252</c:v>
                </c:pt>
                <c:pt idx="247">
                  <c:v>0.99777174573593164</c:v>
                </c:pt>
                <c:pt idx="248">
                  <c:v>0.99839661019372705</c:v>
                </c:pt>
                <c:pt idx="249">
                  <c:v>0.99985176747034754</c:v>
                </c:pt>
                <c:pt idx="250">
                  <c:v>1</c:v>
                </c:pt>
              </c:numCache>
            </c:numRef>
          </c:xVal>
          <c:yVal>
            <c:numRef>
              <c:f>'Año 1996'!$H$3:$H$253</c:f>
              <c:numCache>
                <c:formatCode>General</c:formatCode>
                <c:ptCount val="251"/>
                <c:pt idx="0">
                  <c:v>5.9603668042179712E-5</c:v>
                </c:pt>
                <c:pt idx="1">
                  <c:v>9.0957827085804199E-5</c:v>
                </c:pt>
                <c:pt idx="2">
                  <c:v>1.1972217196068837E-4</c:v>
                </c:pt>
                <c:pt idx="3">
                  <c:v>2.1468466332110863E-4</c:v>
                </c:pt>
                <c:pt idx="4">
                  <c:v>1.0808387522064586E-3</c:v>
                </c:pt>
                <c:pt idx="5">
                  <c:v>1.1306717249941766E-3</c:v>
                </c:pt>
                <c:pt idx="6">
                  <c:v>1.197865853209968E-3</c:v>
                </c:pt>
                <c:pt idx="7">
                  <c:v>1.5512617588858413E-3</c:v>
                </c:pt>
                <c:pt idx="8">
                  <c:v>1.6549121547224518E-3</c:v>
                </c:pt>
                <c:pt idx="9">
                  <c:v>1.8008855267218199E-3</c:v>
                </c:pt>
                <c:pt idx="10">
                  <c:v>2.1712018372899641E-3</c:v>
                </c:pt>
                <c:pt idx="11">
                  <c:v>2.2284890055587403E-3</c:v>
                </c:pt>
                <c:pt idx="12">
                  <c:v>2.291691487586242E-3</c:v>
                </c:pt>
                <c:pt idx="13">
                  <c:v>2.3310345976218592E-3</c:v>
                </c:pt>
                <c:pt idx="14">
                  <c:v>2.529408252951071E-3</c:v>
                </c:pt>
                <c:pt idx="15">
                  <c:v>2.7339680505686142E-3</c:v>
                </c:pt>
                <c:pt idx="16">
                  <c:v>2.8075012672326934E-3</c:v>
                </c:pt>
                <c:pt idx="17">
                  <c:v>1.6407999440324863E-2</c:v>
                </c:pt>
                <c:pt idx="18">
                  <c:v>1.6607659858257302E-2</c:v>
                </c:pt>
                <c:pt idx="19">
                  <c:v>1.7068509632464014E-2</c:v>
                </c:pt>
                <c:pt idx="20">
                  <c:v>1.7353435899134177E-2</c:v>
                </c:pt>
                <c:pt idx="21">
                  <c:v>1.7496416485046355E-2</c:v>
                </c:pt>
                <c:pt idx="22">
                  <c:v>1.7597446026101353E-2</c:v>
                </c:pt>
                <c:pt idx="23">
                  <c:v>3.1080063726651674E-2</c:v>
                </c:pt>
                <c:pt idx="24">
                  <c:v>3.22110501426221E-2</c:v>
                </c:pt>
                <c:pt idx="25">
                  <c:v>3.2282109661214073E-2</c:v>
                </c:pt>
                <c:pt idx="26">
                  <c:v>3.4322313635841512E-2</c:v>
                </c:pt>
                <c:pt idx="27">
                  <c:v>3.4634047576677672E-2</c:v>
                </c:pt>
                <c:pt idx="28">
                  <c:v>3.474361819258695E-2</c:v>
                </c:pt>
                <c:pt idx="29">
                  <c:v>3.485449774763847E-2</c:v>
                </c:pt>
                <c:pt idx="30">
                  <c:v>3.750843482290183E-2</c:v>
                </c:pt>
                <c:pt idx="31">
                  <c:v>3.767579625656043E-2</c:v>
                </c:pt>
                <c:pt idx="32">
                  <c:v>3.971623599592717E-2</c:v>
                </c:pt>
                <c:pt idx="33">
                  <c:v>4.0012019313884865E-2</c:v>
                </c:pt>
                <c:pt idx="34">
                  <c:v>4.0659640979094358E-2</c:v>
                </c:pt>
                <c:pt idx="35">
                  <c:v>4.0809759466782128E-2</c:v>
                </c:pt>
                <c:pt idx="36">
                  <c:v>4.0976420409644818E-2</c:v>
                </c:pt>
                <c:pt idx="37">
                  <c:v>4.1261774670434535E-2</c:v>
                </c:pt>
                <c:pt idx="38">
                  <c:v>4.1289009684544895E-2</c:v>
                </c:pt>
                <c:pt idx="39">
                  <c:v>4.1328475812225422E-2</c:v>
                </c:pt>
                <c:pt idx="40">
                  <c:v>4.1601029434522568E-2</c:v>
                </c:pt>
                <c:pt idx="41">
                  <c:v>4.1996308906884536E-2</c:v>
                </c:pt>
                <c:pt idx="42">
                  <c:v>4.2055008046888345E-2</c:v>
                </c:pt>
                <c:pt idx="43">
                  <c:v>4.2163772784378245E-2</c:v>
                </c:pt>
                <c:pt idx="44">
                  <c:v>4.4725827257795225E-2</c:v>
                </c:pt>
                <c:pt idx="45">
                  <c:v>4.6188754268572531E-2</c:v>
                </c:pt>
                <c:pt idx="46">
                  <c:v>7.0778042379846098E-2</c:v>
                </c:pt>
                <c:pt idx="47">
                  <c:v>8.2662859905826253E-2</c:v>
                </c:pt>
                <c:pt idx="48">
                  <c:v>8.4095238701396832E-2</c:v>
                </c:pt>
                <c:pt idx="49">
                  <c:v>8.4410123575172913E-2</c:v>
                </c:pt>
                <c:pt idx="50">
                  <c:v>8.5698036872562347E-2</c:v>
                </c:pt>
                <c:pt idx="51">
                  <c:v>8.5798409458180486E-2</c:v>
                </c:pt>
                <c:pt idx="52">
                  <c:v>8.6043426458894873E-2</c:v>
                </c:pt>
                <c:pt idx="53">
                  <c:v>8.8342387206635314E-2</c:v>
                </c:pt>
                <c:pt idx="54">
                  <c:v>0.11919492183444418</c:v>
                </c:pt>
                <c:pt idx="55">
                  <c:v>0.11964055356386151</c:v>
                </c:pt>
                <c:pt idx="56">
                  <c:v>0.11969125632798489</c:v>
                </c:pt>
                <c:pt idx="57">
                  <c:v>0.11973348045827609</c:v>
                </c:pt>
                <c:pt idx="58">
                  <c:v>0.12012572995469119</c:v>
                </c:pt>
                <c:pt idx="59">
                  <c:v>0.12017429108007006</c:v>
                </c:pt>
                <c:pt idx="60">
                  <c:v>0.13092155214507986</c:v>
                </c:pt>
                <c:pt idx="61">
                  <c:v>0.13103622624333425</c:v>
                </c:pt>
                <c:pt idx="62">
                  <c:v>0.131513728537692</c:v>
                </c:pt>
                <c:pt idx="63">
                  <c:v>0.13163554014521683</c:v>
                </c:pt>
                <c:pt idx="64">
                  <c:v>0.13727259358435503</c:v>
                </c:pt>
                <c:pt idx="65">
                  <c:v>0.13748155421474365</c:v>
                </c:pt>
                <c:pt idx="66">
                  <c:v>0.14207232946771525</c:v>
                </c:pt>
                <c:pt idx="67">
                  <c:v>0.14243903940857458</c:v>
                </c:pt>
                <c:pt idx="68">
                  <c:v>0.14246967459637314</c:v>
                </c:pt>
                <c:pt idx="69">
                  <c:v>0.1425797769258787</c:v>
                </c:pt>
                <c:pt idx="70">
                  <c:v>0.14461451598636729</c:v>
                </c:pt>
                <c:pt idx="71">
                  <c:v>0.15027229117702262</c:v>
                </c:pt>
                <c:pt idx="72">
                  <c:v>0.15038451587981327</c:v>
                </c:pt>
                <c:pt idx="73">
                  <c:v>0.15046709925046628</c:v>
                </c:pt>
                <c:pt idx="74">
                  <c:v>0.15061585947420231</c:v>
                </c:pt>
                <c:pt idx="75">
                  <c:v>0.1506933893414949</c:v>
                </c:pt>
                <c:pt idx="76">
                  <c:v>0.15124978398652697</c:v>
                </c:pt>
                <c:pt idx="77">
                  <c:v>0.15257830870881481</c:v>
                </c:pt>
                <c:pt idx="78">
                  <c:v>0.15417413559662621</c:v>
                </c:pt>
                <c:pt idx="79">
                  <c:v>0.15417413559662621</c:v>
                </c:pt>
                <c:pt idx="80">
                  <c:v>0.1546347452558286</c:v>
                </c:pt>
                <c:pt idx="81">
                  <c:v>0.15785732215446083</c:v>
                </c:pt>
                <c:pt idx="82">
                  <c:v>0.15791671838354954</c:v>
                </c:pt>
                <c:pt idx="83">
                  <c:v>0.15813968012932608</c:v>
                </c:pt>
                <c:pt idx="84">
                  <c:v>0.1582301198496596</c:v>
                </c:pt>
                <c:pt idx="85">
                  <c:v>0.15827952692168837</c:v>
                </c:pt>
                <c:pt idx="86">
                  <c:v>0.15838315432326697</c:v>
                </c:pt>
                <c:pt idx="87">
                  <c:v>0.1585329005198528</c:v>
                </c:pt>
                <c:pt idx="88">
                  <c:v>0.15863850941808885</c:v>
                </c:pt>
                <c:pt idx="89">
                  <c:v>0.16248102969870992</c:v>
                </c:pt>
                <c:pt idx="90">
                  <c:v>0.16267134856031404</c:v>
                </c:pt>
                <c:pt idx="91">
                  <c:v>0.16434030451535572</c:v>
                </c:pt>
                <c:pt idx="92">
                  <c:v>0.17335715346397212</c:v>
                </c:pt>
                <c:pt idx="93">
                  <c:v>0.17511607240917595</c:v>
                </c:pt>
                <c:pt idx="94">
                  <c:v>0.18096941775466518</c:v>
                </c:pt>
                <c:pt idx="95">
                  <c:v>0.1875571778187968</c:v>
                </c:pt>
                <c:pt idx="96">
                  <c:v>0.18981771761456143</c:v>
                </c:pt>
                <c:pt idx="97">
                  <c:v>0.19016346366095621</c:v>
                </c:pt>
                <c:pt idx="98">
                  <c:v>0.19136416654114011</c:v>
                </c:pt>
                <c:pt idx="99">
                  <c:v>0.19258126367310907</c:v>
                </c:pt>
                <c:pt idx="100">
                  <c:v>0.19465915631600209</c:v>
                </c:pt>
                <c:pt idx="101">
                  <c:v>0.19482212885558689</c:v>
                </c:pt>
                <c:pt idx="102">
                  <c:v>0.19619466864358986</c:v>
                </c:pt>
                <c:pt idx="103">
                  <c:v>0.19650039840096742</c:v>
                </c:pt>
                <c:pt idx="104">
                  <c:v>0.19675873270774125</c:v>
                </c:pt>
                <c:pt idx="105">
                  <c:v>0.19731596191677486</c:v>
                </c:pt>
                <c:pt idx="106">
                  <c:v>0.19757513304445465</c:v>
                </c:pt>
                <c:pt idx="107">
                  <c:v>0.2054222846292621</c:v>
                </c:pt>
                <c:pt idx="108">
                  <c:v>0.20545465429716547</c:v>
                </c:pt>
                <c:pt idx="109">
                  <c:v>0.22811652000323471</c:v>
                </c:pt>
                <c:pt idx="110">
                  <c:v>0.22947080866316924</c:v>
                </c:pt>
                <c:pt idx="111">
                  <c:v>0.22957910213285063</c:v>
                </c:pt>
                <c:pt idx="112">
                  <c:v>0.24980914123125531</c:v>
                </c:pt>
                <c:pt idx="113">
                  <c:v>0.25412380866269257</c:v>
                </c:pt>
                <c:pt idx="114">
                  <c:v>0.25420947637125091</c:v>
                </c:pt>
                <c:pt idx="115">
                  <c:v>0.2546520604292824</c:v>
                </c:pt>
                <c:pt idx="116">
                  <c:v>0.26192070199541978</c:v>
                </c:pt>
                <c:pt idx="117">
                  <c:v>0.26234856701349857</c:v>
                </c:pt>
                <c:pt idx="118">
                  <c:v>0.26278941747456175</c:v>
                </c:pt>
                <c:pt idx="119">
                  <c:v>0.2762375841507082</c:v>
                </c:pt>
                <c:pt idx="120">
                  <c:v>0.28673693643356613</c:v>
                </c:pt>
                <c:pt idx="121">
                  <c:v>0.29049243509194211</c:v>
                </c:pt>
                <c:pt idx="122">
                  <c:v>0.29179324113569116</c:v>
                </c:pt>
                <c:pt idx="123">
                  <c:v>0.29228699327266033</c:v>
                </c:pt>
                <c:pt idx="124">
                  <c:v>0.29237383699196184</c:v>
                </c:pt>
                <c:pt idx="125">
                  <c:v>0.29260799193694847</c:v>
                </c:pt>
                <c:pt idx="126">
                  <c:v>0.29311619087886409</c:v>
                </c:pt>
                <c:pt idx="127">
                  <c:v>0.29738300539498563</c:v>
                </c:pt>
                <c:pt idx="128">
                  <c:v>0.29777944527601241</c:v>
                </c:pt>
                <c:pt idx="129">
                  <c:v>0.29803654109831224</c:v>
                </c:pt>
                <c:pt idx="130">
                  <c:v>0.30483218037582205</c:v>
                </c:pt>
                <c:pt idx="131">
                  <c:v>0.3097098601866628</c:v>
                </c:pt>
                <c:pt idx="132">
                  <c:v>0.3190382017181782</c:v>
                </c:pt>
                <c:pt idx="133">
                  <c:v>0.31915894224466074</c:v>
                </c:pt>
                <c:pt idx="134">
                  <c:v>0.31958284093313116</c:v>
                </c:pt>
                <c:pt idx="135">
                  <c:v>0.49649160581537694</c:v>
                </c:pt>
                <c:pt idx="136">
                  <c:v>0.50012258114651231</c:v>
                </c:pt>
                <c:pt idx="137">
                  <c:v>0.50046181978518178</c:v>
                </c:pt>
                <c:pt idx="138">
                  <c:v>0.50110825951936266</c:v>
                </c:pt>
                <c:pt idx="139">
                  <c:v>0.50913856157943471</c:v>
                </c:pt>
                <c:pt idx="140">
                  <c:v>0.50941113283175321</c:v>
                </c:pt>
                <c:pt idx="141">
                  <c:v>0.50976130178933188</c:v>
                </c:pt>
                <c:pt idx="142">
                  <c:v>0.52481855319482418</c:v>
                </c:pt>
                <c:pt idx="143">
                  <c:v>0.52554283895916798</c:v>
                </c:pt>
                <c:pt idx="144">
                  <c:v>0.52628540453716244</c:v>
                </c:pt>
                <c:pt idx="145">
                  <c:v>0.53057505761759705</c:v>
                </c:pt>
                <c:pt idx="146">
                  <c:v>0.53086902612273634</c:v>
                </c:pt>
                <c:pt idx="147">
                  <c:v>0.54459610438258244</c:v>
                </c:pt>
                <c:pt idx="148">
                  <c:v>0.54995810060554517</c:v>
                </c:pt>
                <c:pt idx="149">
                  <c:v>0.55078440172025001</c:v>
                </c:pt>
                <c:pt idx="150">
                  <c:v>0.55348634413364883</c:v>
                </c:pt>
                <c:pt idx="151">
                  <c:v>0.56312364822550709</c:v>
                </c:pt>
                <c:pt idx="152">
                  <c:v>0.67835916388204187</c:v>
                </c:pt>
                <c:pt idx="153">
                  <c:v>0.68147832771959727</c:v>
                </c:pt>
                <c:pt idx="154">
                  <c:v>0.68168143348201493</c:v>
                </c:pt>
                <c:pt idx="155">
                  <c:v>0.68865697433911433</c:v>
                </c:pt>
                <c:pt idx="156">
                  <c:v>0.69700764352274391</c:v>
                </c:pt>
                <c:pt idx="157">
                  <c:v>0.70439928415521513</c:v>
                </c:pt>
                <c:pt idx="158">
                  <c:v>0.70571402233157809</c:v>
                </c:pt>
                <c:pt idx="159">
                  <c:v>0.8027989335543646</c:v>
                </c:pt>
                <c:pt idx="160">
                  <c:v>0.80447802301022242</c:v>
                </c:pt>
                <c:pt idx="161">
                  <c:v>0.80471416403109275</c:v>
                </c:pt>
                <c:pt idx="162">
                  <c:v>0.80562958205847479</c:v>
                </c:pt>
                <c:pt idx="163">
                  <c:v>0.80895809049454792</c:v>
                </c:pt>
                <c:pt idx="164">
                  <c:v>0.8151400398796933</c:v>
                </c:pt>
                <c:pt idx="165">
                  <c:v>0.82217938829816439</c:v>
                </c:pt>
                <c:pt idx="166">
                  <c:v>0.83288602086430319</c:v>
                </c:pt>
                <c:pt idx="167">
                  <c:v>0.83897331688857535</c:v>
                </c:pt>
                <c:pt idx="168">
                  <c:v>0.84116528080728303</c:v>
                </c:pt>
                <c:pt idx="169">
                  <c:v>0.84128260431506607</c:v>
                </c:pt>
                <c:pt idx="170">
                  <c:v>0.84247461592177153</c:v>
                </c:pt>
                <c:pt idx="171">
                  <c:v>0.84370762436068991</c:v>
                </c:pt>
                <c:pt idx="172">
                  <c:v>0.84478265191111956</c:v>
                </c:pt>
                <c:pt idx="173">
                  <c:v>0.84564207898566757</c:v>
                </c:pt>
                <c:pt idx="174">
                  <c:v>0.84854148748444269</c:v>
                </c:pt>
                <c:pt idx="175">
                  <c:v>0.85472321225853576</c:v>
                </c:pt>
                <c:pt idx="176">
                  <c:v>0.85726130066398698</c:v>
                </c:pt>
                <c:pt idx="177">
                  <c:v>0.8604969833084215</c:v>
                </c:pt>
                <c:pt idx="178">
                  <c:v>0.86113851610719372</c:v>
                </c:pt>
                <c:pt idx="179">
                  <c:v>0.86175198747233517</c:v>
                </c:pt>
                <c:pt idx="180">
                  <c:v>0.87800092987327116</c:v>
                </c:pt>
                <c:pt idx="181">
                  <c:v>0.88072663814431817</c:v>
                </c:pt>
                <c:pt idx="182">
                  <c:v>0.88208104180825153</c:v>
                </c:pt>
                <c:pt idx="183">
                  <c:v>0.8837391080359549</c:v>
                </c:pt>
                <c:pt idx="184">
                  <c:v>0.88417799253702145</c:v>
                </c:pt>
                <c:pt idx="185">
                  <c:v>0.88460399443144389</c:v>
                </c:pt>
                <c:pt idx="186">
                  <c:v>0.8847582390637394</c:v>
                </c:pt>
                <c:pt idx="187">
                  <c:v>0.88667085261073719</c:v>
                </c:pt>
                <c:pt idx="188">
                  <c:v>0.88851787295975848</c:v>
                </c:pt>
                <c:pt idx="189">
                  <c:v>0.88934155122444736</c:v>
                </c:pt>
                <c:pt idx="190">
                  <c:v>0.89068142709654541</c:v>
                </c:pt>
                <c:pt idx="191">
                  <c:v>0.89144240175320855</c:v>
                </c:pt>
                <c:pt idx="192">
                  <c:v>0.89177975221331185</c:v>
                </c:pt>
                <c:pt idx="193">
                  <c:v>0.89286895423555523</c:v>
                </c:pt>
                <c:pt idx="194">
                  <c:v>0.89940850027966501</c:v>
                </c:pt>
                <c:pt idx="195">
                  <c:v>0.89967192891033121</c:v>
                </c:pt>
                <c:pt idx="196">
                  <c:v>0.90060963305107655</c:v>
                </c:pt>
                <c:pt idx="197">
                  <c:v>0.9054750622866351</c:v>
                </c:pt>
                <c:pt idx="198">
                  <c:v>0.90570310723532577</c:v>
                </c:pt>
                <c:pt idx="199">
                  <c:v>0.91103317686324281</c:v>
                </c:pt>
                <c:pt idx="200">
                  <c:v>0.9209684885995475</c:v>
                </c:pt>
                <c:pt idx="201">
                  <c:v>0.92198214758268371</c:v>
                </c:pt>
                <c:pt idx="202">
                  <c:v>0.92212326926436949</c:v>
                </c:pt>
                <c:pt idx="203">
                  <c:v>0.92236887920947808</c:v>
                </c:pt>
                <c:pt idx="204">
                  <c:v>0.92264906260787793</c:v>
                </c:pt>
                <c:pt idx="205">
                  <c:v>0.92292180410929026</c:v>
                </c:pt>
                <c:pt idx="206">
                  <c:v>0.92310828760715957</c:v>
                </c:pt>
                <c:pt idx="207">
                  <c:v>0.92336040541791609</c:v>
                </c:pt>
                <c:pt idx="208">
                  <c:v>0.92368254875795575</c:v>
                </c:pt>
                <c:pt idx="209">
                  <c:v>0.9240268529368092</c:v>
                </c:pt>
                <c:pt idx="210">
                  <c:v>0.9243024441234855</c:v>
                </c:pt>
                <c:pt idx="211">
                  <c:v>0.92783198095594432</c:v>
                </c:pt>
                <c:pt idx="212">
                  <c:v>0.9295329986913351</c:v>
                </c:pt>
                <c:pt idx="213">
                  <c:v>0.93020609230309426</c:v>
                </c:pt>
                <c:pt idx="214">
                  <c:v>0.9362238771106195</c:v>
                </c:pt>
                <c:pt idx="215">
                  <c:v>0.9370154737080334</c:v>
                </c:pt>
                <c:pt idx="216">
                  <c:v>0.93719809848811353</c:v>
                </c:pt>
                <c:pt idx="217">
                  <c:v>0.9402276757152036</c:v>
                </c:pt>
                <c:pt idx="218">
                  <c:v>0.94452535313750807</c:v>
                </c:pt>
                <c:pt idx="219">
                  <c:v>0.94529650048008129</c:v>
                </c:pt>
                <c:pt idx="220">
                  <c:v>0.94627901810736381</c:v>
                </c:pt>
                <c:pt idx="221">
                  <c:v>0.9478093903842133</c:v>
                </c:pt>
                <c:pt idx="222">
                  <c:v>0.94834841366868428</c:v>
                </c:pt>
                <c:pt idx="223">
                  <c:v>0.94928059447744595</c:v>
                </c:pt>
                <c:pt idx="224">
                  <c:v>0.94942095901676427</c:v>
                </c:pt>
                <c:pt idx="225">
                  <c:v>0.9504399099501184</c:v>
                </c:pt>
                <c:pt idx="226">
                  <c:v>0.95288300014624372</c:v>
                </c:pt>
                <c:pt idx="227">
                  <c:v>0.95339160827474201</c:v>
                </c:pt>
                <c:pt idx="228">
                  <c:v>0.95471998747575837</c:v>
                </c:pt>
                <c:pt idx="229">
                  <c:v>0.95633252392779755</c:v>
                </c:pt>
                <c:pt idx="230">
                  <c:v>0.9626344359269956</c:v>
                </c:pt>
                <c:pt idx="231">
                  <c:v>0.96329627716939847</c:v>
                </c:pt>
                <c:pt idx="232">
                  <c:v>0.96772725623043143</c:v>
                </c:pt>
                <c:pt idx="233">
                  <c:v>0.9686570658503737</c:v>
                </c:pt>
                <c:pt idx="234">
                  <c:v>0.9707165180141889</c:v>
                </c:pt>
                <c:pt idx="235">
                  <c:v>0.97166728276264813</c:v>
                </c:pt>
                <c:pt idx="236">
                  <c:v>0.97322843915027857</c:v>
                </c:pt>
                <c:pt idx="237">
                  <c:v>0.97363543431157673</c:v>
                </c:pt>
                <c:pt idx="238">
                  <c:v>0.97380433711282333</c:v>
                </c:pt>
                <c:pt idx="239">
                  <c:v>0.97645608492538827</c:v>
                </c:pt>
                <c:pt idx="240">
                  <c:v>0.9769126981956322</c:v>
                </c:pt>
                <c:pt idx="241">
                  <c:v>0.97828745717484866</c:v>
                </c:pt>
                <c:pt idx="242">
                  <c:v>0.98004436139129536</c:v>
                </c:pt>
                <c:pt idx="243">
                  <c:v>0.98028736820977014</c:v>
                </c:pt>
                <c:pt idx="244">
                  <c:v>0.9809150084208188</c:v>
                </c:pt>
                <c:pt idx="245">
                  <c:v>0.98160859688342961</c:v>
                </c:pt>
                <c:pt idx="246">
                  <c:v>0.98352566709705103</c:v>
                </c:pt>
                <c:pt idx="247">
                  <c:v>0.98677862134032979</c:v>
                </c:pt>
                <c:pt idx="248">
                  <c:v>0.98971829801827993</c:v>
                </c:pt>
                <c:pt idx="249">
                  <c:v>0.99899787379841631</c:v>
                </c:pt>
                <c:pt idx="250">
                  <c:v>1</c:v>
                </c:pt>
              </c:numCache>
            </c:numRef>
          </c:yVal>
          <c:smooth val="1"/>
        </c:ser>
        <c:ser>
          <c:idx val="3"/>
          <c:order val="3"/>
          <c:tx>
            <c:v>Curva Lorenz 2008</c:v>
          </c:tx>
          <c:marker>
            <c:symbol val="none"/>
          </c:marker>
          <c:xVal>
            <c:numRef>
              <c:f>'Año 2008'!$G$3:$G$253</c:f>
              <c:numCache>
                <c:formatCode>General</c:formatCode>
                <c:ptCount val="251"/>
                <c:pt idx="0">
                  <c:v>1.8357869986412395E-4</c:v>
                </c:pt>
                <c:pt idx="1">
                  <c:v>2.563611642041933E-4</c:v>
                </c:pt>
                <c:pt idx="2">
                  <c:v>4.1536998757135115E-4</c:v>
                </c:pt>
                <c:pt idx="3">
                  <c:v>5.2616622309540576E-4</c:v>
                </c:pt>
                <c:pt idx="4">
                  <c:v>6.0312093061420523E-4</c:v>
                </c:pt>
                <c:pt idx="5">
                  <c:v>7.7511006609296777E-4</c:v>
                </c:pt>
                <c:pt idx="6">
                  <c:v>1.4320065754552496E-3</c:v>
                </c:pt>
                <c:pt idx="7">
                  <c:v>1.5173057693315093E-3</c:v>
                </c:pt>
                <c:pt idx="8">
                  <c:v>2.312813468742713E-3</c:v>
                </c:pt>
                <c:pt idx="9">
                  <c:v>2.461623475450753E-3</c:v>
                </c:pt>
                <c:pt idx="10">
                  <c:v>2.5835456927847545E-3</c:v>
                </c:pt>
                <c:pt idx="11">
                  <c:v>2.7161303093532884E-3</c:v>
                </c:pt>
                <c:pt idx="12">
                  <c:v>3.1194471499638638E-3</c:v>
                </c:pt>
                <c:pt idx="13">
                  <c:v>3.374881149017228E-3</c:v>
                </c:pt>
                <c:pt idx="14">
                  <c:v>3.5598505966075956E-3</c:v>
                </c:pt>
                <c:pt idx="15">
                  <c:v>3.7628997646391264E-3</c:v>
                </c:pt>
                <c:pt idx="16">
                  <c:v>3.9237629183079418E-3</c:v>
                </c:pt>
                <c:pt idx="17">
                  <c:v>7.3959964081622056E-3</c:v>
                </c:pt>
                <c:pt idx="18">
                  <c:v>8.1627619878977126E-3</c:v>
                </c:pt>
                <c:pt idx="19">
                  <c:v>1.0084775345566042E-2</c:v>
                </c:pt>
                <c:pt idx="20">
                  <c:v>1.5759953233789793E-2</c:v>
                </c:pt>
                <c:pt idx="21">
                  <c:v>1.5843398097364392E-2</c:v>
                </c:pt>
                <c:pt idx="22">
                  <c:v>1.5916644144279877E-2</c:v>
                </c:pt>
                <c:pt idx="23">
                  <c:v>1.6141945275931303E-2</c:v>
                </c:pt>
                <c:pt idx="24">
                  <c:v>1.6331550549275816E-2</c:v>
                </c:pt>
                <c:pt idx="25">
                  <c:v>1.6614799502854046E-2</c:v>
                </c:pt>
                <c:pt idx="26">
                  <c:v>1.6702880192182794E-2</c:v>
                </c:pt>
                <c:pt idx="27">
                  <c:v>1.8648536261197259E-2</c:v>
                </c:pt>
                <c:pt idx="28">
                  <c:v>1.9259074513018094E-2</c:v>
                </c:pt>
                <c:pt idx="29">
                  <c:v>1.9450997699239678E-2</c:v>
                </c:pt>
                <c:pt idx="30">
                  <c:v>1.9840870645163235E-2</c:v>
                </c:pt>
                <c:pt idx="31">
                  <c:v>4.2187868693017008E-2</c:v>
                </c:pt>
                <c:pt idx="32">
                  <c:v>6.3978104067798025E-2</c:v>
                </c:pt>
                <c:pt idx="33">
                  <c:v>6.4161219185086729E-2</c:v>
                </c:pt>
                <c:pt idx="34">
                  <c:v>6.4851493639878854E-2</c:v>
                </c:pt>
                <c:pt idx="35">
                  <c:v>6.5446270084135602E-2</c:v>
                </c:pt>
                <c:pt idx="36">
                  <c:v>6.5775413712679864E-2</c:v>
                </c:pt>
                <c:pt idx="37">
                  <c:v>6.5901044590617186E-2</c:v>
                </c:pt>
                <c:pt idx="38">
                  <c:v>6.8204586407851611E-2</c:v>
                </c:pt>
                <c:pt idx="39">
                  <c:v>6.87015469286959E-2</c:v>
                </c:pt>
                <c:pt idx="40">
                  <c:v>6.8845721109649802E-2</c:v>
                </c:pt>
                <c:pt idx="41">
                  <c:v>6.9335264309287464E-2</c:v>
                </c:pt>
                <c:pt idx="42">
                  <c:v>0.10700598438746603</c:v>
                </c:pt>
                <c:pt idx="43">
                  <c:v>0.10711492629268843</c:v>
                </c:pt>
                <c:pt idx="44">
                  <c:v>0.10719837115626302</c:v>
                </c:pt>
                <c:pt idx="45">
                  <c:v>0.10750618998633822</c:v>
                </c:pt>
                <c:pt idx="46">
                  <c:v>0.10809308552681292</c:v>
                </c:pt>
                <c:pt idx="47">
                  <c:v>0.10833322130087761</c:v>
                </c:pt>
                <c:pt idx="48">
                  <c:v>0.10839441420083232</c:v>
                </c:pt>
                <c:pt idx="49">
                  <c:v>0.10872123991649951</c:v>
                </c:pt>
                <c:pt idx="50">
                  <c:v>0.1091347555737692</c:v>
                </c:pt>
                <c:pt idx="51">
                  <c:v>0.10930025455319216</c:v>
                </c:pt>
                <c:pt idx="52">
                  <c:v>0.11750288464257552</c:v>
                </c:pt>
                <c:pt idx="53">
                  <c:v>0.11760719072204377</c:v>
                </c:pt>
                <c:pt idx="54">
                  <c:v>0.11839713543055</c:v>
                </c:pt>
                <c:pt idx="55">
                  <c:v>0.12084809650676621</c:v>
                </c:pt>
                <c:pt idx="56">
                  <c:v>0.1219509594536772</c:v>
                </c:pt>
                <c:pt idx="57">
                  <c:v>0.12425635560121329</c:v>
                </c:pt>
                <c:pt idx="58">
                  <c:v>0.14210660266754685</c:v>
                </c:pt>
                <c:pt idx="59">
                  <c:v>0.14966995238543368</c:v>
                </c:pt>
                <c:pt idx="60">
                  <c:v>0.15030830559177938</c:v>
                </c:pt>
                <c:pt idx="61">
                  <c:v>0.15098235465643201</c:v>
                </c:pt>
                <c:pt idx="62">
                  <c:v>0.15103844814805714</c:v>
                </c:pt>
                <c:pt idx="63">
                  <c:v>0.15845391502438677</c:v>
                </c:pt>
                <c:pt idx="64">
                  <c:v>0.16143938681005585</c:v>
                </c:pt>
                <c:pt idx="65">
                  <c:v>0.16459731131377911</c:v>
                </c:pt>
                <c:pt idx="66">
                  <c:v>0.16726754694816637</c:v>
                </c:pt>
                <c:pt idx="67">
                  <c:v>0.16774550058341867</c:v>
                </c:pt>
                <c:pt idx="68">
                  <c:v>0.17191171718866838</c:v>
                </c:pt>
                <c:pt idx="69">
                  <c:v>0.17244390998524417</c:v>
                </c:pt>
                <c:pt idx="70">
                  <c:v>0.17998964356526523</c:v>
                </c:pt>
                <c:pt idx="71">
                  <c:v>0.19290551769888736</c:v>
                </c:pt>
                <c:pt idx="72">
                  <c:v>0.19301863184728849</c:v>
                </c:pt>
                <c:pt idx="73">
                  <c:v>0.19310393104116474</c:v>
                </c:pt>
                <c:pt idx="74">
                  <c:v>0.19389665724512345</c:v>
                </c:pt>
                <c:pt idx="75">
                  <c:v>0.1939782477783964</c:v>
                </c:pt>
                <c:pt idx="76">
                  <c:v>0.19467547597181975</c:v>
                </c:pt>
                <c:pt idx="77">
                  <c:v>0.19919911474271398</c:v>
                </c:pt>
                <c:pt idx="78">
                  <c:v>0.20105993520042761</c:v>
                </c:pt>
                <c:pt idx="79">
                  <c:v>0.20137517135170943</c:v>
                </c:pt>
                <c:pt idx="80">
                  <c:v>0.20336764926084075</c:v>
                </c:pt>
                <c:pt idx="81">
                  <c:v>0.21710730963097435</c:v>
                </c:pt>
                <c:pt idx="82">
                  <c:v>0.21756440205033301</c:v>
                </c:pt>
                <c:pt idx="83">
                  <c:v>0.21773036461233139</c:v>
                </c:pt>
                <c:pt idx="84">
                  <c:v>0.26284992951226943</c:v>
                </c:pt>
                <c:pt idx="85">
                  <c:v>0.26298854070231831</c:v>
                </c:pt>
                <c:pt idx="86">
                  <c:v>0.26485631489866318</c:v>
                </c:pt>
                <c:pt idx="87">
                  <c:v>0.26818205629468644</c:v>
                </c:pt>
                <c:pt idx="88">
                  <c:v>0.26829934268626632</c:v>
                </c:pt>
                <c:pt idx="89">
                  <c:v>0.26877729632151864</c:v>
                </c:pt>
                <c:pt idx="90">
                  <c:v>0.27919585112138307</c:v>
                </c:pt>
                <c:pt idx="91">
                  <c:v>0.27959221422336245</c:v>
                </c:pt>
                <c:pt idx="92">
                  <c:v>0.27971599077099807</c:v>
                </c:pt>
                <c:pt idx="93">
                  <c:v>0.29246265726459392</c:v>
                </c:pt>
                <c:pt idx="94">
                  <c:v>0.29299994946949925</c:v>
                </c:pt>
                <c:pt idx="95">
                  <c:v>0.29544998338056466</c:v>
                </c:pt>
                <c:pt idx="96">
                  <c:v>0.29567806600766861</c:v>
                </c:pt>
                <c:pt idx="97">
                  <c:v>0.2961917155012278</c:v>
                </c:pt>
                <c:pt idx="98">
                  <c:v>0.29643555993589582</c:v>
                </c:pt>
                <c:pt idx="99">
                  <c:v>0.29657787978654804</c:v>
                </c:pt>
                <c:pt idx="100">
                  <c:v>0.29714345052855368</c:v>
                </c:pt>
                <c:pt idx="101">
                  <c:v>0.29732332056781446</c:v>
                </c:pt>
                <c:pt idx="102">
                  <c:v>0.29766034510014078</c:v>
                </c:pt>
                <c:pt idx="103">
                  <c:v>0.29878546001067169</c:v>
                </c:pt>
                <c:pt idx="104">
                  <c:v>0.29897460170144075</c:v>
                </c:pt>
                <c:pt idx="105">
                  <c:v>0.2990209599589822</c:v>
                </c:pt>
                <c:pt idx="106">
                  <c:v>0.3065564947223442</c:v>
                </c:pt>
                <c:pt idx="107">
                  <c:v>0.3094654753830699</c:v>
                </c:pt>
                <c:pt idx="108">
                  <c:v>0.30971859146924618</c:v>
                </c:pt>
                <c:pt idx="109">
                  <c:v>0.31350976977098555</c:v>
                </c:pt>
                <c:pt idx="110">
                  <c:v>0.32136285859850644</c:v>
                </c:pt>
                <c:pt idx="111">
                  <c:v>0.32249539083024392</c:v>
                </c:pt>
                <c:pt idx="112">
                  <c:v>0.32335904516824104</c:v>
                </c:pt>
                <c:pt idx="113">
                  <c:v>0.32366593683316541</c:v>
                </c:pt>
                <c:pt idx="114">
                  <c:v>0.35190460583196154</c:v>
                </c:pt>
                <c:pt idx="115">
                  <c:v>0.35413165652425255</c:v>
                </c:pt>
                <c:pt idx="116">
                  <c:v>0.36081976233975688</c:v>
                </c:pt>
                <c:pt idx="117">
                  <c:v>0.36110903786681553</c:v>
                </c:pt>
                <c:pt idx="118">
                  <c:v>0.36144049940823686</c:v>
                </c:pt>
                <c:pt idx="119">
                  <c:v>0.36158745508464324</c:v>
                </c:pt>
                <c:pt idx="120">
                  <c:v>0.36624785071528476</c:v>
                </c:pt>
                <c:pt idx="121">
                  <c:v>0.36676242737399478</c:v>
                </c:pt>
                <c:pt idx="122">
                  <c:v>0.37505777397846102</c:v>
                </c:pt>
                <c:pt idx="123">
                  <c:v>0.37625613493590737</c:v>
                </c:pt>
                <c:pt idx="124">
                  <c:v>0.37739979314945488</c:v>
                </c:pt>
                <c:pt idx="125">
                  <c:v>0.37789860800060082</c:v>
                </c:pt>
                <c:pt idx="126">
                  <c:v>0.37827550063441273</c:v>
                </c:pt>
                <c:pt idx="127">
                  <c:v>0.38402346098697659</c:v>
                </c:pt>
                <c:pt idx="128">
                  <c:v>0.38431459084433683</c:v>
                </c:pt>
                <c:pt idx="129">
                  <c:v>0.38515413888841243</c:v>
                </c:pt>
                <c:pt idx="130">
                  <c:v>0.38542718902533152</c:v>
                </c:pt>
                <c:pt idx="131">
                  <c:v>0.39056878336925327</c:v>
                </c:pt>
                <c:pt idx="132">
                  <c:v>0.39451108959057779</c:v>
                </c:pt>
                <c:pt idx="133">
                  <c:v>0.39561534328521503</c:v>
                </c:pt>
                <c:pt idx="134">
                  <c:v>0.39692774555621335</c:v>
                </c:pt>
                <c:pt idx="135">
                  <c:v>0.39797451501149916</c:v>
                </c:pt>
                <c:pt idx="136">
                  <c:v>0.39864578258069927</c:v>
                </c:pt>
                <c:pt idx="137">
                  <c:v>0.56244804977764262</c:v>
                </c:pt>
                <c:pt idx="138">
                  <c:v>0.56459350993666069</c:v>
                </c:pt>
                <c:pt idx="139">
                  <c:v>0.56504921160829313</c:v>
                </c:pt>
                <c:pt idx="140">
                  <c:v>0.5786015846179593</c:v>
                </c:pt>
                <c:pt idx="141">
                  <c:v>0.58141321293784798</c:v>
                </c:pt>
                <c:pt idx="142">
                  <c:v>0.58223097260087908</c:v>
                </c:pt>
                <c:pt idx="143">
                  <c:v>0.60214926153613646</c:v>
                </c:pt>
                <c:pt idx="144">
                  <c:v>0.60346166380713484</c:v>
                </c:pt>
                <c:pt idx="145">
                  <c:v>0.60378941668795283</c:v>
                </c:pt>
                <c:pt idx="146">
                  <c:v>0.60782675733723734</c:v>
                </c:pt>
                <c:pt idx="147">
                  <c:v>0.60908306611661045</c:v>
                </c:pt>
                <c:pt idx="148">
                  <c:v>0.61330120397030663</c:v>
                </c:pt>
                <c:pt idx="149">
                  <c:v>0.61638217376651105</c:v>
                </c:pt>
                <c:pt idx="150">
                  <c:v>0.6172351657052737</c:v>
                </c:pt>
                <c:pt idx="151">
                  <c:v>0.70264932806023606</c:v>
                </c:pt>
                <c:pt idx="152">
                  <c:v>0.70285701305402171</c:v>
                </c:pt>
                <c:pt idx="153">
                  <c:v>0.70731111443860384</c:v>
                </c:pt>
                <c:pt idx="154">
                  <c:v>0.7157835495868784</c:v>
                </c:pt>
                <c:pt idx="155">
                  <c:v>0.8235558359715045</c:v>
                </c:pt>
                <c:pt idx="156">
                  <c:v>0.82426048148613451</c:v>
                </c:pt>
                <c:pt idx="157">
                  <c:v>0.82579030398500219</c:v>
                </c:pt>
                <c:pt idx="158">
                  <c:v>0.8264615715542023</c:v>
                </c:pt>
                <c:pt idx="159">
                  <c:v>0.82745595617846635</c:v>
                </c:pt>
                <c:pt idx="160">
                  <c:v>0.83857591141493282</c:v>
                </c:pt>
                <c:pt idx="161">
                  <c:v>0.84592276807010114</c:v>
                </c:pt>
                <c:pt idx="162">
                  <c:v>0.84871446233924697</c:v>
                </c:pt>
                <c:pt idx="163">
                  <c:v>0.84882386782704478</c:v>
                </c:pt>
                <c:pt idx="164">
                  <c:v>0.85011911754275271</c:v>
                </c:pt>
                <c:pt idx="165">
                  <c:v>0.86390977199618191</c:v>
                </c:pt>
                <c:pt idx="166">
                  <c:v>0.87074576065324349</c:v>
                </c:pt>
                <c:pt idx="167">
                  <c:v>0.87470290151698127</c:v>
                </c:pt>
                <c:pt idx="168">
                  <c:v>0.87484614853278431</c:v>
                </c:pt>
                <c:pt idx="169">
                  <c:v>0.88376037787542883</c:v>
                </c:pt>
                <c:pt idx="170">
                  <c:v>0.88386190245944463</c:v>
                </c:pt>
                <c:pt idx="171">
                  <c:v>0.88407468686155988</c:v>
                </c:pt>
                <c:pt idx="172">
                  <c:v>0.88424018584098285</c:v>
                </c:pt>
                <c:pt idx="173">
                  <c:v>0.88647882609765927</c:v>
                </c:pt>
                <c:pt idx="174">
                  <c:v>0.88980039525050381</c:v>
                </c:pt>
                <c:pt idx="175">
                  <c:v>0.89168763991501609</c:v>
                </c:pt>
                <c:pt idx="176">
                  <c:v>0.8921095000586432</c:v>
                </c:pt>
                <c:pt idx="177">
                  <c:v>0.89723255109954836</c:v>
                </c:pt>
                <c:pt idx="178">
                  <c:v>0.90379548961969081</c:v>
                </c:pt>
                <c:pt idx="179">
                  <c:v>0.913982253131848</c:v>
                </c:pt>
                <c:pt idx="180">
                  <c:v>0.91440040461487182</c:v>
                </c:pt>
                <c:pt idx="181">
                  <c:v>0.91690560485241157</c:v>
                </c:pt>
                <c:pt idx="182">
                  <c:v>0.91707110383183454</c:v>
                </c:pt>
                <c:pt idx="183">
                  <c:v>0.91793058592665289</c:v>
                </c:pt>
                <c:pt idx="184">
                  <c:v>0.91862735053750078</c:v>
                </c:pt>
                <c:pt idx="185">
                  <c:v>0.91998611106604056</c:v>
                </c:pt>
                <c:pt idx="186">
                  <c:v>0.92030273796504869</c:v>
                </c:pt>
                <c:pt idx="187">
                  <c:v>0.92847384443930381</c:v>
                </c:pt>
                <c:pt idx="188">
                  <c:v>0.93176018131641691</c:v>
                </c:pt>
                <c:pt idx="189">
                  <c:v>0.93191269998372828</c:v>
                </c:pt>
                <c:pt idx="190">
                  <c:v>0.9320582649124084</c:v>
                </c:pt>
                <c:pt idx="191">
                  <c:v>0.93235078551749495</c:v>
                </c:pt>
                <c:pt idx="192">
                  <c:v>0.93289456787845604</c:v>
                </c:pt>
                <c:pt idx="193">
                  <c:v>0.93745900191598674</c:v>
                </c:pt>
                <c:pt idx="194">
                  <c:v>0.93874915222336519</c:v>
                </c:pt>
                <c:pt idx="195">
                  <c:v>0.94376326135904798</c:v>
                </c:pt>
                <c:pt idx="196">
                  <c:v>0.95002626195289719</c:v>
                </c:pt>
                <c:pt idx="197">
                  <c:v>0.95021354931336466</c:v>
                </c:pt>
                <c:pt idx="198">
                  <c:v>0.95165714545320523</c:v>
                </c:pt>
                <c:pt idx="199">
                  <c:v>0.95239377816553883</c:v>
                </c:pt>
                <c:pt idx="200">
                  <c:v>0.95704212064921956</c:v>
                </c:pt>
                <c:pt idx="201">
                  <c:v>0.95751729278901943</c:v>
                </c:pt>
                <c:pt idx="202">
                  <c:v>0.95819226901882282</c:v>
                </c:pt>
                <c:pt idx="203">
                  <c:v>0.96028858942484696</c:v>
                </c:pt>
                <c:pt idx="204">
                  <c:v>0.96187682332821689</c:v>
                </c:pt>
                <c:pt idx="205">
                  <c:v>0.96380625400709186</c:v>
                </c:pt>
                <c:pt idx="206">
                  <c:v>0.96429301571127701</c:v>
                </c:pt>
                <c:pt idx="207">
                  <c:v>0.96445295169979506</c:v>
                </c:pt>
                <c:pt idx="208">
                  <c:v>0.96504726456147638</c:v>
                </c:pt>
                <c:pt idx="209">
                  <c:v>0.96513905391140842</c:v>
                </c:pt>
                <c:pt idx="210">
                  <c:v>0.96524382357345206</c:v>
                </c:pt>
                <c:pt idx="211">
                  <c:v>0.96668139313981238</c:v>
                </c:pt>
                <c:pt idx="212">
                  <c:v>0.97001779693507018</c:v>
                </c:pt>
                <c:pt idx="213">
                  <c:v>0.97576714803536024</c:v>
                </c:pt>
                <c:pt idx="214">
                  <c:v>0.97845268189473611</c:v>
                </c:pt>
                <c:pt idx="215">
                  <c:v>0.97853983541891409</c:v>
                </c:pt>
                <c:pt idx="216">
                  <c:v>0.97884255484065974</c:v>
                </c:pt>
                <c:pt idx="217">
                  <c:v>0.97958196904844574</c:v>
                </c:pt>
                <c:pt idx="218">
                  <c:v>0.98166067331660423</c:v>
                </c:pt>
                <c:pt idx="219">
                  <c:v>0.9824677705804008</c:v>
                </c:pt>
                <c:pt idx="220">
                  <c:v>0.98261472625680713</c:v>
                </c:pt>
                <c:pt idx="221">
                  <c:v>0.98364017091362388</c:v>
                </c:pt>
                <c:pt idx="222">
                  <c:v>0.98391275746796758</c:v>
                </c:pt>
                <c:pt idx="223">
                  <c:v>0.98457011755990531</c:v>
                </c:pt>
                <c:pt idx="224">
                  <c:v>0.98475555059007103</c:v>
                </c:pt>
                <c:pt idx="225">
                  <c:v>0.98516582116931284</c:v>
                </c:pt>
                <c:pt idx="226">
                  <c:v>0.98585563204152959</c:v>
                </c:pt>
                <c:pt idx="227">
                  <c:v>0.9867081603977168</c:v>
                </c:pt>
                <c:pt idx="228">
                  <c:v>0.98685604323927401</c:v>
                </c:pt>
                <c:pt idx="229">
                  <c:v>0.98702200580127231</c:v>
                </c:pt>
                <c:pt idx="230">
                  <c:v>0.98747724389032931</c:v>
                </c:pt>
                <c:pt idx="231">
                  <c:v>0.98756161591905478</c:v>
                </c:pt>
                <c:pt idx="232">
                  <c:v>0.9879964563747935</c:v>
                </c:pt>
                <c:pt idx="233">
                  <c:v>0.98978310362044086</c:v>
                </c:pt>
                <c:pt idx="234">
                  <c:v>0.99000284176118725</c:v>
                </c:pt>
                <c:pt idx="235">
                  <c:v>0.99243804102983946</c:v>
                </c:pt>
                <c:pt idx="236">
                  <c:v>0.992705991758429</c:v>
                </c:pt>
                <c:pt idx="237">
                  <c:v>0.99309169246117379</c:v>
                </c:pt>
                <c:pt idx="238">
                  <c:v>0.99313480564068735</c:v>
                </c:pt>
                <c:pt idx="239">
                  <c:v>0.99367766083649767</c:v>
                </c:pt>
                <c:pt idx="240">
                  <c:v>0.99428402684513972</c:v>
                </c:pt>
                <c:pt idx="241">
                  <c:v>0.99498218220371393</c:v>
                </c:pt>
                <c:pt idx="242">
                  <c:v>0.99518940361492425</c:v>
                </c:pt>
                <c:pt idx="243">
                  <c:v>0.99539569786098359</c:v>
                </c:pt>
                <c:pt idx="244">
                  <c:v>0.99551622933059136</c:v>
                </c:pt>
                <c:pt idx="245">
                  <c:v>0.99569053637894722</c:v>
                </c:pt>
                <c:pt idx="246">
                  <c:v>0.99668584816836203</c:v>
                </c:pt>
                <c:pt idx="247">
                  <c:v>0.99742943461932687</c:v>
                </c:pt>
                <c:pt idx="248">
                  <c:v>0.99805573467871178</c:v>
                </c:pt>
                <c:pt idx="249">
                  <c:v>0.99850401902913755</c:v>
                </c:pt>
                <c:pt idx="250">
                  <c:v>1</c:v>
                </c:pt>
              </c:numCache>
            </c:numRef>
          </c:xVal>
          <c:yVal>
            <c:numRef>
              <c:f>'Año 2008'!$H$3:$H$253</c:f>
              <c:numCache>
                <c:formatCode>General</c:formatCode>
                <c:ptCount val="251"/>
                <c:pt idx="0">
                  <c:v>4.8411111470245884E-5</c:v>
                </c:pt>
                <c:pt idx="1">
                  <c:v>6.9723386012910136E-5</c:v>
                </c:pt>
                <c:pt idx="2">
                  <c:v>1.1766280508956004E-4</c:v>
                </c:pt>
                <c:pt idx="3">
                  <c:v>1.5270589390557805E-4</c:v>
                </c:pt>
                <c:pt idx="4">
                  <c:v>1.7857002653940118E-4</c:v>
                </c:pt>
                <c:pt idx="5">
                  <c:v>2.3665329003610706E-4</c:v>
                </c:pt>
                <c:pt idx="6">
                  <c:v>4.6925852972671146E-4</c:v>
                </c:pt>
                <c:pt idx="7">
                  <c:v>4.9966585136720053E-4</c:v>
                </c:pt>
                <c:pt idx="8">
                  <c:v>7.8781862526287676E-4</c:v>
                </c:pt>
                <c:pt idx="9">
                  <c:v>8.4256230425799352E-4</c:v>
                </c:pt>
                <c:pt idx="10">
                  <c:v>8.8791007918394575E-4</c:v>
                </c:pt>
                <c:pt idx="11">
                  <c:v>9.3888635656549587E-4</c:v>
                </c:pt>
                <c:pt idx="12">
                  <c:v>1.0965918689840369E-3</c:v>
                </c:pt>
                <c:pt idx="13">
                  <c:v>1.1985562425499349E-3</c:v>
                </c:pt>
                <c:pt idx="14">
                  <c:v>1.2725686912318979E-3</c:v>
                </c:pt>
                <c:pt idx="15">
                  <c:v>1.3552465889842182E-3</c:v>
                </c:pt>
                <c:pt idx="16">
                  <c:v>1.4216408846504517E-3</c:v>
                </c:pt>
                <c:pt idx="17">
                  <c:v>2.9032683751888675E-3</c:v>
                </c:pt>
                <c:pt idx="18">
                  <c:v>3.2317674509904936E-3</c:v>
                </c:pt>
                <c:pt idx="19">
                  <c:v>4.062888624281254E-3</c:v>
                </c:pt>
                <c:pt idx="20">
                  <c:v>6.5180424109764898E-3</c:v>
                </c:pt>
                <c:pt idx="21">
                  <c:v>6.5542556348610189E-3</c:v>
                </c:pt>
                <c:pt idx="22">
                  <c:v>6.5864125514282293E-3</c:v>
                </c:pt>
                <c:pt idx="23">
                  <c:v>6.6859693774628474E-3</c:v>
                </c:pt>
                <c:pt idx="24">
                  <c:v>6.7698551333117869E-3</c:v>
                </c:pt>
                <c:pt idx="25">
                  <c:v>6.8954947619094481E-3</c:v>
                </c:pt>
                <c:pt idx="26">
                  <c:v>6.9354228871963625E-3</c:v>
                </c:pt>
                <c:pt idx="27">
                  <c:v>7.8201939335685328E-3</c:v>
                </c:pt>
                <c:pt idx="28">
                  <c:v>8.1043054275412307E-3</c:v>
                </c:pt>
                <c:pt idx="29">
                  <c:v>8.1943107475351065E-3</c:v>
                </c:pt>
                <c:pt idx="30">
                  <c:v>8.3777417902637531E-3</c:v>
                </c:pt>
                <c:pt idx="31">
                  <c:v>1.891375925545399E-2</c:v>
                </c:pt>
                <c:pt idx="32">
                  <c:v>2.922117702482032E-2</c:v>
                </c:pt>
                <c:pt idx="33">
                  <c:v>2.9307952794396935E-2</c:v>
                </c:pt>
                <c:pt idx="34">
                  <c:v>2.9635130239566917E-2</c:v>
                </c:pt>
                <c:pt idx="35">
                  <c:v>2.9918478530301426E-2</c:v>
                </c:pt>
                <c:pt idx="36">
                  <c:v>3.0075301680045352E-2</c:v>
                </c:pt>
                <c:pt idx="37">
                  <c:v>3.0136228491565581E-2</c:v>
                </c:pt>
                <c:pt idx="38">
                  <c:v>3.1256514734665862E-2</c:v>
                </c:pt>
                <c:pt idx="39">
                  <c:v>3.1498502352298889E-2</c:v>
                </c:pt>
                <c:pt idx="40">
                  <c:v>3.1568916409719122E-2</c:v>
                </c:pt>
                <c:pt idx="41">
                  <c:v>3.1820348001421236E-2</c:v>
                </c:pt>
                <c:pt idx="42">
                  <c:v>5.1267468279525434E-2</c:v>
                </c:pt>
                <c:pt idx="43">
                  <c:v>5.1323770671687023E-2</c:v>
                </c:pt>
                <c:pt idx="44">
                  <c:v>5.1366948894151727E-2</c:v>
                </c:pt>
                <c:pt idx="45">
                  <c:v>5.152704948769312E-2</c:v>
                </c:pt>
                <c:pt idx="46">
                  <c:v>5.1835282863809527E-2</c:v>
                </c:pt>
                <c:pt idx="47">
                  <c:v>5.1962048516701123E-2</c:v>
                </c:pt>
                <c:pt idx="48">
                  <c:v>5.1994866579746127E-2</c:v>
                </c:pt>
                <c:pt idx="49">
                  <c:v>5.2172687091075483E-2</c:v>
                </c:pt>
                <c:pt idx="50">
                  <c:v>5.2399682873803421E-2</c:v>
                </c:pt>
                <c:pt idx="51">
                  <c:v>5.2492591821961566E-2</c:v>
                </c:pt>
                <c:pt idx="52">
                  <c:v>5.7110722076251667E-2</c:v>
                </c:pt>
                <c:pt idx="53">
                  <c:v>5.7169953706436641E-2</c:v>
                </c:pt>
                <c:pt idx="54">
                  <c:v>5.7619061265703299E-2</c:v>
                </c:pt>
                <c:pt idx="55">
                  <c:v>5.9021922779187233E-2</c:v>
                </c:pt>
                <c:pt idx="56">
                  <c:v>5.96600685862438E-2</c:v>
                </c:pt>
                <c:pt idx="57">
                  <c:v>6.1010647130799026E-2</c:v>
                </c:pt>
                <c:pt idx="58">
                  <c:v>7.1545563592822048E-2</c:v>
                </c:pt>
                <c:pt idx="59">
                  <c:v>7.604582539779757E-2</c:v>
                </c:pt>
                <c:pt idx="60">
                  <c:v>7.6428205012032333E-2</c:v>
                </c:pt>
                <c:pt idx="61">
                  <c:v>7.6839991941782468E-2</c:v>
                </c:pt>
                <c:pt idx="62">
                  <c:v>7.6874285250458876E-2</c:v>
                </c:pt>
                <c:pt idx="63">
                  <c:v>8.1420281980782244E-2</c:v>
                </c:pt>
                <c:pt idx="64">
                  <c:v>8.3251545865115947E-2</c:v>
                </c:pt>
                <c:pt idx="65">
                  <c:v>8.5230199198504747E-2</c:v>
                </c:pt>
                <c:pt idx="66">
                  <c:v>8.6907267004216984E-2</c:v>
                </c:pt>
                <c:pt idx="67">
                  <c:v>8.7211517281889195E-2</c:v>
                </c:pt>
                <c:pt idx="68">
                  <c:v>8.9882250520697204E-2</c:v>
                </c:pt>
                <c:pt idx="69">
                  <c:v>9.0223933964082931E-2</c:v>
                </c:pt>
                <c:pt idx="70">
                  <c:v>9.5152366547302969E-2</c:v>
                </c:pt>
                <c:pt idx="71">
                  <c:v>0.10360671438793459</c:v>
                </c:pt>
                <c:pt idx="72">
                  <c:v>0.1036827774356977</c:v>
                </c:pt>
                <c:pt idx="73">
                  <c:v>0.1037404831009556</c:v>
                </c:pt>
                <c:pt idx="74">
                  <c:v>0.10427707146627659</c:v>
                </c:pt>
                <c:pt idx="75">
                  <c:v>0.10433271892308713</c:v>
                </c:pt>
                <c:pt idx="76">
                  <c:v>0.10481185995892446</c:v>
                </c:pt>
                <c:pt idx="77">
                  <c:v>0.10799163481852099</c:v>
                </c:pt>
                <c:pt idx="78">
                  <c:v>0.10931128904608445</c:v>
                </c:pt>
                <c:pt idx="79">
                  <c:v>0.10953499793586</c:v>
                </c:pt>
                <c:pt idx="80">
                  <c:v>0.11095270201115068</c:v>
                </c:pt>
                <c:pt idx="81">
                  <c:v>0.12080170577506837</c:v>
                </c:pt>
                <c:pt idx="82">
                  <c:v>0.12112978428988477</c:v>
                </c:pt>
                <c:pt idx="83">
                  <c:v>0.12125015286489949</c:v>
                </c:pt>
                <c:pt idx="84">
                  <c:v>0.15398429399116664</c:v>
                </c:pt>
                <c:pt idx="85">
                  <c:v>0.15408512894050902</c:v>
                </c:pt>
                <c:pt idx="86">
                  <c:v>0.15545075026003968</c:v>
                </c:pt>
                <c:pt idx="87">
                  <c:v>0.15789577272759653</c:v>
                </c:pt>
                <c:pt idx="88">
                  <c:v>0.15798236440055372</c:v>
                </c:pt>
                <c:pt idx="89">
                  <c:v>0.15833969535011108</c:v>
                </c:pt>
                <c:pt idx="90">
                  <c:v>0.16614906373130292</c:v>
                </c:pt>
                <c:pt idx="91">
                  <c:v>0.16644681742060546</c:v>
                </c:pt>
                <c:pt idx="92">
                  <c:v>0.16654000057087584</c:v>
                </c:pt>
                <c:pt idx="93">
                  <c:v>0.17615433130503588</c:v>
                </c:pt>
                <c:pt idx="94">
                  <c:v>0.17656151820366678</c:v>
                </c:pt>
                <c:pt idx="95">
                  <c:v>0.17842247686682522</c:v>
                </c:pt>
                <c:pt idx="96">
                  <c:v>0.17859713239696257</c:v>
                </c:pt>
                <c:pt idx="97">
                  <c:v>0.17899158757491002</c:v>
                </c:pt>
                <c:pt idx="98">
                  <c:v>0.17917969858389862</c:v>
                </c:pt>
                <c:pt idx="99">
                  <c:v>0.17929007249928178</c:v>
                </c:pt>
                <c:pt idx="100">
                  <c:v>0.17973154702532146</c:v>
                </c:pt>
                <c:pt idx="101">
                  <c:v>0.17987208174537367</c:v>
                </c:pt>
                <c:pt idx="102">
                  <c:v>0.18013598105543571</c:v>
                </c:pt>
                <c:pt idx="103">
                  <c:v>0.18102955032475126</c:v>
                </c:pt>
                <c:pt idx="104">
                  <c:v>0.18118075199267336</c:v>
                </c:pt>
                <c:pt idx="105">
                  <c:v>0.18121782447148607</c:v>
                </c:pt>
                <c:pt idx="106">
                  <c:v>0.18726142086971614</c:v>
                </c:pt>
                <c:pt idx="107">
                  <c:v>0.18960591332187379</c:v>
                </c:pt>
                <c:pt idx="108">
                  <c:v>0.18981125423196102</c:v>
                </c:pt>
                <c:pt idx="109">
                  <c:v>0.19289359541115325</c:v>
                </c:pt>
                <c:pt idx="110">
                  <c:v>0.19929983337534046</c:v>
                </c:pt>
                <c:pt idx="111">
                  <c:v>0.20023604138219203</c:v>
                </c:pt>
                <c:pt idx="112">
                  <c:v>0.20095072176750392</c:v>
                </c:pt>
                <c:pt idx="113">
                  <c:v>0.20120658663187485</c:v>
                </c:pt>
                <c:pt idx="114">
                  <c:v>0.22477781226704766</c:v>
                </c:pt>
                <c:pt idx="115">
                  <c:v>0.22663838996147434</c:v>
                </c:pt>
                <c:pt idx="116">
                  <c:v>0.23229069653090673</c:v>
                </c:pt>
                <c:pt idx="117">
                  <c:v>0.23253806445613662</c:v>
                </c:pt>
                <c:pt idx="118">
                  <c:v>0.23282512698594957</c:v>
                </c:pt>
                <c:pt idx="119">
                  <c:v>0.23295270133637505</c:v>
                </c:pt>
                <c:pt idx="120">
                  <c:v>0.23700230530250899</c:v>
                </c:pt>
                <c:pt idx="121">
                  <c:v>0.23745386893557444</c:v>
                </c:pt>
                <c:pt idx="122">
                  <c:v>0.24475578655393293</c:v>
                </c:pt>
                <c:pt idx="123">
                  <c:v>0.24583235968175246</c:v>
                </c:pt>
                <c:pt idx="124">
                  <c:v>0.24687090031428199</c:v>
                </c:pt>
                <c:pt idx="125">
                  <c:v>0.24732560942677895</c:v>
                </c:pt>
                <c:pt idx="126">
                  <c:v>0.24767356833064738</c:v>
                </c:pt>
                <c:pt idx="127">
                  <c:v>0.25301712605931631</c:v>
                </c:pt>
                <c:pt idx="128">
                  <c:v>0.25328876224028124</c:v>
                </c:pt>
                <c:pt idx="129">
                  <c:v>0.2540734279828028</c:v>
                </c:pt>
                <c:pt idx="130">
                  <c:v>0.25432914863717393</c:v>
                </c:pt>
                <c:pt idx="131">
                  <c:v>0.25916776843061107</c:v>
                </c:pt>
                <c:pt idx="132">
                  <c:v>0.2628910370155173</c:v>
                </c:pt>
                <c:pt idx="133">
                  <c:v>0.26393621634169795</c:v>
                </c:pt>
                <c:pt idx="134">
                  <c:v>0.26518503403747568</c:v>
                </c:pt>
                <c:pt idx="135">
                  <c:v>0.2661893305793569</c:v>
                </c:pt>
                <c:pt idx="136">
                  <c:v>0.26683489578337316</c:v>
                </c:pt>
                <c:pt idx="137">
                  <c:v>0.42582664836319417</c:v>
                </c:pt>
                <c:pt idx="138">
                  <c:v>0.42791564021443101</c:v>
                </c:pt>
                <c:pt idx="139">
                  <c:v>0.42836376063137532</c:v>
                </c:pt>
                <c:pt idx="140">
                  <c:v>0.44170572999325136</c:v>
                </c:pt>
                <c:pt idx="141">
                  <c:v>0.44448611519962677</c:v>
                </c:pt>
                <c:pt idx="142">
                  <c:v>0.44529634561605025</c:v>
                </c:pt>
                <c:pt idx="143">
                  <c:v>0.46512736642493602</c:v>
                </c:pt>
                <c:pt idx="144">
                  <c:v>0.46644868563186298</c:v>
                </c:pt>
                <c:pt idx="145">
                  <c:v>0.46677872781942265</c:v>
                </c:pt>
                <c:pt idx="146">
                  <c:v>0.47085054961883016</c:v>
                </c:pt>
                <c:pt idx="147">
                  <c:v>0.4721194227632371</c:v>
                </c:pt>
                <c:pt idx="148">
                  <c:v>0.47639742397484314</c:v>
                </c:pt>
                <c:pt idx="149">
                  <c:v>0.47955029011392025</c:v>
                </c:pt>
                <c:pt idx="150">
                  <c:v>0.48042575990967379</c:v>
                </c:pt>
                <c:pt idx="151">
                  <c:v>0.5687686923755606</c:v>
                </c:pt>
                <c:pt idx="152">
                  <c:v>0.56898441522816612</c:v>
                </c:pt>
                <c:pt idx="153">
                  <c:v>0.57363352614113794</c:v>
                </c:pt>
                <c:pt idx="154">
                  <c:v>0.58254818439728562</c:v>
                </c:pt>
                <c:pt idx="155">
                  <c:v>0.6971706579993453</c:v>
                </c:pt>
                <c:pt idx="156">
                  <c:v>0.69794465623470126</c:v>
                </c:pt>
                <c:pt idx="157">
                  <c:v>0.69964321247840655</c:v>
                </c:pt>
                <c:pt idx="158">
                  <c:v>0.70039531693351642</c:v>
                </c:pt>
                <c:pt idx="159">
                  <c:v>0.70151188051866509</c:v>
                </c:pt>
                <c:pt idx="160">
                  <c:v>0.71417606884256335</c:v>
                </c:pt>
                <c:pt idx="161">
                  <c:v>0.72265888158533154</c:v>
                </c:pt>
                <c:pt idx="162">
                  <c:v>0.72591997990493617</c:v>
                </c:pt>
                <c:pt idx="163">
                  <c:v>0.7260481771489522</c:v>
                </c:pt>
                <c:pt idx="164">
                  <c:v>0.72758757394672025</c:v>
                </c:pt>
                <c:pt idx="165">
                  <c:v>0.74399344927486089</c:v>
                </c:pt>
                <c:pt idx="166">
                  <c:v>0.75217527982290933</c:v>
                </c:pt>
                <c:pt idx="167">
                  <c:v>0.75700860286459448</c:v>
                </c:pt>
                <c:pt idx="168">
                  <c:v>0.75718389479973081</c:v>
                </c:pt>
                <c:pt idx="169">
                  <c:v>0.76814576268690171</c:v>
                </c:pt>
                <c:pt idx="170">
                  <c:v>0.76827150078099216</c:v>
                </c:pt>
                <c:pt idx="171">
                  <c:v>0.76853530427485717</c:v>
                </c:pt>
                <c:pt idx="172">
                  <c:v>0.76874118361015475</c:v>
                </c:pt>
                <c:pt idx="173">
                  <c:v>0.77154031923678135</c:v>
                </c:pt>
                <c:pt idx="174">
                  <c:v>0.77572241519086793</c:v>
                </c:pt>
                <c:pt idx="175">
                  <c:v>0.77811578934301617</c:v>
                </c:pt>
                <c:pt idx="176">
                  <c:v>0.77865231265340762</c:v>
                </c:pt>
                <c:pt idx="177">
                  <c:v>0.78524817826010218</c:v>
                </c:pt>
                <c:pt idx="178">
                  <c:v>0.7937324703401919</c:v>
                </c:pt>
                <c:pt idx="179">
                  <c:v>0.80692380760329985</c:v>
                </c:pt>
                <c:pt idx="180">
                  <c:v>0.80747271360437534</c:v>
                </c:pt>
                <c:pt idx="181">
                  <c:v>0.8108441595966166</c:v>
                </c:pt>
                <c:pt idx="182">
                  <c:v>0.81107208129349795</c:v>
                </c:pt>
                <c:pt idx="183">
                  <c:v>0.81226485597788833</c:v>
                </c:pt>
                <c:pt idx="184">
                  <c:v>0.81323703479806142</c:v>
                </c:pt>
                <c:pt idx="185">
                  <c:v>0.81514892836543251</c:v>
                </c:pt>
                <c:pt idx="186">
                  <c:v>0.81559484184540865</c:v>
                </c:pt>
                <c:pt idx="187">
                  <c:v>0.82723523841654201</c:v>
                </c:pt>
                <c:pt idx="188">
                  <c:v>0.83207537846420199</c:v>
                </c:pt>
                <c:pt idx="189">
                  <c:v>0.83230057558115822</c:v>
                </c:pt>
                <c:pt idx="190">
                  <c:v>0.83252420772966629</c:v>
                </c:pt>
                <c:pt idx="191">
                  <c:v>0.8329778529144185</c:v>
                </c:pt>
                <c:pt idx="192">
                  <c:v>0.83385420286510015</c:v>
                </c:pt>
                <c:pt idx="193">
                  <c:v>0.84121422098209619</c:v>
                </c:pt>
                <c:pt idx="194">
                  <c:v>0.84329721357665266</c:v>
                </c:pt>
                <c:pt idx="195">
                  <c:v>0.85144758903602002</c:v>
                </c:pt>
                <c:pt idx="196">
                  <c:v>0.86172008782135889</c:v>
                </c:pt>
                <c:pt idx="197">
                  <c:v>0.86204294848928242</c:v>
                </c:pt>
                <c:pt idx="198">
                  <c:v>0.86453813287013759</c:v>
                </c:pt>
                <c:pt idx="199">
                  <c:v>0.86583695181414355</c:v>
                </c:pt>
                <c:pt idx="200">
                  <c:v>0.87406884411739194</c:v>
                </c:pt>
                <c:pt idx="201">
                  <c:v>0.87493986486244857</c:v>
                </c:pt>
                <c:pt idx="202">
                  <c:v>0.87620126922996633</c:v>
                </c:pt>
                <c:pt idx="203">
                  <c:v>0.88013181200439317</c:v>
                </c:pt>
                <c:pt idx="204">
                  <c:v>0.88313345678244959</c:v>
                </c:pt>
                <c:pt idx="205">
                  <c:v>0.88685203846877192</c:v>
                </c:pt>
                <c:pt idx="206">
                  <c:v>0.88779330897075615</c:v>
                </c:pt>
                <c:pt idx="207">
                  <c:v>0.88810797112798878</c:v>
                </c:pt>
                <c:pt idx="208">
                  <c:v>0.88928467179902504</c:v>
                </c:pt>
                <c:pt idx="209">
                  <c:v>0.88947037498083459</c:v>
                </c:pt>
                <c:pt idx="210">
                  <c:v>0.88968496037301936</c:v>
                </c:pt>
                <c:pt idx="211">
                  <c:v>0.89264202614290911</c:v>
                </c:pt>
                <c:pt idx="212">
                  <c:v>0.89954067196248944</c:v>
                </c:pt>
                <c:pt idx="213">
                  <c:v>0.9116979665085535</c:v>
                </c:pt>
                <c:pt idx="214">
                  <c:v>0.91738970934679476</c:v>
                </c:pt>
                <c:pt idx="215">
                  <c:v>0.91757534191015355</c:v>
                </c:pt>
                <c:pt idx="216">
                  <c:v>0.91825364221010231</c:v>
                </c:pt>
                <c:pt idx="217">
                  <c:v>0.91994447980417238</c:v>
                </c:pt>
                <c:pt idx="218">
                  <c:v>0.92470338436316213</c:v>
                </c:pt>
                <c:pt idx="219">
                  <c:v>0.92656434367392626</c:v>
                </c:pt>
                <c:pt idx="220">
                  <c:v>0.92690420290055442</c:v>
                </c:pt>
                <c:pt idx="221">
                  <c:v>0.92933444535912124</c:v>
                </c:pt>
                <c:pt idx="222">
                  <c:v>0.92999262721607467</c:v>
                </c:pt>
                <c:pt idx="223">
                  <c:v>0.93165350664716551</c:v>
                </c:pt>
                <c:pt idx="224">
                  <c:v>0.93212713008301185</c:v>
                </c:pt>
                <c:pt idx="225">
                  <c:v>0.93317665014784734</c:v>
                </c:pt>
                <c:pt idx="226">
                  <c:v>0.9349479028908706</c:v>
                </c:pt>
                <c:pt idx="227">
                  <c:v>0.93715072132276667</c:v>
                </c:pt>
                <c:pt idx="228">
                  <c:v>0.93753371335115532</c:v>
                </c:pt>
                <c:pt idx="229">
                  <c:v>0.93796773364199593</c:v>
                </c:pt>
                <c:pt idx="230">
                  <c:v>0.93916746537707918</c:v>
                </c:pt>
                <c:pt idx="231">
                  <c:v>0.93939662557557824</c:v>
                </c:pt>
                <c:pt idx="232">
                  <c:v>0.94059658208868924</c:v>
                </c:pt>
                <c:pt idx="233">
                  <c:v>0.94593712443306732</c:v>
                </c:pt>
                <c:pt idx="234">
                  <c:v>0.94660246424564287</c:v>
                </c:pt>
                <c:pt idx="235">
                  <c:v>0.95408310431335741</c:v>
                </c:pt>
                <c:pt idx="236">
                  <c:v>0.95492553662550295</c:v>
                </c:pt>
                <c:pt idx="237">
                  <c:v>0.95615663917222504</c:v>
                </c:pt>
                <c:pt idx="238">
                  <c:v>0.95630635061127633</c:v>
                </c:pt>
                <c:pt idx="239">
                  <c:v>0.95821786560900013</c:v>
                </c:pt>
                <c:pt idx="240">
                  <c:v>0.96035476832579258</c:v>
                </c:pt>
                <c:pt idx="241">
                  <c:v>0.96281638842529416</c:v>
                </c:pt>
                <c:pt idx="242">
                  <c:v>0.96356295661759617</c:v>
                </c:pt>
                <c:pt idx="243">
                  <c:v>0.9643893649880777</c:v>
                </c:pt>
                <c:pt idx="244">
                  <c:v>0.96496981185614406</c:v>
                </c:pt>
                <c:pt idx="245">
                  <c:v>0.96592329034247437</c:v>
                </c:pt>
                <c:pt idx="246">
                  <c:v>0.97158999821878467</c:v>
                </c:pt>
                <c:pt idx="247">
                  <c:v>0.97584945488985764</c:v>
                </c:pt>
                <c:pt idx="248">
                  <c:v>0.98134125789314364</c:v>
                </c:pt>
                <c:pt idx="249">
                  <c:v>0.98540291618446918</c:v>
                </c:pt>
                <c:pt idx="250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038080"/>
        <c:axId val="93040000"/>
      </c:scatterChart>
      <c:valAx>
        <c:axId val="93038080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Población</a:t>
                </a:r>
                <a:r>
                  <a:rPr lang="en-GB" baseline="0"/>
                  <a:t> %</a:t>
                </a:r>
                <a:endParaRPr lang="en-GB"/>
              </a:p>
            </c:rich>
          </c:tx>
          <c:layout/>
          <c:overlay val="0"/>
        </c:title>
        <c:numFmt formatCode="0%" sourceLinked="0"/>
        <c:majorTickMark val="none"/>
        <c:minorTickMark val="none"/>
        <c:tickLblPos val="nextTo"/>
        <c:crossAx val="93040000"/>
        <c:crosses val="autoZero"/>
        <c:crossBetween val="midCat"/>
        <c:majorUnit val="0.1"/>
        <c:minorUnit val="4.0000000000000008E-2"/>
      </c:valAx>
      <c:valAx>
        <c:axId val="93040000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PIB</a:t>
                </a:r>
                <a:r>
                  <a:rPr lang="en-GB" baseline="0"/>
                  <a:t> per capita %</a:t>
                </a:r>
                <a:endParaRPr lang="en-GB"/>
              </a:p>
            </c:rich>
          </c:tx>
          <c:layout/>
          <c:overlay val="0"/>
        </c:title>
        <c:numFmt formatCode="0%" sourceLinked="0"/>
        <c:majorTickMark val="none"/>
        <c:minorTickMark val="none"/>
        <c:tickLblPos val="nextTo"/>
        <c:crossAx val="93038080"/>
        <c:crosses val="autoZero"/>
        <c:crossBetween val="midCat"/>
        <c:majorUnit val="0.1"/>
        <c:minorUnit val="4.0000000000000008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Comparación (1996-2010)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Curva de Lorez(2010)</c:v>
          </c:tx>
          <c:marker>
            <c:symbol val="none"/>
          </c:marker>
          <c:xVal>
            <c:numRef>
              <c:f>[1]Año2010!$I$11:$I$261</c:f>
              <c:numCache>
                <c:formatCode>General</c:formatCode>
                <c:ptCount val="251"/>
                <c:pt idx="0">
                  <c:v>1.5975474891649096E-4</c:v>
                </c:pt>
                <c:pt idx="1">
                  <c:v>2.4835436541328047E-4</c:v>
                </c:pt>
                <c:pt idx="2">
                  <c:v>3.2455921690792845E-4</c:v>
                </c:pt>
                <c:pt idx="3">
                  <c:v>4.407027556316992E-4</c:v>
                </c:pt>
                <c:pt idx="4">
                  <c:v>6.280014267751714E-4</c:v>
                </c:pt>
                <c:pt idx="5">
                  <c:v>7.7627954143042019E-4</c:v>
                </c:pt>
                <c:pt idx="6">
                  <c:v>8.4927093533192037E-4</c:v>
                </c:pt>
                <c:pt idx="7">
                  <c:v>1.5364917948951012E-3</c:v>
                </c:pt>
                <c:pt idx="8">
                  <c:v>2.2191220007537855E-3</c:v>
                </c:pt>
                <c:pt idx="9">
                  <c:v>2.3393971278116033E-3</c:v>
                </c:pt>
                <c:pt idx="10">
                  <c:v>2.398157495229163E-3</c:v>
                </c:pt>
                <c:pt idx="11">
                  <c:v>2.6327398995289529E-3</c:v>
                </c:pt>
                <c:pt idx="12">
                  <c:v>3.3993790681799297E-3</c:v>
                </c:pt>
                <c:pt idx="13">
                  <c:v>4.0085588147666636E-3</c:v>
                </c:pt>
                <c:pt idx="14">
                  <c:v>4.2647172914775889E-3</c:v>
                </c:pt>
                <c:pt idx="15">
                  <c:v>4.3413812083426869E-3</c:v>
                </c:pt>
                <c:pt idx="16">
                  <c:v>4.6760398634005081E-3</c:v>
                </c:pt>
                <c:pt idx="17">
                  <c:v>4.8550753578758864E-3</c:v>
                </c:pt>
                <c:pt idx="18">
                  <c:v>5.0042716032720341E-3</c:v>
                </c:pt>
                <c:pt idx="19">
                  <c:v>5.4155941751949533E-3</c:v>
                </c:pt>
                <c:pt idx="20">
                  <c:v>5.6221735918973127E-3</c:v>
                </c:pt>
                <c:pt idx="21">
                  <c:v>5.8650191728651969E-3</c:v>
                </c:pt>
                <c:pt idx="22">
                  <c:v>6.5329592868694913E-3</c:v>
                </c:pt>
                <c:pt idx="23">
                  <c:v>6.7234714156061111E-3</c:v>
                </c:pt>
                <c:pt idx="24">
                  <c:v>6.8111529013620007E-3</c:v>
                </c:pt>
                <c:pt idx="25">
                  <c:v>6.8951618641542936E-3</c:v>
                </c:pt>
                <c:pt idx="26">
                  <c:v>7.5975318809423141E-3</c:v>
                </c:pt>
                <c:pt idx="27">
                  <c:v>7.996459687863092E-3</c:v>
                </c:pt>
                <c:pt idx="28">
                  <c:v>8.1888080780815106E-3</c:v>
                </c:pt>
                <c:pt idx="29">
                  <c:v>1.160333630348628E-2</c:v>
                </c:pt>
                <c:pt idx="30">
                  <c:v>1.1804866001113693E-2</c:v>
                </c:pt>
                <c:pt idx="31">
                  <c:v>1.2222615488222907E-2</c:v>
                </c:pt>
                <c:pt idx="32">
                  <c:v>1.4192924058192963E-2</c:v>
                </c:pt>
                <c:pt idx="33">
                  <c:v>1.4354974133961702E-2</c:v>
                </c:pt>
                <c:pt idx="34">
                  <c:v>1.4410061978415665E-2</c:v>
                </c:pt>
                <c:pt idx="35">
                  <c:v>3.6379094346655871E-2</c:v>
                </c:pt>
                <c:pt idx="36">
                  <c:v>3.8684061571683748E-2</c:v>
                </c:pt>
                <c:pt idx="37">
                  <c:v>3.9492934754416092E-2</c:v>
                </c:pt>
                <c:pt idx="38">
                  <c:v>3.9655902960925735E-2</c:v>
                </c:pt>
                <c:pt idx="39">
                  <c:v>3.984825135114415E-2</c:v>
                </c:pt>
                <c:pt idx="40">
                  <c:v>6.1470689364694846E-2</c:v>
                </c:pt>
                <c:pt idx="41">
                  <c:v>7.9383420119641612E-2</c:v>
                </c:pt>
                <c:pt idx="42">
                  <c:v>8.1338120467016384E-2</c:v>
                </c:pt>
                <c:pt idx="43">
                  <c:v>8.139458550758169E-2</c:v>
                </c:pt>
                <c:pt idx="44">
                  <c:v>8.2085019824738023E-2</c:v>
                </c:pt>
                <c:pt idx="45">
                  <c:v>8.2549593979633101E-2</c:v>
                </c:pt>
                <c:pt idx="46">
                  <c:v>8.2685477329286217E-2</c:v>
                </c:pt>
                <c:pt idx="47">
                  <c:v>8.2774995076523902E-2</c:v>
                </c:pt>
                <c:pt idx="48">
                  <c:v>8.5872768196318394E-2</c:v>
                </c:pt>
                <c:pt idx="49">
                  <c:v>9.1623480091941614E-2</c:v>
                </c:pt>
                <c:pt idx="50">
                  <c:v>9.1893869595136471E-2</c:v>
                </c:pt>
                <c:pt idx="51">
                  <c:v>9.261460222674249E-2</c:v>
                </c:pt>
                <c:pt idx="52">
                  <c:v>9.3413375971324944E-2</c:v>
                </c:pt>
                <c:pt idx="53">
                  <c:v>9.375767499916221E-2</c:v>
                </c:pt>
                <c:pt idx="54">
                  <c:v>9.6430353585920281E-2</c:v>
                </c:pt>
                <c:pt idx="55">
                  <c:v>9.6712219723376389E-2</c:v>
                </c:pt>
                <c:pt idx="56">
                  <c:v>9.7221323219205097E-2</c:v>
                </c:pt>
                <c:pt idx="57">
                  <c:v>9.7339762084781109E-2</c:v>
                </c:pt>
                <c:pt idx="58">
                  <c:v>0.10053347986699958</c:v>
                </c:pt>
                <c:pt idx="59">
                  <c:v>0.13738587061058907</c:v>
                </c:pt>
                <c:pt idx="60">
                  <c:v>0.13791012326364263</c:v>
                </c:pt>
                <c:pt idx="61">
                  <c:v>0.13815388697535141</c:v>
                </c:pt>
                <c:pt idx="62">
                  <c:v>0.13875663980675185</c:v>
                </c:pt>
                <c:pt idx="63">
                  <c:v>0.13895449698141565</c:v>
                </c:pt>
                <c:pt idx="64">
                  <c:v>0.13936627861870904</c:v>
                </c:pt>
                <c:pt idx="65">
                  <c:v>0.1398528879113857</c:v>
                </c:pt>
                <c:pt idx="66">
                  <c:v>0.1409551038658354</c:v>
                </c:pt>
                <c:pt idx="67">
                  <c:v>0.14109098721548849</c:v>
                </c:pt>
                <c:pt idx="68">
                  <c:v>0.1413976428829489</c:v>
                </c:pt>
                <c:pt idx="69">
                  <c:v>0.14151195016019086</c:v>
                </c:pt>
                <c:pt idx="70">
                  <c:v>0.14231531455847782</c:v>
                </c:pt>
                <c:pt idx="71">
                  <c:v>0.1426375784485335</c:v>
                </c:pt>
                <c:pt idx="72">
                  <c:v>0.14670306136923592</c:v>
                </c:pt>
                <c:pt idx="73">
                  <c:v>0.14728561532433657</c:v>
                </c:pt>
                <c:pt idx="74">
                  <c:v>0.14788331843666205</c:v>
                </c:pt>
                <c:pt idx="75">
                  <c:v>0.14918155530429378</c:v>
                </c:pt>
                <c:pt idx="76">
                  <c:v>0.14943036873507751</c:v>
                </c:pt>
                <c:pt idx="77">
                  <c:v>0.15686539147488063</c:v>
                </c:pt>
                <c:pt idx="78">
                  <c:v>0.15886003050948452</c:v>
                </c:pt>
                <c:pt idx="79">
                  <c:v>0.17227575689550617</c:v>
                </c:pt>
                <c:pt idx="80">
                  <c:v>0.17473083849667109</c:v>
                </c:pt>
                <c:pt idx="81">
                  <c:v>0.17725707523025572</c:v>
                </c:pt>
                <c:pt idx="82">
                  <c:v>0.18481512748933934</c:v>
                </c:pt>
                <c:pt idx="83">
                  <c:v>0.18819660300807176</c:v>
                </c:pt>
                <c:pt idx="84">
                  <c:v>0.18832789570402036</c:v>
                </c:pt>
                <c:pt idx="85">
                  <c:v>0.18844174391589188</c:v>
                </c:pt>
                <c:pt idx="86">
                  <c:v>0.18859139922665849</c:v>
                </c:pt>
                <c:pt idx="87">
                  <c:v>0.19095420868836302</c:v>
                </c:pt>
                <c:pt idx="88">
                  <c:v>0.19153768077420458</c:v>
                </c:pt>
                <c:pt idx="89">
                  <c:v>0.19161939441014461</c:v>
                </c:pt>
                <c:pt idx="90">
                  <c:v>0.1927909292355322</c:v>
                </c:pt>
                <c:pt idx="91">
                  <c:v>0.19462810884807186</c:v>
                </c:pt>
                <c:pt idx="92">
                  <c:v>0.1954626896915494</c:v>
                </c:pt>
                <c:pt idx="93">
                  <c:v>0.24105752134998271</c:v>
                </c:pt>
                <c:pt idx="94">
                  <c:v>0.24117182862722469</c:v>
                </c:pt>
                <c:pt idx="95">
                  <c:v>0.24127924992390992</c:v>
                </c:pt>
                <c:pt idx="96">
                  <c:v>0.24252515333931035</c:v>
                </c:pt>
                <c:pt idx="97">
                  <c:v>0.24549668348223119</c:v>
                </c:pt>
                <c:pt idx="98">
                  <c:v>0.24925000195102781</c:v>
                </c:pt>
                <c:pt idx="99">
                  <c:v>0.24975772825074519</c:v>
                </c:pt>
                <c:pt idx="100">
                  <c:v>0.24998358841300641</c:v>
                </c:pt>
                <c:pt idx="101">
                  <c:v>0.25031641080658246</c:v>
                </c:pt>
                <c:pt idx="102">
                  <c:v>0.25851348206133207</c:v>
                </c:pt>
                <c:pt idx="103">
                  <c:v>0.26632952905860841</c:v>
                </c:pt>
                <c:pt idx="104">
                  <c:v>0.26860190264233436</c:v>
                </c:pt>
                <c:pt idx="105">
                  <c:v>0.27608237285381199</c:v>
                </c:pt>
                <c:pt idx="106">
                  <c:v>0.27659468980723384</c:v>
                </c:pt>
                <c:pt idx="107">
                  <c:v>0.28180554082720827</c:v>
                </c:pt>
                <c:pt idx="108">
                  <c:v>0.29477918726148683</c:v>
                </c:pt>
                <c:pt idx="109">
                  <c:v>0.30734747897365838</c:v>
                </c:pt>
                <c:pt idx="110">
                  <c:v>0.30765964342556418</c:v>
                </c:pt>
                <c:pt idx="111">
                  <c:v>0.31213920331041217</c:v>
                </c:pt>
                <c:pt idx="112">
                  <c:v>0.3124036249637912</c:v>
                </c:pt>
                <c:pt idx="113">
                  <c:v>0.31973811238746586</c:v>
                </c:pt>
                <c:pt idx="114">
                  <c:v>0.34771263793192886</c:v>
                </c:pt>
                <c:pt idx="115">
                  <c:v>0.34782051829398453</c:v>
                </c:pt>
                <c:pt idx="116">
                  <c:v>0.34911829609624578</c:v>
                </c:pt>
                <c:pt idx="117">
                  <c:v>0.3595197992598948</c:v>
                </c:pt>
                <c:pt idx="118">
                  <c:v>0.36003670686702116</c:v>
                </c:pt>
                <c:pt idx="119">
                  <c:v>0.36042140364745801</c:v>
                </c:pt>
                <c:pt idx="120">
                  <c:v>0.36442353554703838</c:v>
                </c:pt>
                <c:pt idx="121">
                  <c:v>0.37009666539505559</c:v>
                </c:pt>
                <c:pt idx="122">
                  <c:v>0.37233093655303423</c:v>
                </c:pt>
                <c:pt idx="123">
                  <c:v>0.37693857567623773</c:v>
                </c:pt>
                <c:pt idx="124">
                  <c:v>0.38539455979992093</c:v>
                </c:pt>
                <c:pt idx="125">
                  <c:v>0.38627458811507298</c:v>
                </c:pt>
                <c:pt idx="126">
                  <c:v>0.38935032609708592</c:v>
                </c:pt>
                <c:pt idx="127">
                  <c:v>0.38983280380142854</c:v>
                </c:pt>
                <c:pt idx="128">
                  <c:v>0.39813959167971558</c:v>
                </c:pt>
                <c:pt idx="129">
                  <c:v>0.39832092250104323</c:v>
                </c:pt>
                <c:pt idx="130">
                  <c:v>0.39945481396605398</c:v>
                </c:pt>
                <c:pt idx="131">
                  <c:v>0.39987394064927451</c:v>
                </c:pt>
                <c:pt idx="132">
                  <c:v>0.40072321158460644</c:v>
                </c:pt>
                <c:pt idx="133">
                  <c:v>0.40745402804613973</c:v>
                </c:pt>
                <c:pt idx="134">
                  <c:v>0.40792365192010976</c:v>
                </c:pt>
                <c:pt idx="135">
                  <c:v>0.42741189502643989</c:v>
                </c:pt>
                <c:pt idx="136">
                  <c:v>0.42869085114851269</c:v>
                </c:pt>
                <c:pt idx="137">
                  <c:v>0.59082677214152624</c:v>
                </c:pt>
                <c:pt idx="138">
                  <c:v>0.5952907238037789</c:v>
                </c:pt>
                <c:pt idx="139">
                  <c:v>0.59539906323120506</c:v>
                </c:pt>
                <c:pt idx="140">
                  <c:v>0.59725827798152631</c:v>
                </c:pt>
                <c:pt idx="141">
                  <c:v>0.59949943512006165</c:v>
                </c:pt>
                <c:pt idx="142">
                  <c:v>0.60337165151980476</c:v>
                </c:pt>
                <c:pt idx="143">
                  <c:v>0.60426132020773626</c:v>
                </c:pt>
                <c:pt idx="144">
                  <c:v>0.71363226752126274</c:v>
                </c:pt>
                <c:pt idx="145">
                  <c:v>0.71380074451221776</c:v>
                </c:pt>
                <c:pt idx="146">
                  <c:v>0.71408352878041481</c:v>
                </c:pt>
                <c:pt idx="147">
                  <c:v>0.72065045890469759</c:v>
                </c:pt>
                <c:pt idx="148">
                  <c:v>0.72493675226858634</c:v>
                </c:pt>
                <c:pt idx="149">
                  <c:v>0.81009613287922588</c:v>
                </c:pt>
                <c:pt idx="150">
                  <c:v>0.81108817314476767</c:v>
                </c:pt>
                <c:pt idx="151">
                  <c:v>0.81123920565164553</c:v>
                </c:pt>
                <c:pt idx="152">
                  <c:v>0.81192596744583834</c:v>
                </c:pt>
                <c:pt idx="153">
                  <c:v>0.81222940965570556</c:v>
                </c:pt>
                <c:pt idx="154">
                  <c:v>0.81240339543110596</c:v>
                </c:pt>
                <c:pt idx="155">
                  <c:v>0.8258328937782411</c:v>
                </c:pt>
                <c:pt idx="156">
                  <c:v>0.82650588361132038</c:v>
                </c:pt>
                <c:pt idx="157">
                  <c:v>0.82932684031273374</c:v>
                </c:pt>
                <c:pt idx="158">
                  <c:v>0.82942370310589852</c:v>
                </c:pt>
                <c:pt idx="159">
                  <c:v>0.82950403954572727</c:v>
                </c:pt>
                <c:pt idx="160">
                  <c:v>0.8309000573372648</c:v>
                </c:pt>
                <c:pt idx="161">
                  <c:v>0.83337166529176587</c:v>
                </c:pt>
                <c:pt idx="162">
                  <c:v>0.83382797626999283</c:v>
                </c:pt>
                <c:pt idx="163">
                  <c:v>0.83505597613594573</c:v>
                </c:pt>
                <c:pt idx="164">
                  <c:v>0.83668290380881949</c:v>
                </c:pt>
                <c:pt idx="165">
                  <c:v>0.84340224363609151</c:v>
                </c:pt>
                <c:pt idx="166">
                  <c:v>0.84615112707434426</c:v>
                </c:pt>
                <c:pt idx="167">
                  <c:v>0.8470724712728368</c:v>
                </c:pt>
                <c:pt idx="168">
                  <c:v>0.85592554694195899</c:v>
                </c:pt>
                <c:pt idx="169">
                  <c:v>0.85925468900846014</c:v>
                </c:pt>
                <c:pt idx="170">
                  <c:v>0.85960357869000192</c:v>
                </c:pt>
                <c:pt idx="171">
                  <c:v>0.8671905520674239</c:v>
                </c:pt>
                <c:pt idx="172">
                  <c:v>0.86758810267823328</c:v>
                </c:pt>
                <c:pt idx="173">
                  <c:v>0.86873622516972793</c:v>
                </c:pt>
                <c:pt idx="174">
                  <c:v>0.87317401010586504</c:v>
                </c:pt>
                <c:pt idx="175">
                  <c:v>0.87837246636083732</c:v>
                </c:pt>
                <c:pt idx="176">
                  <c:v>0.87904775152076886</c:v>
                </c:pt>
                <c:pt idx="177">
                  <c:v>0.87936726101860174</c:v>
                </c:pt>
                <c:pt idx="178">
                  <c:v>0.88398086799162112</c:v>
                </c:pt>
                <c:pt idx="179">
                  <c:v>0.8843058862738995</c:v>
                </c:pt>
                <c:pt idx="180">
                  <c:v>0.89545842038360424</c:v>
                </c:pt>
                <c:pt idx="181">
                  <c:v>0.89623607712114595</c:v>
                </c:pt>
                <c:pt idx="182">
                  <c:v>0.89636094290190826</c:v>
                </c:pt>
                <c:pt idx="183">
                  <c:v>0.90646543077087638</c:v>
                </c:pt>
                <c:pt idx="184">
                  <c:v>0.9067688729807436</c:v>
                </c:pt>
                <c:pt idx="185">
                  <c:v>0.90803864779540744</c:v>
                </c:pt>
                <c:pt idx="186">
                  <c:v>0.90990015787258094</c:v>
                </c:pt>
                <c:pt idx="187">
                  <c:v>0.91004155000667941</c:v>
                </c:pt>
                <c:pt idx="188">
                  <c:v>0.91140635135302628</c:v>
                </c:pt>
                <c:pt idx="189">
                  <c:v>0.91965529699463677</c:v>
                </c:pt>
                <c:pt idx="190">
                  <c:v>0.92468527625865393</c:v>
                </c:pt>
                <c:pt idx="191">
                  <c:v>0.9261662211437246</c:v>
                </c:pt>
                <c:pt idx="192">
                  <c:v>0.92631725365060258</c:v>
                </c:pt>
                <c:pt idx="193">
                  <c:v>0.94020948989115105</c:v>
                </c:pt>
                <c:pt idx="194">
                  <c:v>0.94296984996366495</c:v>
                </c:pt>
                <c:pt idx="195">
                  <c:v>0.94454077166134376</c:v>
                </c:pt>
                <c:pt idx="196">
                  <c:v>0.95019507982917262</c:v>
                </c:pt>
                <c:pt idx="197">
                  <c:v>0.95476140306903567</c:v>
                </c:pt>
                <c:pt idx="198">
                  <c:v>0.95497716379314701</c:v>
                </c:pt>
                <c:pt idx="199">
                  <c:v>0.96125717806089872</c:v>
                </c:pt>
                <c:pt idx="200">
                  <c:v>0.96144723112426489</c:v>
                </c:pt>
                <c:pt idx="201">
                  <c:v>0.96160882213466314</c:v>
                </c:pt>
                <c:pt idx="202">
                  <c:v>0.96175342772635486</c:v>
                </c:pt>
                <c:pt idx="203">
                  <c:v>0.96241126840220925</c:v>
                </c:pt>
                <c:pt idx="204">
                  <c:v>0.96264952332947262</c:v>
                </c:pt>
                <c:pt idx="205">
                  <c:v>0.96274959958023065</c:v>
                </c:pt>
                <c:pt idx="206">
                  <c:v>0.9632449311149458</c:v>
                </c:pt>
                <c:pt idx="207">
                  <c:v>0.96384309329264173</c:v>
                </c:pt>
                <c:pt idx="208">
                  <c:v>0.963946383000993</c:v>
                </c:pt>
                <c:pt idx="209">
                  <c:v>0.96543650919347268</c:v>
                </c:pt>
                <c:pt idx="210">
                  <c:v>0.96738248729880882</c:v>
                </c:pt>
                <c:pt idx="211">
                  <c:v>0.96842043410139556</c:v>
                </c:pt>
                <c:pt idx="212">
                  <c:v>0.96920497681949414</c:v>
                </c:pt>
                <c:pt idx="213">
                  <c:v>0.96968745452383676</c:v>
                </c:pt>
                <c:pt idx="214">
                  <c:v>0.97055876059695023</c:v>
                </c:pt>
                <c:pt idx="215">
                  <c:v>0.97392416882771693</c:v>
                </c:pt>
                <c:pt idx="216">
                  <c:v>0.97424918710999531</c:v>
                </c:pt>
                <c:pt idx="217">
                  <c:v>0.9764109259394429</c:v>
                </c:pt>
                <c:pt idx="218">
                  <c:v>0.9770003658751002</c:v>
                </c:pt>
                <c:pt idx="219">
                  <c:v>0.9803561337330875</c:v>
                </c:pt>
                <c:pt idx="220">
                  <c:v>0.9805011983901496</c:v>
                </c:pt>
                <c:pt idx="221">
                  <c:v>0.9822511555823038</c:v>
                </c:pt>
                <c:pt idx="222">
                  <c:v>0.98267349572311746</c:v>
                </c:pt>
                <c:pt idx="223">
                  <c:v>0.98280937907277055</c:v>
                </c:pt>
                <c:pt idx="224">
                  <c:v>0.98353332516196978</c:v>
                </c:pt>
                <c:pt idx="225">
                  <c:v>0.98463737737790125</c:v>
                </c:pt>
                <c:pt idx="226">
                  <c:v>0.98508083452575568</c:v>
                </c:pt>
                <c:pt idx="227">
                  <c:v>0.98715351467333601</c:v>
                </c:pt>
                <c:pt idx="228">
                  <c:v>0.98782971796400831</c:v>
                </c:pt>
                <c:pt idx="229">
                  <c:v>0.98810882970924174</c:v>
                </c:pt>
                <c:pt idx="230">
                  <c:v>0.98888005953159719</c:v>
                </c:pt>
                <c:pt idx="231">
                  <c:v>0.98931938509111761</c:v>
                </c:pt>
                <c:pt idx="232">
                  <c:v>0.98992489231474068</c:v>
                </c:pt>
                <c:pt idx="233">
                  <c:v>0.99010071435162295</c:v>
                </c:pt>
                <c:pt idx="234">
                  <c:v>0.99015212967311328</c:v>
                </c:pt>
                <c:pt idx="235">
                  <c:v>0.99041609226112193</c:v>
                </c:pt>
                <c:pt idx="236">
                  <c:v>0.99059880027856084</c:v>
                </c:pt>
                <c:pt idx="237">
                  <c:v>0.99114141554643242</c:v>
                </c:pt>
                <c:pt idx="238">
                  <c:v>0.99123368768589282</c:v>
                </c:pt>
                <c:pt idx="239">
                  <c:v>0.99369978685594851</c:v>
                </c:pt>
                <c:pt idx="240">
                  <c:v>0.99407667952508771</c:v>
                </c:pt>
                <c:pt idx="241">
                  <c:v>0.99477078636520766</c:v>
                </c:pt>
                <c:pt idx="242">
                  <c:v>0.99499985998506202</c:v>
                </c:pt>
                <c:pt idx="243">
                  <c:v>0.99512380763508346</c:v>
                </c:pt>
                <c:pt idx="244">
                  <c:v>0.99532074667900639</c:v>
                </c:pt>
                <c:pt idx="245">
                  <c:v>0.99607545014802568</c:v>
                </c:pt>
                <c:pt idx="246">
                  <c:v>0.996282029564728</c:v>
                </c:pt>
                <c:pt idx="247">
                  <c:v>0.99743933336363166</c:v>
                </c:pt>
                <c:pt idx="248">
                  <c:v>0.99787452733481796</c:v>
                </c:pt>
                <c:pt idx="249">
                  <c:v>0.99851630072270658</c:v>
                </c:pt>
                <c:pt idx="250">
                  <c:v>1</c:v>
                </c:pt>
              </c:numCache>
            </c:numRef>
          </c:xVal>
          <c:yVal>
            <c:numRef>
              <c:f>[1]Año2010!$J$11:$J$261</c:f>
              <c:numCache>
                <c:formatCode>General</c:formatCode>
                <c:ptCount val="251"/>
                <c:pt idx="0">
                  <c:v>5.0672899499532183E-5</c:v>
                </c:pt>
                <c:pt idx="1">
                  <c:v>7.9612268532187259E-5</c:v>
                </c:pt>
                <c:pt idx="2">
                  <c:v>1.0580701627872195E-4</c:v>
                </c:pt>
                <c:pt idx="3">
                  <c:v>1.4671428030053511E-4</c:v>
                </c:pt>
                <c:pt idx="4">
                  <c:v>2.1273953046754222E-4</c:v>
                </c:pt>
                <c:pt idx="5">
                  <c:v>2.6760595736737019E-4</c:v>
                </c:pt>
                <c:pt idx="6">
                  <c:v>2.9474110304393081E-4</c:v>
                </c:pt>
                <c:pt idx="7">
                  <c:v>5.7871214024429382E-4</c:v>
                </c:pt>
                <c:pt idx="8">
                  <c:v>8.6918767556976853E-4</c:v>
                </c:pt>
                <c:pt idx="9">
                  <c:v>9.2037966345745622E-4</c:v>
                </c:pt>
                <c:pt idx="10">
                  <c:v>9.4599508761676143E-4</c:v>
                </c:pt>
                <c:pt idx="11">
                  <c:v>1.0489921333898288E-3</c:v>
                </c:pt>
                <c:pt idx="12">
                  <c:v>1.3862873528467253E-3</c:v>
                </c:pt>
                <c:pt idx="13">
                  <c:v>1.6578411502721593E-3</c:v>
                </c:pt>
                <c:pt idx="14">
                  <c:v>1.7735495991766904E-3</c:v>
                </c:pt>
                <c:pt idx="15">
                  <c:v>1.8083760785111073E-3</c:v>
                </c:pt>
                <c:pt idx="16">
                  <c:v>1.9605593137278655E-3</c:v>
                </c:pt>
                <c:pt idx="17">
                  <c:v>2.0422309860502513E-3</c:v>
                </c:pt>
                <c:pt idx="18">
                  <c:v>2.1104200946409301E-3</c:v>
                </c:pt>
                <c:pt idx="19">
                  <c:v>2.2993039598878467E-3</c:v>
                </c:pt>
                <c:pt idx="20">
                  <c:v>2.3948496328672891E-3</c:v>
                </c:pt>
                <c:pt idx="21">
                  <c:v>2.5075090690882445E-3</c:v>
                </c:pt>
                <c:pt idx="22">
                  <c:v>2.8187347271198134E-3</c:v>
                </c:pt>
                <c:pt idx="23">
                  <c:v>2.9079038749771587E-3</c:v>
                </c:pt>
                <c:pt idx="24">
                  <c:v>2.9490981672251641E-3</c:v>
                </c:pt>
                <c:pt idx="25">
                  <c:v>2.988667915847917E-3</c:v>
                </c:pt>
                <c:pt idx="26">
                  <c:v>3.3265951914862499E-3</c:v>
                </c:pt>
                <c:pt idx="27">
                  <c:v>3.5186088831891654E-3</c:v>
                </c:pt>
                <c:pt idx="28">
                  <c:v>3.6120184573829438E-3</c:v>
                </c:pt>
                <c:pt idx="29">
                  <c:v>5.2891107558431143E-3</c:v>
                </c:pt>
                <c:pt idx="30">
                  <c:v>5.3887468336845292E-3</c:v>
                </c:pt>
                <c:pt idx="31">
                  <c:v>5.5961177604038027E-3</c:v>
                </c:pt>
                <c:pt idx="32">
                  <c:v>6.5876512403551107E-3</c:v>
                </c:pt>
                <c:pt idx="33">
                  <c:v>6.670200855249866E-3</c:v>
                </c:pt>
                <c:pt idx="34">
                  <c:v>6.6983732896393044E-3</c:v>
                </c:pt>
                <c:pt idx="35">
                  <c:v>1.796724635739514E-2</c:v>
                </c:pt>
                <c:pt idx="36">
                  <c:v>1.9150640690270219E-2</c:v>
                </c:pt>
                <c:pt idx="37">
                  <c:v>1.9573640584328526E-2</c:v>
                </c:pt>
                <c:pt idx="38">
                  <c:v>1.9661615133753804E-2</c:v>
                </c:pt>
                <c:pt idx="39">
                  <c:v>1.9765526869551651E-2</c:v>
                </c:pt>
                <c:pt idx="40">
                  <c:v>3.1533808441685511E-2</c:v>
                </c:pt>
                <c:pt idx="41">
                  <c:v>4.1290204997411373E-2</c:v>
                </c:pt>
                <c:pt idx="42">
                  <c:v>4.2357269650387504E-2</c:v>
                </c:pt>
                <c:pt idx="43">
                  <c:v>4.238831219861304E-2</c:v>
                </c:pt>
                <c:pt idx="44">
                  <c:v>4.2782604523506199E-2</c:v>
                </c:pt>
                <c:pt idx="45">
                  <c:v>4.3048455254120689E-2</c:v>
                </c:pt>
                <c:pt idx="46">
                  <c:v>4.3126390721088009E-2</c:v>
                </c:pt>
                <c:pt idx="47">
                  <c:v>4.3178315560356804E-2</c:v>
                </c:pt>
                <c:pt idx="48">
                  <c:v>4.4980657324396371E-2</c:v>
                </c:pt>
                <c:pt idx="49">
                  <c:v>4.8334967475112442E-2</c:v>
                </c:pt>
                <c:pt idx="50">
                  <c:v>4.8493655897469047E-2</c:v>
                </c:pt>
                <c:pt idx="51">
                  <c:v>4.8917342540167122E-2</c:v>
                </c:pt>
                <c:pt idx="52">
                  <c:v>4.9387785263281081E-2</c:v>
                </c:pt>
                <c:pt idx="53">
                  <c:v>4.959135466604863E-2</c:v>
                </c:pt>
                <c:pt idx="54">
                  <c:v>5.1173022374385042E-2</c:v>
                </c:pt>
                <c:pt idx="55">
                  <c:v>5.1340204327285595E-2</c:v>
                </c:pt>
                <c:pt idx="56">
                  <c:v>5.1648177575484504E-2</c:v>
                </c:pt>
                <c:pt idx="57">
                  <c:v>5.1719856696810541E-2</c:v>
                </c:pt>
                <c:pt idx="58">
                  <c:v>5.3664196879337232E-2</c:v>
                </c:pt>
                <c:pt idx="59">
                  <c:v>7.6334756576032198E-2</c:v>
                </c:pt>
                <c:pt idx="60">
                  <c:v>7.6657489453802657E-2</c:v>
                </c:pt>
                <c:pt idx="61">
                  <c:v>7.6808340410132334E-2</c:v>
                </c:pt>
                <c:pt idx="62">
                  <c:v>7.7182172779390476E-2</c:v>
                </c:pt>
                <c:pt idx="63">
                  <c:v>7.730604032639915E-2</c:v>
                </c:pt>
                <c:pt idx="64">
                  <c:v>7.7564411113075771E-2</c:v>
                </c:pt>
                <c:pt idx="65">
                  <c:v>7.7873043166539174E-2</c:v>
                </c:pt>
                <c:pt idx="66">
                  <c:v>7.8575359007083859E-2</c:v>
                </c:pt>
                <c:pt idx="67">
                  <c:v>7.8662336184716436E-2</c:v>
                </c:pt>
                <c:pt idx="68">
                  <c:v>7.8860473793429017E-2</c:v>
                </c:pt>
                <c:pt idx="69">
                  <c:v>7.8934482978843687E-2</c:v>
                </c:pt>
                <c:pt idx="70">
                  <c:v>7.9454869011412466E-2</c:v>
                </c:pt>
                <c:pt idx="71">
                  <c:v>7.9667272685476423E-2</c:v>
                </c:pt>
                <c:pt idx="72">
                  <c:v>8.2371641179702387E-2</c:v>
                </c:pt>
                <c:pt idx="73">
                  <c:v>8.2764617287407444E-2</c:v>
                </c:pt>
                <c:pt idx="74">
                  <c:v>8.3171480762655375E-2</c:v>
                </c:pt>
                <c:pt idx="75">
                  <c:v>8.4057717173787322E-2</c:v>
                </c:pt>
                <c:pt idx="76">
                  <c:v>8.4228406885380469E-2</c:v>
                </c:pt>
                <c:pt idx="77">
                  <c:v>8.9375316009324635E-2</c:v>
                </c:pt>
                <c:pt idx="78">
                  <c:v>9.0756241862930562E-2</c:v>
                </c:pt>
                <c:pt idx="79">
                  <c:v>0.10006970508339894</c:v>
                </c:pt>
                <c:pt idx="80">
                  <c:v>0.10178144110386354</c:v>
                </c:pt>
                <c:pt idx="81">
                  <c:v>0.10354295654014523</c:v>
                </c:pt>
                <c:pt idx="82">
                  <c:v>0.1088390633219123</c:v>
                </c:pt>
                <c:pt idx="83">
                  <c:v>0.11121203986055075</c:v>
                </c:pt>
                <c:pt idx="84">
                  <c:v>0.11130444702548856</c:v>
                </c:pt>
                <c:pt idx="85">
                  <c:v>0.11138459150431171</c:v>
                </c:pt>
                <c:pt idx="86">
                  <c:v>0.11149024220611474</c:v>
                </c:pt>
                <c:pt idx="87">
                  <c:v>0.11316806397212811</c:v>
                </c:pt>
                <c:pt idx="88">
                  <c:v>0.1135839810090947</c:v>
                </c:pt>
                <c:pt idx="89">
                  <c:v>0.11364292674006359</c:v>
                </c:pt>
                <c:pt idx="90">
                  <c:v>0.1144912795288037</c:v>
                </c:pt>
                <c:pt idx="91">
                  <c:v>0.1158356219614412</c:v>
                </c:pt>
                <c:pt idx="92">
                  <c:v>0.11645261122804688</c:v>
                </c:pt>
                <c:pt idx="93">
                  <c:v>0.15067094810722262</c:v>
                </c:pt>
                <c:pt idx="94">
                  <c:v>0.15075685625553031</c:v>
                </c:pt>
                <c:pt idx="95">
                  <c:v>0.15083763220870022</c:v>
                </c:pt>
                <c:pt idx="96">
                  <c:v>0.15177890004279332</c:v>
                </c:pt>
                <c:pt idx="97">
                  <c:v>0.1540517121517819</c:v>
                </c:pt>
                <c:pt idx="98">
                  <c:v>0.15695565924482091</c:v>
                </c:pt>
                <c:pt idx="99">
                  <c:v>0.15735604046946389</c:v>
                </c:pt>
                <c:pt idx="100">
                  <c:v>0.15753445743534961</c:v>
                </c:pt>
                <c:pt idx="101">
                  <c:v>0.15779831218215218</c:v>
                </c:pt>
                <c:pt idx="102">
                  <c:v>0.1643339641849588</c:v>
                </c:pt>
                <c:pt idx="103">
                  <c:v>0.17058041842260596</c:v>
                </c:pt>
                <c:pt idx="104">
                  <c:v>0.17241010393536027</c:v>
                </c:pt>
                <c:pt idx="105">
                  <c:v>0.17845573578011042</c:v>
                </c:pt>
                <c:pt idx="106">
                  <c:v>0.17887058769216893</c:v>
                </c:pt>
                <c:pt idx="107">
                  <c:v>0.18311044206981653</c:v>
                </c:pt>
                <c:pt idx="108">
                  <c:v>0.19367521696902865</c:v>
                </c:pt>
                <c:pt idx="109">
                  <c:v>0.2039765533169596</c:v>
                </c:pt>
                <c:pt idx="110">
                  <c:v>0.20423370341451294</c:v>
                </c:pt>
                <c:pt idx="111">
                  <c:v>0.20793038131114785</c:v>
                </c:pt>
                <c:pt idx="112">
                  <c:v>0.20815004582246469</c:v>
                </c:pt>
                <c:pt idx="113">
                  <c:v>0.21426899734793081</c:v>
                </c:pt>
                <c:pt idx="114">
                  <c:v>0.23783966702769449</c:v>
                </c:pt>
                <c:pt idx="115">
                  <c:v>0.23793084511284074</c:v>
                </c:pt>
                <c:pt idx="116">
                  <c:v>0.23903124748336269</c:v>
                </c:pt>
                <c:pt idx="117">
                  <c:v>0.24786885501973149</c:v>
                </c:pt>
                <c:pt idx="118">
                  <c:v>0.24831230254371681</c:v>
                </c:pt>
                <c:pt idx="119">
                  <c:v>0.24864435561659604</c:v>
                </c:pt>
                <c:pt idx="120">
                  <c:v>0.25213645986383482</c:v>
                </c:pt>
                <c:pt idx="121">
                  <c:v>0.25709796489191505</c:v>
                </c:pt>
                <c:pt idx="122">
                  <c:v>0.25906128912989651</c:v>
                </c:pt>
                <c:pt idx="123">
                  <c:v>0.26316395465687403</c:v>
                </c:pt>
                <c:pt idx="124">
                  <c:v>0.27070364168418726</c:v>
                </c:pt>
                <c:pt idx="125">
                  <c:v>0.27149186103367379</c:v>
                </c:pt>
                <c:pt idx="126">
                  <c:v>0.27425667351374911</c:v>
                </c:pt>
                <c:pt idx="127">
                  <c:v>0.27470004916584206</c:v>
                </c:pt>
                <c:pt idx="128">
                  <c:v>0.28241535234477566</c:v>
                </c:pt>
                <c:pt idx="129">
                  <c:v>0.28258458799029984</c:v>
                </c:pt>
                <c:pt idx="130">
                  <c:v>0.28364919996518778</c:v>
                </c:pt>
                <c:pt idx="131">
                  <c:v>0.28404306796418571</c:v>
                </c:pt>
                <c:pt idx="132">
                  <c:v>0.28484472665321298</c:v>
                </c:pt>
                <c:pt idx="133">
                  <c:v>0.29122446282894726</c:v>
                </c:pt>
                <c:pt idx="134">
                  <c:v>0.29167001397615722</c:v>
                </c:pt>
                <c:pt idx="135">
                  <c:v>0.3102691479513624</c:v>
                </c:pt>
                <c:pt idx="136">
                  <c:v>0.3115000349520255</c:v>
                </c:pt>
                <c:pt idx="137">
                  <c:v>0.46801802018760058</c:v>
                </c:pt>
                <c:pt idx="138">
                  <c:v>0.47232848906694358</c:v>
                </c:pt>
                <c:pt idx="139">
                  <c:v>0.47243364190201226</c:v>
                </c:pt>
                <c:pt idx="140">
                  <c:v>0.47428170343768689</c:v>
                </c:pt>
                <c:pt idx="141">
                  <c:v>0.47653079475991661</c:v>
                </c:pt>
                <c:pt idx="142">
                  <c:v>0.48041801116771177</c:v>
                </c:pt>
                <c:pt idx="143">
                  <c:v>0.48131703125196496</c:v>
                </c:pt>
                <c:pt idx="144">
                  <c:v>0.59282981746892083</c:v>
                </c:pt>
                <c:pt idx="145">
                  <c:v>0.59300368416620064</c:v>
                </c:pt>
                <c:pt idx="146">
                  <c:v>0.59330172107169388</c:v>
                </c:pt>
                <c:pt idx="147">
                  <c:v>0.60024563321323443</c:v>
                </c:pt>
                <c:pt idx="148">
                  <c:v>0.60481873050033597</c:v>
                </c:pt>
                <c:pt idx="149">
                  <c:v>0.69653123436754616</c:v>
                </c:pt>
                <c:pt idx="150">
                  <c:v>0.69760480821925908</c:v>
                </c:pt>
                <c:pt idx="151">
                  <c:v>0.69777029392506784</c:v>
                </c:pt>
                <c:pt idx="152">
                  <c:v>0.69852424201860297</c:v>
                </c:pt>
                <c:pt idx="153">
                  <c:v>0.69885852393165082</c:v>
                </c:pt>
                <c:pt idx="154">
                  <c:v>0.69905022139621431</c:v>
                </c:pt>
                <c:pt idx="155">
                  <c:v>0.71393418239011852</c:v>
                </c:pt>
                <c:pt idx="156">
                  <c:v>0.71468104707535018</c:v>
                </c:pt>
                <c:pt idx="157">
                  <c:v>0.71783584419083279</c:v>
                </c:pt>
                <c:pt idx="158">
                  <c:v>0.71794445431809273</c:v>
                </c:pt>
                <c:pt idx="159">
                  <c:v>0.7180349035787662</c:v>
                </c:pt>
                <c:pt idx="160">
                  <c:v>0.71961764195475142</c:v>
                </c:pt>
                <c:pt idx="161">
                  <c:v>0.72243261084888266</c:v>
                </c:pt>
                <c:pt idx="162">
                  <c:v>0.72295543351315206</c:v>
                </c:pt>
                <c:pt idx="163">
                  <c:v>0.72436586657579904</c:v>
                </c:pt>
                <c:pt idx="164">
                  <c:v>0.72624029887951724</c:v>
                </c:pt>
                <c:pt idx="165">
                  <c:v>0.73409951198754364</c:v>
                </c:pt>
                <c:pt idx="166">
                  <c:v>0.73733809748985324</c:v>
                </c:pt>
                <c:pt idx="167">
                  <c:v>0.73842836918489207</c:v>
                </c:pt>
                <c:pt idx="168">
                  <c:v>0.74892738367588896</c:v>
                </c:pt>
                <c:pt idx="169">
                  <c:v>0.75298906287057621</c:v>
                </c:pt>
                <c:pt idx="170">
                  <c:v>0.75341909687010611</c:v>
                </c:pt>
                <c:pt idx="171">
                  <c:v>0.76277544684798892</c:v>
                </c:pt>
                <c:pt idx="172">
                  <c:v>0.7632739189660338</c:v>
                </c:pt>
                <c:pt idx="173">
                  <c:v>0.76471962886335587</c:v>
                </c:pt>
                <c:pt idx="174">
                  <c:v>0.77031669363623112</c:v>
                </c:pt>
                <c:pt idx="175">
                  <c:v>0.77689619986500547</c:v>
                </c:pt>
                <c:pt idx="176">
                  <c:v>0.77775482647586724</c:v>
                </c:pt>
                <c:pt idx="177">
                  <c:v>0.7781636837760143</c:v>
                </c:pt>
                <c:pt idx="178">
                  <c:v>0.7841283786678187</c:v>
                </c:pt>
                <c:pt idx="179">
                  <c:v>0.78455333704797603</c:v>
                </c:pt>
                <c:pt idx="180">
                  <c:v>0.79914856277403223</c:v>
                </c:pt>
                <c:pt idx="181">
                  <c:v>0.80017483487628382</c:v>
                </c:pt>
                <c:pt idx="182">
                  <c:v>0.80034116927981735</c:v>
                </c:pt>
                <c:pt idx="183">
                  <c:v>0.8138694920263766</c:v>
                </c:pt>
                <c:pt idx="184">
                  <c:v>0.81428548976993553</c:v>
                </c:pt>
                <c:pt idx="185">
                  <c:v>0.8160303267012381</c:v>
                </c:pt>
                <c:pt idx="186">
                  <c:v>0.81859356286849583</c:v>
                </c:pt>
                <c:pt idx="187">
                  <c:v>0.81879082993006091</c:v>
                </c:pt>
                <c:pt idx="188">
                  <c:v>0.82069883873320837</c:v>
                </c:pt>
                <c:pt idx="189">
                  <c:v>0.83264338632034696</c:v>
                </c:pt>
                <c:pt idx="190">
                  <c:v>0.83993606880830818</c:v>
                </c:pt>
                <c:pt idx="191">
                  <c:v>0.84208923320273976</c:v>
                </c:pt>
                <c:pt idx="192">
                  <c:v>0.84231192434141711</c:v>
                </c:pt>
                <c:pt idx="193">
                  <c:v>0.86293538099826417</c:v>
                </c:pt>
                <c:pt idx="194">
                  <c:v>0.86704123124320476</c:v>
                </c:pt>
                <c:pt idx="195">
                  <c:v>0.8694268094019606</c:v>
                </c:pt>
                <c:pt idx="196">
                  <c:v>0.8782247675855378</c:v>
                </c:pt>
                <c:pt idx="197">
                  <c:v>0.88533974887142908</c:v>
                </c:pt>
                <c:pt idx="198">
                  <c:v>0.88567712217922234</c:v>
                </c:pt>
                <c:pt idx="199">
                  <c:v>0.89554208234605803</c:v>
                </c:pt>
                <c:pt idx="200">
                  <c:v>0.89584070326043874</c:v>
                </c:pt>
                <c:pt idx="201">
                  <c:v>0.89609541700189732</c:v>
                </c:pt>
                <c:pt idx="202">
                  <c:v>0.89632369929608158</c:v>
                </c:pt>
                <c:pt idx="203">
                  <c:v>0.89739498284751162</c:v>
                </c:pt>
                <c:pt idx="204">
                  <c:v>0.89779073329600489</c:v>
                </c:pt>
                <c:pt idx="205">
                  <c:v>0.89796057533573959</c:v>
                </c:pt>
                <c:pt idx="206">
                  <c:v>0.89880268589598478</c:v>
                </c:pt>
                <c:pt idx="207">
                  <c:v>0.89982907497762654</c:v>
                </c:pt>
                <c:pt idx="208">
                  <c:v>0.90000882169601193</c:v>
                </c:pt>
                <c:pt idx="209">
                  <c:v>0.90266260282043387</c:v>
                </c:pt>
                <c:pt idx="210">
                  <c:v>0.90620662079083703</c:v>
                </c:pt>
                <c:pt idx="211">
                  <c:v>0.90810115445630057</c:v>
                </c:pt>
                <c:pt idx="212">
                  <c:v>0.90956508116820534</c:v>
                </c:pt>
                <c:pt idx="213">
                  <c:v>0.91047077313522939</c:v>
                </c:pt>
                <c:pt idx="214">
                  <c:v>0.91211792780480072</c:v>
                </c:pt>
                <c:pt idx="215">
                  <c:v>0.9184863269168122</c:v>
                </c:pt>
                <c:pt idx="216">
                  <c:v>0.91911675610479338</c:v>
                </c:pt>
                <c:pt idx="217">
                  <c:v>0.92333815846885137</c:v>
                </c:pt>
                <c:pt idx="218">
                  <c:v>0.92449402220752763</c:v>
                </c:pt>
                <c:pt idx="219">
                  <c:v>0.93110160995136959</c:v>
                </c:pt>
                <c:pt idx="220">
                  <c:v>0.93139151323699243</c:v>
                </c:pt>
                <c:pt idx="221">
                  <c:v>0.93490294257135576</c:v>
                </c:pt>
                <c:pt idx="222">
                  <c:v>0.93575431796054798</c:v>
                </c:pt>
                <c:pt idx="223">
                  <c:v>0.93603871261931748</c:v>
                </c:pt>
                <c:pt idx="224">
                  <c:v>0.93755905008512108</c:v>
                </c:pt>
                <c:pt idx="225">
                  <c:v>0.93991144146649186</c:v>
                </c:pt>
                <c:pt idx="226">
                  <c:v>0.940865510428746</c:v>
                </c:pt>
                <c:pt idx="227">
                  <c:v>0.94536567143355166</c:v>
                </c:pt>
                <c:pt idx="228">
                  <c:v>0.94685453461449831</c:v>
                </c:pt>
                <c:pt idx="229">
                  <c:v>0.94749553022619093</c:v>
                </c:pt>
                <c:pt idx="230">
                  <c:v>0.94928385969666085</c:v>
                </c:pt>
                <c:pt idx="231">
                  <c:v>0.95032809441299315</c:v>
                </c:pt>
                <c:pt idx="232">
                  <c:v>0.95181369653314429</c:v>
                </c:pt>
                <c:pt idx="233">
                  <c:v>0.95225158239145324</c:v>
                </c:pt>
                <c:pt idx="234">
                  <c:v>0.95238500871640541</c:v>
                </c:pt>
                <c:pt idx="235">
                  <c:v>0.95308330409473929</c:v>
                </c:pt>
                <c:pt idx="236">
                  <c:v>0.95362717107569417</c:v>
                </c:pt>
                <c:pt idx="237">
                  <c:v>0.95532651218046116</c:v>
                </c:pt>
                <c:pt idx="238">
                  <c:v>0.95562290959836527</c:v>
                </c:pt>
                <c:pt idx="239">
                  <c:v>0.96357867112547868</c:v>
                </c:pt>
                <c:pt idx="240">
                  <c:v>0.96481550141411132</c:v>
                </c:pt>
                <c:pt idx="241">
                  <c:v>0.96715714499247019</c:v>
                </c:pt>
                <c:pt idx="242">
                  <c:v>0.96797402683424683</c:v>
                </c:pt>
                <c:pt idx="243">
                  <c:v>0.96846767419552771</c:v>
                </c:pt>
                <c:pt idx="244">
                  <c:v>0.96932693996707842</c:v>
                </c:pt>
                <c:pt idx="245">
                  <c:v>0.97263874513578763</c:v>
                </c:pt>
                <c:pt idx="246">
                  <c:v>0.97369463265301615</c:v>
                </c:pt>
                <c:pt idx="247">
                  <c:v>0.980160695913327</c:v>
                </c:pt>
                <c:pt idx="248">
                  <c:v>0.98261377209889667</c:v>
                </c:pt>
                <c:pt idx="249">
                  <c:v>0.98636635120006833</c:v>
                </c:pt>
                <c:pt idx="25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Igualdad</c:v>
          </c:tx>
          <c:marker>
            <c:symbol val="none"/>
          </c:marker>
          <c:xVal>
            <c:numRef>
              <c:f>[1]Año2010!$K$11:$K$261</c:f>
              <c:numCache>
                <c:formatCode>General</c:formatCode>
                <c:ptCount val="251"/>
                <c:pt idx="0">
                  <c:v>1.5975474891649096E-4</c:v>
                </c:pt>
                <c:pt idx="1">
                  <c:v>2.4835436541328047E-4</c:v>
                </c:pt>
                <c:pt idx="2">
                  <c:v>3.2455921690792845E-4</c:v>
                </c:pt>
                <c:pt idx="3">
                  <c:v>4.407027556316992E-4</c:v>
                </c:pt>
                <c:pt idx="4">
                  <c:v>6.280014267751714E-4</c:v>
                </c:pt>
                <c:pt idx="5">
                  <c:v>7.7627954143042019E-4</c:v>
                </c:pt>
                <c:pt idx="6">
                  <c:v>8.4927093533192037E-4</c:v>
                </c:pt>
                <c:pt idx="7">
                  <c:v>1.5364917948951012E-3</c:v>
                </c:pt>
                <c:pt idx="8">
                  <c:v>2.2191220007537855E-3</c:v>
                </c:pt>
                <c:pt idx="9">
                  <c:v>2.3393971278116033E-3</c:v>
                </c:pt>
                <c:pt idx="10">
                  <c:v>2.398157495229163E-3</c:v>
                </c:pt>
                <c:pt idx="11">
                  <c:v>2.6327398995289529E-3</c:v>
                </c:pt>
                <c:pt idx="12">
                  <c:v>3.3993790681799297E-3</c:v>
                </c:pt>
                <c:pt idx="13">
                  <c:v>4.0085588147666636E-3</c:v>
                </c:pt>
                <c:pt idx="14">
                  <c:v>4.2647172914775889E-3</c:v>
                </c:pt>
                <c:pt idx="15">
                  <c:v>4.3413812083426869E-3</c:v>
                </c:pt>
                <c:pt idx="16">
                  <c:v>4.6760398634005081E-3</c:v>
                </c:pt>
                <c:pt idx="17">
                  <c:v>4.8550753578758864E-3</c:v>
                </c:pt>
                <c:pt idx="18">
                  <c:v>5.0042716032720341E-3</c:v>
                </c:pt>
                <c:pt idx="19">
                  <c:v>5.4155941751949533E-3</c:v>
                </c:pt>
                <c:pt idx="20">
                  <c:v>5.6221735918973127E-3</c:v>
                </c:pt>
                <c:pt idx="21">
                  <c:v>5.8650191728651969E-3</c:v>
                </c:pt>
                <c:pt idx="22">
                  <c:v>6.5329592868694913E-3</c:v>
                </c:pt>
                <c:pt idx="23">
                  <c:v>6.7234714156061111E-3</c:v>
                </c:pt>
                <c:pt idx="24">
                  <c:v>6.8111529013620007E-3</c:v>
                </c:pt>
                <c:pt idx="25">
                  <c:v>6.8951618641542936E-3</c:v>
                </c:pt>
                <c:pt idx="26">
                  <c:v>7.5975318809423141E-3</c:v>
                </c:pt>
                <c:pt idx="27">
                  <c:v>7.996459687863092E-3</c:v>
                </c:pt>
                <c:pt idx="28">
                  <c:v>8.1888080780815106E-3</c:v>
                </c:pt>
                <c:pt idx="29">
                  <c:v>1.160333630348628E-2</c:v>
                </c:pt>
                <c:pt idx="30">
                  <c:v>1.1804866001113693E-2</c:v>
                </c:pt>
                <c:pt idx="31">
                  <c:v>1.2222615488222907E-2</c:v>
                </c:pt>
                <c:pt idx="32">
                  <c:v>1.4192924058192963E-2</c:v>
                </c:pt>
                <c:pt idx="33">
                  <c:v>1.4354974133961702E-2</c:v>
                </c:pt>
                <c:pt idx="34">
                  <c:v>1.4410061978415665E-2</c:v>
                </c:pt>
                <c:pt idx="35">
                  <c:v>3.6379094346655871E-2</c:v>
                </c:pt>
                <c:pt idx="36">
                  <c:v>3.8684061571683748E-2</c:v>
                </c:pt>
                <c:pt idx="37">
                  <c:v>3.9492934754416092E-2</c:v>
                </c:pt>
                <c:pt idx="38">
                  <c:v>3.9655902960925735E-2</c:v>
                </c:pt>
                <c:pt idx="39">
                  <c:v>3.984825135114415E-2</c:v>
                </c:pt>
                <c:pt idx="40">
                  <c:v>6.1470689364694846E-2</c:v>
                </c:pt>
                <c:pt idx="41">
                  <c:v>7.9383420119641612E-2</c:v>
                </c:pt>
                <c:pt idx="42">
                  <c:v>8.1338120467016384E-2</c:v>
                </c:pt>
                <c:pt idx="43">
                  <c:v>8.139458550758169E-2</c:v>
                </c:pt>
                <c:pt idx="44">
                  <c:v>8.2085019824738023E-2</c:v>
                </c:pt>
                <c:pt idx="45">
                  <c:v>8.2549593979633101E-2</c:v>
                </c:pt>
                <c:pt idx="46">
                  <c:v>8.2685477329286217E-2</c:v>
                </c:pt>
                <c:pt idx="47">
                  <c:v>8.2774995076523902E-2</c:v>
                </c:pt>
                <c:pt idx="48">
                  <c:v>8.5872768196318394E-2</c:v>
                </c:pt>
                <c:pt idx="49">
                  <c:v>9.1623480091941614E-2</c:v>
                </c:pt>
                <c:pt idx="50">
                  <c:v>9.1893869595136471E-2</c:v>
                </c:pt>
                <c:pt idx="51">
                  <c:v>9.261460222674249E-2</c:v>
                </c:pt>
                <c:pt idx="52">
                  <c:v>9.3413375971324944E-2</c:v>
                </c:pt>
                <c:pt idx="53">
                  <c:v>9.375767499916221E-2</c:v>
                </c:pt>
                <c:pt idx="54">
                  <c:v>9.6430353585920281E-2</c:v>
                </c:pt>
                <c:pt idx="55">
                  <c:v>9.6712219723376389E-2</c:v>
                </c:pt>
                <c:pt idx="56">
                  <c:v>9.7221323219205097E-2</c:v>
                </c:pt>
                <c:pt idx="57">
                  <c:v>9.7339762084781109E-2</c:v>
                </c:pt>
                <c:pt idx="58">
                  <c:v>0.10053347986699958</c:v>
                </c:pt>
                <c:pt idx="59">
                  <c:v>0.13738587061058907</c:v>
                </c:pt>
                <c:pt idx="60">
                  <c:v>0.13791012326364263</c:v>
                </c:pt>
                <c:pt idx="61">
                  <c:v>0.13815388697535141</c:v>
                </c:pt>
                <c:pt idx="62">
                  <c:v>0.13875663980675185</c:v>
                </c:pt>
                <c:pt idx="63">
                  <c:v>0.13895449698141565</c:v>
                </c:pt>
                <c:pt idx="64">
                  <c:v>0.13936627861870904</c:v>
                </c:pt>
                <c:pt idx="65">
                  <c:v>0.1398528879113857</c:v>
                </c:pt>
                <c:pt idx="66">
                  <c:v>0.1409551038658354</c:v>
                </c:pt>
                <c:pt idx="67">
                  <c:v>0.14109098721548849</c:v>
                </c:pt>
                <c:pt idx="68">
                  <c:v>0.1413976428829489</c:v>
                </c:pt>
                <c:pt idx="69">
                  <c:v>0.14151195016019086</c:v>
                </c:pt>
                <c:pt idx="70">
                  <c:v>0.14231531455847782</c:v>
                </c:pt>
                <c:pt idx="71">
                  <c:v>0.1426375784485335</c:v>
                </c:pt>
                <c:pt idx="72">
                  <c:v>0.14670306136923592</c:v>
                </c:pt>
                <c:pt idx="73">
                  <c:v>0.14728561532433657</c:v>
                </c:pt>
                <c:pt idx="74">
                  <c:v>0.14788331843666205</c:v>
                </c:pt>
                <c:pt idx="75">
                  <c:v>0.14918155530429378</c:v>
                </c:pt>
                <c:pt idx="76">
                  <c:v>0.14943036873507751</c:v>
                </c:pt>
                <c:pt idx="77">
                  <c:v>0.15686539147488063</c:v>
                </c:pt>
                <c:pt idx="78">
                  <c:v>0.15886003050948452</c:v>
                </c:pt>
                <c:pt idx="79">
                  <c:v>0.17227575689550617</c:v>
                </c:pt>
                <c:pt idx="80">
                  <c:v>0.17473083849667109</c:v>
                </c:pt>
                <c:pt idx="81">
                  <c:v>0.17725707523025572</c:v>
                </c:pt>
                <c:pt idx="82">
                  <c:v>0.18481512748933934</c:v>
                </c:pt>
                <c:pt idx="83">
                  <c:v>0.18819660300807176</c:v>
                </c:pt>
                <c:pt idx="84">
                  <c:v>0.18832789570402036</c:v>
                </c:pt>
                <c:pt idx="85">
                  <c:v>0.18844174391589188</c:v>
                </c:pt>
                <c:pt idx="86">
                  <c:v>0.18859139922665849</c:v>
                </c:pt>
                <c:pt idx="87">
                  <c:v>0.19095420868836302</c:v>
                </c:pt>
                <c:pt idx="88">
                  <c:v>0.19153768077420458</c:v>
                </c:pt>
                <c:pt idx="89">
                  <c:v>0.19161939441014461</c:v>
                </c:pt>
                <c:pt idx="90">
                  <c:v>0.1927909292355322</c:v>
                </c:pt>
                <c:pt idx="91">
                  <c:v>0.19462810884807186</c:v>
                </c:pt>
                <c:pt idx="92">
                  <c:v>0.1954626896915494</c:v>
                </c:pt>
                <c:pt idx="93">
                  <c:v>0.24105752134998271</c:v>
                </c:pt>
                <c:pt idx="94">
                  <c:v>0.24117182862722469</c:v>
                </c:pt>
                <c:pt idx="95">
                  <c:v>0.24127924992390992</c:v>
                </c:pt>
                <c:pt idx="96">
                  <c:v>0.24252515333931035</c:v>
                </c:pt>
                <c:pt idx="97">
                  <c:v>0.24549668348223119</c:v>
                </c:pt>
                <c:pt idx="98">
                  <c:v>0.24925000195102781</c:v>
                </c:pt>
                <c:pt idx="99">
                  <c:v>0.24975772825074519</c:v>
                </c:pt>
                <c:pt idx="100">
                  <c:v>0.24998358841300641</c:v>
                </c:pt>
                <c:pt idx="101">
                  <c:v>0.25031641080658246</c:v>
                </c:pt>
                <c:pt idx="102">
                  <c:v>0.25851348206133207</c:v>
                </c:pt>
                <c:pt idx="103">
                  <c:v>0.26632952905860841</c:v>
                </c:pt>
                <c:pt idx="104">
                  <c:v>0.26860190264233436</c:v>
                </c:pt>
                <c:pt idx="105">
                  <c:v>0.27608237285381199</c:v>
                </c:pt>
                <c:pt idx="106">
                  <c:v>0.27659468980723384</c:v>
                </c:pt>
                <c:pt idx="107">
                  <c:v>0.28180554082720827</c:v>
                </c:pt>
                <c:pt idx="108">
                  <c:v>0.29477918726148683</c:v>
                </c:pt>
                <c:pt idx="109">
                  <c:v>0.30734747897365838</c:v>
                </c:pt>
                <c:pt idx="110">
                  <c:v>0.30765964342556418</c:v>
                </c:pt>
                <c:pt idx="111">
                  <c:v>0.31213920331041217</c:v>
                </c:pt>
                <c:pt idx="112">
                  <c:v>0.3124036249637912</c:v>
                </c:pt>
                <c:pt idx="113">
                  <c:v>0.31973811238746586</c:v>
                </c:pt>
                <c:pt idx="114">
                  <c:v>0.34771263793192886</c:v>
                </c:pt>
                <c:pt idx="115">
                  <c:v>0.34782051829398453</c:v>
                </c:pt>
                <c:pt idx="116">
                  <c:v>0.34911829609624578</c:v>
                </c:pt>
                <c:pt idx="117">
                  <c:v>0.3595197992598948</c:v>
                </c:pt>
                <c:pt idx="118">
                  <c:v>0.36003670686702116</c:v>
                </c:pt>
                <c:pt idx="119">
                  <c:v>0.36042140364745801</c:v>
                </c:pt>
                <c:pt idx="120">
                  <c:v>0.36442353554703838</c:v>
                </c:pt>
                <c:pt idx="121">
                  <c:v>0.37009666539505559</c:v>
                </c:pt>
                <c:pt idx="122">
                  <c:v>0.37233093655303423</c:v>
                </c:pt>
                <c:pt idx="123">
                  <c:v>0.37693857567623773</c:v>
                </c:pt>
                <c:pt idx="124">
                  <c:v>0.38539455979992093</c:v>
                </c:pt>
                <c:pt idx="125">
                  <c:v>0.38627458811507298</c:v>
                </c:pt>
                <c:pt idx="126">
                  <c:v>0.38935032609708592</c:v>
                </c:pt>
                <c:pt idx="127">
                  <c:v>0.38983280380142854</c:v>
                </c:pt>
                <c:pt idx="128">
                  <c:v>0.39813959167971558</c:v>
                </c:pt>
                <c:pt idx="129">
                  <c:v>0.39832092250104323</c:v>
                </c:pt>
                <c:pt idx="130">
                  <c:v>0.39945481396605398</c:v>
                </c:pt>
                <c:pt idx="131">
                  <c:v>0.39987394064927451</c:v>
                </c:pt>
                <c:pt idx="132">
                  <c:v>0.40072321158460644</c:v>
                </c:pt>
                <c:pt idx="133">
                  <c:v>0.40745402804613973</c:v>
                </c:pt>
                <c:pt idx="134">
                  <c:v>0.40792365192010976</c:v>
                </c:pt>
                <c:pt idx="135">
                  <c:v>0.42741189502643989</c:v>
                </c:pt>
                <c:pt idx="136">
                  <c:v>0.42869085114851269</c:v>
                </c:pt>
                <c:pt idx="137">
                  <c:v>0.59082677214152624</c:v>
                </c:pt>
                <c:pt idx="138">
                  <c:v>0.5952907238037789</c:v>
                </c:pt>
                <c:pt idx="139">
                  <c:v>0.59539906323120506</c:v>
                </c:pt>
                <c:pt idx="140">
                  <c:v>0.59725827798152631</c:v>
                </c:pt>
                <c:pt idx="141">
                  <c:v>0.59949943512006165</c:v>
                </c:pt>
                <c:pt idx="142">
                  <c:v>0.60337165151980476</c:v>
                </c:pt>
                <c:pt idx="143">
                  <c:v>0.60426132020773626</c:v>
                </c:pt>
                <c:pt idx="144">
                  <c:v>0.71363226752126274</c:v>
                </c:pt>
                <c:pt idx="145">
                  <c:v>0.71380074451221776</c:v>
                </c:pt>
                <c:pt idx="146">
                  <c:v>0.71408352878041481</c:v>
                </c:pt>
                <c:pt idx="147">
                  <c:v>0.72065045890469759</c:v>
                </c:pt>
                <c:pt idx="148">
                  <c:v>0.72493675226858634</c:v>
                </c:pt>
                <c:pt idx="149">
                  <c:v>0.81009613287922588</c:v>
                </c:pt>
                <c:pt idx="150">
                  <c:v>0.81108817314476767</c:v>
                </c:pt>
                <c:pt idx="151">
                  <c:v>0.81123920565164553</c:v>
                </c:pt>
                <c:pt idx="152">
                  <c:v>0.81192596744583834</c:v>
                </c:pt>
                <c:pt idx="153">
                  <c:v>0.81222940965570556</c:v>
                </c:pt>
                <c:pt idx="154">
                  <c:v>0.81240339543110596</c:v>
                </c:pt>
                <c:pt idx="155">
                  <c:v>0.8258328937782411</c:v>
                </c:pt>
                <c:pt idx="156">
                  <c:v>0.82650588361132038</c:v>
                </c:pt>
                <c:pt idx="157">
                  <c:v>0.82932684031273374</c:v>
                </c:pt>
                <c:pt idx="158">
                  <c:v>0.82942370310589852</c:v>
                </c:pt>
                <c:pt idx="159">
                  <c:v>0.82950403954572727</c:v>
                </c:pt>
                <c:pt idx="160">
                  <c:v>0.8309000573372648</c:v>
                </c:pt>
                <c:pt idx="161">
                  <c:v>0.83337166529176587</c:v>
                </c:pt>
                <c:pt idx="162">
                  <c:v>0.83382797626999283</c:v>
                </c:pt>
                <c:pt idx="163">
                  <c:v>0.83505597613594573</c:v>
                </c:pt>
                <c:pt idx="164">
                  <c:v>0.83668290380881949</c:v>
                </c:pt>
                <c:pt idx="165">
                  <c:v>0.84340224363609151</c:v>
                </c:pt>
                <c:pt idx="166">
                  <c:v>0.84615112707434426</c:v>
                </c:pt>
                <c:pt idx="167">
                  <c:v>0.8470724712728368</c:v>
                </c:pt>
                <c:pt idx="168">
                  <c:v>0.85592554694195899</c:v>
                </c:pt>
                <c:pt idx="169">
                  <c:v>0.85925468900846014</c:v>
                </c:pt>
                <c:pt idx="170">
                  <c:v>0.85960357869000192</c:v>
                </c:pt>
                <c:pt idx="171">
                  <c:v>0.8671905520674239</c:v>
                </c:pt>
                <c:pt idx="172">
                  <c:v>0.86758810267823328</c:v>
                </c:pt>
                <c:pt idx="173">
                  <c:v>0.86873622516972793</c:v>
                </c:pt>
                <c:pt idx="174">
                  <c:v>0.87317401010586504</c:v>
                </c:pt>
                <c:pt idx="175">
                  <c:v>0.87837246636083732</c:v>
                </c:pt>
                <c:pt idx="176">
                  <c:v>0.87904775152076886</c:v>
                </c:pt>
                <c:pt idx="177">
                  <c:v>0.87936726101860174</c:v>
                </c:pt>
                <c:pt idx="178">
                  <c:v>0.88398086799162112</c:v>
                </c:pt>
                <c:pt idx="179">
                  <c:v>0.8843058862738995</c:v>
                </c:pt>
                <c:pt idx="180">
                  <c:v>0.89545842038360424</c:v>
                </c:pt>
                <c:pt idx="181">
                  <c:v>0.89623607712114595</c:v>
                </c:pt>
                <c:pt idx="182">
                  <c:v>0.89636094290190826</c:v>
                </c:pt>
                <c:pt idx="183">
                  <c:v>0.90646543077087638</c:v>
                </c:pt>
                <c:pt idx="184">
                  <c:v>0.9067688729807436</c:v>
                </c:pt>
                <c:pt idx="185">
                  <c:v>0.90803864779540744</c:v>
                </c:pt>
                <c:pt idx="186">
                  <c:v>0.90990015787258094</c:v>
                </c:pt>
                <c:pt idx="187">
                  <c:v>0.91004155000667941</c:v>
                </c:pt>
                <c:pt idx="188">
                  <c:v>0.91140635135302628</c:v>
                </c:pt>
                <c:pt idx="189">
                  <c:v>0.91965529699463677</c:v>
                </c:pt>
                <c:pt idx="190">
                  <c:v>0.92468527625865393</c:v>
                </c:pt>
                <c:pt idx="191">
                  <c:v>0.9261662211437246</c:v>
                </c:pt>
                <c:pt idx="192">
                  <c:v>0.92631725365060258</c:v>
                </c:pt>
                <c:pt idx="193">
                  <c:v>0.94020948989115105</c:v>
                </c:pt>
                <c:pt idx="194">
                  <c:v>0.94296984996366495</c:v>
                </c:pt>
                <c:pt idx="195">
                  <c:v>0.94454077166134376</c:v>
                </c:pt>
                <c:pt idx="196">
                  <c:v>0.95019507982917262</c:v>
                </c:pt>
                <c:pt idx="197">
                  <c:v>0.95476140306903567</c:v>
                </c:pt>
                <c:pt idx="198">
                  <c:v>0.95497716379314701</c:v>
                </c:pt>
                <c:pt idx="199">
                  <c:v>0.96125717806089872</c:v>
                </c:pt>
                <c:pt idx="200">
                  <c:v>0.96144723112426489</c:v>
                </c:pt>
                <c:pt idx="201">
                  <c:v>0.96160882213466314</c:v>
                </c:pt>
                <c:pt idx="202">
                  <c:v>0.96175342772635486</c:v>
                </c:pt>
                <c:pt idx="203">
                  <c:v>0.96241126840220925</c:v>
                </c:pt>
                <c:pt idx="204">
                  <c:v>0.96264952332947262</c:v>
                </c:pt>
                <c:pt idx="205">
                  <c:v>0.96274959958023065</c:v>
                </c:pt>
                <c:pt idx="206">
                  <c:v>0.9632449311149458</c:v>
                </c:pt>
                <c:pt idx="207">
                  <c:v>0.96384309329264173</c:v>
                </c:pt>
                <c:pt idx="208">
                  <c:v>0.963946383000993</c:v>
                </c:pt>
                <c:pt idx="209">
                  <c:v>0.96543650919347268</c:v>
                </c:pt>
                <c:pt idx="210">
                  <c:v>0.96738248729880882</c:v>
                </c:pt>
                <c:pt idx="211">
                  <c:v>0.96842043410139556</c:v>
                </c:pt>
                <c:pt idx="212">
                  <c:v>0.96920497681949414</c:v>
                </c:pt>
                <c:pt idx="213">
                  <c:v>0.96968745452383676</c:v>
                </c:pt>
                <c:pt idx="214">
                  <c:v>0.97055876059695023</c:v>
                </c:pt>
                <c:pt idx="215">
                  <c:v>0.97392416882771693</c:v>
                </c:pt>
                <c:pt idx="216">
                  <c:v>0.97424918710999531</c:v>
                </c:pt>
                <c:pt idx="217">
                  <c:v>0.9764109259394429</c:v>
                </c:pt>
                <c:pt idx="218">
                  <c:v>0.9770003658751002</c:v>
                </c:pt>
                <c:pt idx="219">
                  <c:v>0.9803561337330875</c:v>
                </c:pt>
                <c:pt idx="220">
                  <c:v>0.9805011983901496</c:v>
                </c:pt>
                <c:pt idx="221">
                  <c:v>0.9822511555823038</c:v>
                </c:pt>
                <c:pt idx="222">
                  <c:v>0.98267349572311746</c:v>
                </c:pt>
                <c:pt idx="223">
                  <c:v>0.98280937907277055</c:v>
                </c:pt>
                <c:pt idx="224">
                  <c:v>0.98353332516196978</c:v>
                </c:pt>
                <c:pt idx="225">
                  <c:v>0.98463737737790125</c:v>
                </c:pt>
                <c:pt idx="226">
                  <c:v>0.98508083452575568</c:v>
                </c:pt>
                <c:pt idx="227">
                  <c:v>0.98715351467333601</c:v>
                </c:pt>
                <c:pt idx="228">
                  <c:v>0.98782971796400831</c:v>
                </c:pt>
                <c:pt idx="229">
                  <c:v>0.98810882970924174</c:v>
                </c:pt>
                <c:pt idx="230">
                  <c:v>0.98888005953159719</c:v>
                </c:pt>
                <c:pt idx="231">
                  <c:v>0.98931938509111761</c:v>
                </c:pt>
                <c:pt idx="232">
                  <c:v>0.98992489231474068</c:v>
                </c:pt>
                <c:pt idx="233">
                  <c:v>0.99010071435162295</c:v>
                </c:pt>
                <c:pt idx="234">
                  <c:v>0.99015212967311328</c:v>
                </c:pt>
                <c:pt idx="235">
                  <c:v>0.99041609226112193</c:v>
                </c:pt>
                <c:pt idx="236">
                  <c:v>0.99059880027856084</c:v>
                </c:pt>
                <c:pt idx="237">
                  <c:v>0.99114141554643242</c:v>
                </c:pt>
                <c:pt idx="238">
                  <c:v>0.99123368768589282</c:v>
                </c:pt>
                <c:pt idx="239">
                  <c:v>0.99369978685594851</c:v>
                </c:pt>
                <c:pt idx="240">
                  <c:v>0.99407667952508771</c:v>
                </c:pt>
                <c:pt idx="241">
                  <c:v>0.99477078636520766</c:v>
                </c:pt>
                <c:pt idx="242">
                  <c:v>0.99499985998506202</c:v>
                </c:pt>
                <c:pt idx="243">
                  <c:v>0.99512380763508346</c:v>
                </c:pt>
                <c:pt idx="244">
                  <c:v>0.99532074667900639</c:v>
                </c:pt>
                <c:pt idx="245">
                  <c:v>0.99607545014802568</c:v>
                </c:pt>
                <c:pt idx="246">
                  <c:v>0.996282029564728</c:v>
                </c:pt>
                <c:pt idx="247">
                  <c:v>0.99743933336363166</c:v>
                </c:pt>
                <c:pt idx="248">
                  <c:v>0.99787452733481796</c:v>
                </c:pt>
                <c:pt idx="249">
                  <c:v>0.99851630072270658</c:v>
                </c:pt>
                <c:pt idx="250">
                  <c:v>1</c:v>
                </c:pt>
              </c:numCache>
            </c:numRef>
          </c:xVal>
          <c:yVal>
            <c:numRef>
              <c:f>[1]Año2010!$K$11:$K$261</c:f>
              <c:numCache>
                <c:formatCode>General</c:formatCode>
                <c:ptCount val="251"/>
                <c:pt idx="0">
                  <c:v>1.5975474891649096E-4</c:v>
                </c:pt>
                <c:pt idx="1">
                  <c:v>2.4835436541328047E-4</c:v>
                </c:pt>
                <c:pt idx="2">
                  <c:v>3.2455921690792845E-4</c:v>
                </c:pt>
                <c:pt idx="3">
                  <c:v>4.407027556316992E-4</c:v>
                </c:pt>
                <c:pt idx="4">
                  <c:v>6.280014267751714E-4</c:v>
                </c:pt>
                <c:pt idx="5">
                  <c:v>7.7627954143042019E-4</c:v>
                </c:pt>
                <c:pt idx="6">
                  <c:v>8.4927093533192037E-4</c:v>
                </c:pt>
                <c:pt idx="7">
                  <c:v>1.5364917948951012E-3</c:v>
                </c:pt>
                <c:pt idx="8">
                  <c:v>2.2191220007537855E-3</c:v>
                </c:pt>
                <c:pt idx="9">
                  <c:v>2.3393971278116033E-3</c:v>
                </c:pt>
                <c:pt idx="10">
                  <c:v>2.398157495229163E-3</c:v>
                </c:pt>
                <c:pt idx="11">
                  <c:v>2.6327398995289529E-3</c:v>
                </c:pt>
                <c:pt idx="12">
                  <c:v>3.3993790681799297E-3</c:v>
                </c:pt>
                <c:pt idx="13">
                  <c:v>4.0085588147666636E-3</c:v>
                </c:pt>
                <c:pt idx="14">
                  <c:v>4.2647172914775889E-3</c:v>
                </c:pt>
                <c:pt idx="15">
                  <c:v>4.3413812083426869E-3</c:v>
                </c:pt>
                <c:pt idx="16">
                  <c:v>4.6760398634005081E-3</c:v>
                </c:pt>
                <c:pt idx="17">
                  <c:v>4.8550753578758864E-3</c:v>
                </c:pt>
                <c:pt idx="18">
                  <c:v>5.0042716032720341E-3</c:v>
                </c:pt>
                <c:pt idx="19">
                  <c:v>5.4155941751949533E-3</c:v>
                </c:pt>
                <c:pt idx="20">
                  <c:v>5.6221735918973127E-3</c:v>
                </c:pt>
                <c:pt idx="21">
                  <c:v>5.8650191728651969E-3</c:v>
                </c:pt>
                <c:pt idx="22">
                  <c:v>6.5329592868694913E-3</c:v>
                </c:pt>
                <c:pt idx="23">
                  <c:v>6.7234714156061111E-3</c:v>
                </c:pt>
                <c:pt idx="24">
                  <c:v>6.8111529013620007E-3</c:v>
                </c:pt>
                <c:pt idx="25">
                  <c:v>6.8951618641542936E-3</c:v>
                </c:pt>
                <c:pt idx="26">
                  <c:v>7.5975318809423141E-3</c:v>
                </c:pt>
                <c:pt idx="27">
                  <c:v>7.996459687863092E-3</c:v>
                </c:pt>
                <c:pt idx="28">
                  <c:v>8.1888080780815106E-3</c:v>
                </c:pt>
                <c:pt idx="29">
                  <c:v>1.160333630348628E-2</c:v>
                </c:pt>
                <c:pt idx="30">
                  <c:v>1.1804866001113693E-2</c:v>
                </c:pt>
                <c:pt idx="31">
                  <c:v>1.2222615488222907E-2</c:v>
                </c:pt>
                <c:pt idx="32">
                  <c:v>1.4192924058192963E-2</c:v>
                </c:pt>
                <c:pt idx="33">
                  <c:v>1.4354974133961702E-2</c:v>
                </c:pt>
                <c:pt idx="34">
                  <c:v>1.4410061978415665E-2</c:v>
                </c:pt>
                <c:pt idx="35">
                  <c:v>3.6379094346655871E-2</c:v>
                </c:pt>
                <c:pt idx="36">
                  <c:v>3.8684061571683748E-2</c:v>
                </c:pt>
                <c:pt idx="37">
                  <c:v>3.9492934754416092E-2</c:v>
                </c:pt>
                <c:pt idx="38">
                  <c:v>3.9655902960925735E-2</c:v>
                </c:pt>
                <c:pt idx="39">
                  <c:v>3.984825135114415E-2</c:v>
                </c:pt>
                <c:pt idx="40">
                  <c:v>6.1470689364694846E-2</c:v>
                </c:pt>
                <c:pt idx="41">
                  <c:v>7.9383420119641612E-2</c:v>
                </c:pt>
                <c:pt idx="42">
                  <c:v>8.1338120467016384E-2</c:v>
                </c:pt>
                <c:pt idx="43">
                  <c:v>8.139458550758169E-2</c:v>
                </c:pt>
                <c:pt idx="44">
                  <c:v>8.2085019824738023E-2</c:v>
                </c:pt>
                <c:pt idx="45">
                  <c:v>8.2549593979633101E-2</c:v>
                </c:pt>
                <c:pt idx="46">
                  <c:v>8.2685477329286217E-2</c:v>
                </c:pt>
                <c:pt idx="47">
                  <c:v>8.2774995076523902E-2</c:v>
                </c:pt>
                <c:pt idx="48">
                  <c:v>8.5872768196318394E-2</c:v>
                </c:pt>
                <c:pt idx="49">
                  <c:v>9.1623480091941614E-2</c:v>
                </c:pt>
                <c:pt idx="50">
                  <c:v>9.1893869595136471E-2</c:v>
                </c:pt>
                <c:pt idx="51">
                  <c:v>9.261460222674249E-2</c:v>
                </c:pt>
                <c:pt idx="52">
                  <c:v>9.3413375971324944E-2</c:v>
                </c:pt>
                <c:pt idx="53">
                  <c:v>9.375767499916221E-2</c:v>
                </c:pt>
                <c:pt idx="54">
                  <c:v>9.6430353585920281E-2</c:v>
                </c:pt>
                <c:pt idx="55">
                  <c:v>9.6712219723376389E-2</c:v>
                </c:pt>
                <c:pt idx="56">
                  <c:v>9.7221323219205097E-2</c:v>
                </c:pt>
                <c:pt idx="57">
                  <c:v>9.7339762084781109E-2</c:v>
                </c:pt>
                <c:pt idx="58">
                  <c:v>0.10053347986699958</c:v>
                </c:pt>
                <c:pt idx="59">
                  <c:v>0.13738587061058907</c:v>
                </c:pt>
                <c:pt idx="60">
                  <c:v>0.13791012326364263</c:v>
                </c:pt>
                <c:pt idx="61">
                  <c:v>0.13815388697535141</c:v>
                </c:pt>
                <c:pt idx="62">
                  <c:v>0.13875663980675185</c:v>
                </c:pt>
                <c:pt idx="63">
                  <c:v>0.13895449698141565</c:v>
                </c:pt>
                <c:pt idx="64">
                  <c:v>0.13936627861870904</c:v>
                </c:pt>
                <c:pt idx="65">
                  <c:v>0.1398528879113857</c:v>
                </c:pt>
                <c:pt idx="66">
                  <c:v>0.1409551038658354</c:v>
                </c:pt>
                <c:pt idx="67">
                  <c:v>0.14109098721548849</c:v>
                </c:pt>
                <c:pt idx="68">
                  <c:v>0.1413976428829489</c:v>
                </c:pt>
                <c:pt idx="69">
                  <c:v>0.14151195016019086</c:v>
                </c:pt>
                <c:pt idx="70">
                  <c:v>0.14231531455847782</c:v>
                </c:pt>
                <c:pt idx="71">
                  <c:v>0.1426375784485335</c:v>
                </c:pt>
                <c:pt idx="72">
                  <c:v>0.14670306136923592</c:v>
                </c:pt>
                <c:pt idx="73">
                  <c:v>0.14728561532433657</c:v>
                </c:pt>
                <c:pt idx="74">
                  <c:v>0.14788331843666205</c:v>
                </c:pt>
                <c:pt idx="75">
                  <c:v>0.14918155530429378</c:v>
                </c:pt>
                <c:pt idx="76">
                  <c:v>0.14943036873507751</c:v>
                </c:pt>
                <c:pt idx="77">
                  <c:v>0.15686539147488063</c:v>
                </c:pt>
                <c:pt idx="78">
                  <c:v>0.15886003050948452</c:v>
                </c:pt>
                <c:pt idx="79">
                  <c:v>0.17227575689550617</c:v>
                </c:pt>
                <c:pt idx="80">
                  <c:v>0.17473083849667109</c:v>
                </c:pt>
                <c:pt idx="81">
                  <c:v>0.17725707523025572</c:v>
                </c:pt>
                <c:pt idx="82">
                  <c:v>0.18481512748933934</c:v>
                </c:pt>
                <c:pt idx="83">
                  <c:v>0.18819660300807176</c:v>
                </c:pt>
                <c:pt idx="84">
                  <c:v>0.18832789570402036</c:v>
                </c:pt>
                <c:pt idx="85">
                  <c:v>0.18844174391589188</c:v>
                </c:pt>
                <c:pt idx="86">
                  <c:v>0.18859139922665849</c:v>
                </c:pt>
                <c:pt idx="87">
                  <c:v>0.19095420868836302</c:v>
                </c:pt>
                <c:pt idx="88">
                  <c:v>0.19153768077420458</c:v>
                </c:pt>
                <c:pt idx="89">
                  <c:v>0.19161939441014461</c:v>
                </c:pt>
                <c:pt idx="90">
                  <c:v>0.1927909292355322</c:v>
                </c:pt>
                <c:pt idx="91">
                  <c:v>0.19462810884807186</c:v>
                </c:pt>
                <c:pt idx="92">
                  <c:v>0.1954626896915494</c:v>
                </c:pt>
                <c:pt idx="93">
                  <c:v>0.24105752134998271</c:v>
                </c:pt>
                <c:pt idx="94">
                  <c:v>0.24117182862722469</c:v>
                </c:pt>
                <c:pt idx="95">
                  <c:v>0.24127924992390992</c:v>
                </c:pt>
                <c:pt idx="96">
                  <c:v>0.24252515333931035</c:v>
                </c:pt>
                <c:pt idx="97">
                  <c:v>0.24549668348223119</c:v>
                </c:pt>
                <c:pt idx="98">
                  <c:v>0.24925000195102781</c:v>
                </c:pt>
                <c:pt idx="99">
                  <c:v>0.24975772825074519</c:v>
                </c:pt>
                <c:pt idx="100">
                  <c:v>0.24998358841300641</c:v>
                </c:pt>
                <c:pt idx="101">
                  <c:v>0.25031641080658246</c:v>
                </c:pt>
                <c:pt idx="102">
                  <c:v>0.25851348206133207</c:v>
                </c:pt>
                <c:pt idx="103">
                  <c:v>0.26632952905860841</c:v>
                </c:pt>
                <c:pt idx="104">
                  <c:v>0.26860190264233436</c:v>
                </c:pt>
                <c:pt idx="105">
                  <c:v>0.27608237285381199</c:v>
                </c:pt>
                <c:pt idx="106">
                  <c:v>0.27659468980723384</c:v>
                </c:pt>
                <c:pt idx="107">
                  <c:v>0.28180554082720827</c:v>
                </c:pt>
                <c:pt idx="108">
                  <c:v>0.29477918726148683</c:v>
                </c:pt>
                <c:pt idx="109">
                  <c:v>0.30734747897365838</c:v>
                </c:pt>
                <c:pt idx="110">
                  <c:v>0.30765964342556418</c:v>
                </c:pt>
                <c:pt idx="111">
                  <c:v>0.31213920331041217</c:v>
                </c:pt>
                <c:pt idx="112">
                  <c:v>0.3124036249637912</c:v>
                </c:pt>
                <c:pt idx="113">
                  <c:v>0.31973811238746586</c:v>
                </c:pt>
                <c:pt idx="114">
                  <c:v>0.34771263793192886</c:v>
                </c:pt>
                <c:pt idx="115">
                  <c:v>0.34782051829398453</c:v>
                </c:pt>
                <c:pt idx="116">
                  <c:v>0.34911829609624578</c:v>
                </c:pt>
                <c:pt idx="117">
                  <c:v>0.3595197992598948</c:v>
                </c:pt>
                <c:pt idx="118">
                  <c:v>0.36003670686702116</c:v>
                </c:pt>
                <c:pt idx="119">
                  <c:v>0.36042140364745801</c:v>
                </c:pt>
                <c:pt idx="120">
                  <c:v>0.36442353554703838</c:v>
                </c:pt>
                <c:pt idx="121">
                  <c:v>0.37009666539505559</c:v>
                </c:pt>
                <c:pt idx="122">
                  <c:v>0.37233093655303423</c:v>
                </c:pt>
                <c:pt idx="123">
                  <c:v>0.37693857567623773</c:v>
                </c:pt>
                <c:pt idx="124">
                  <c:v>0.38539455979992093</c:v>
                </c:pt>
                <c:pt idx="125">
                  <c:v>0.38627458811507298</c:v>
                </c:pt>
                <c:pt idx="126">
                  <c:v>0.38935032609708592</c:v>
                </c:pt>
                <c:pt idx="127">
                  <c:v>0.38983280380142854</c:v>
                </c:pt>
                <c:pt idx="128">
                  <c:v>0.39813959167971558</c:v>
                </c:pt>
                <c:pt idx="129">
                  <c:v>0.39832092250104323</c:v>
                </c:pt>
                <c:pt idx="130">
                  <c:v>0.39945481396605398</c:v>
                </c:pt>
                <c:pt idx="131">
                  <c:v>0.39987394064927451</c:v>
                </c:pt>
                <c:pt idx="132">
                  <c:v>0.40072321158460644</c:v>
                </c:pt>
                <c:pt idx="133">
                  <c:v>0.40745402804613973</c:v>
                </c:pt>
                <c:pt idx="134">
                  <c:v>0.40792365192010976</c:v>
                </c:pt>
                <c:pt idx="135">
                  <c:v>0.42741189502643989</c:v>
                </c:pt>
                <c:pt idx="136">
                  <c:v>0.42869085114851269</c:v>
                </c:pt>
                <c:pt idx="137">
                  <c:v>0.59082677214152624</c:v>
                </c:pt>
                <c:pt idx="138">
                  <c:v>0.5952907238037789</c:v>
                </c:pt>
                <c:pt idx="139">
                  <c:v>0.59539906323120506</c:v>
                </c:pt>
                <c:pt idx="140">
                  <c:v>0.59725827798152631</c:v>
                </c:pt>
                <c:pt idx="141">
                  <c:v>0.59949943512006165</c:v>
                </c:pt>
                <c:pt idx="142">
                  <c:v>0.60337165151980476</c:v>
                </c:pt>
                <c:pt idx="143">
                  <c:v>0.60426132020773626</c:v>
                </c:pt>
                <c:pt idx="144">
                  <c:v>0.71363226752126274</c:v>
                </c:pt>
                <c:pt idx="145">
                  <c:v>0.71380074451221776</c:v>
                </c:pt>
                <c:pt idx="146">
                  <c:v>0.71408352878041481</c:v>
                </c:pt>
                <c:pt idx="147">
                  <c:v>0.72065045890469759</c:v>
                </c:pt>
                <c:pt idx="148">
                  <c:v>0.72493675226858634</c:v>
                </c:pt>
                <c:pt idx="149">
                  <c:v>0.81009613287922588</c:v>
                </c:pt>
                <c:pt idx="150">
                  <c:v>0.81108817314476767</c:v>
                </c:pt>
                <c:pt idx="151">
                  <c:v>0.81123920565164553</c:v>
                </c:pt>
                <c:pt idx="152">
                  <c:v>0.81192596744583834</c:v>
                </c:pt>
                <c:pt idx="153">
                  <c:v>0.81222940965570556</c:v>
                </c:pt>
                <c:pt idx="154">
                  <c:v>0.81240339543110596</c:v>
                </c:pt>
                <c:pt idx="155">
                  <c:v>0.8258328937782411</c:v>
                </c:pt>
                <c:pt idx="156">
                  <c:v>0.82650588361132038</c:v>
                </c:pt>
                <c:pt idx="157">
                  <c:v>0.82932684031273374</c:v>
                </c:pt>
                <c:pt idx="158">
                  <c:v>0.82942370310589852</c:v>
                </c:pt>
                <c:pt idx="159">
                  <c:v>0.82950403954572727</c:v>
                </c:pt>
                <c:pt idx="160">
                  <c:v>0.8309000573372648</c:v>
                </c:pt>
                <c:pt idx="161">
                  <c:v>0.83337166529176587</c:v>
                </c:pt>
                <c:pt idx="162">
                  <c:v>0.83382797626999283</c:v>
                </c:pt>
                <c:pt idx="163">
                  <c:v>0.83505597613594573</c:v>
                </c:pt>
                <c:pt idx="164">
                  <c:v>0.83668290380881949</c:v>
                </c:pt>
                <c:pt idx="165">
                  <c:v>0.84340224363609151</c:v>
                </c:pt>
                <c:pt idx="166">
                  <c:v>0.84615112707434426</c:v>
                </c:pt>
                <c:pt idx="167">
                  <c:v>0.8470724712728368</c:v>
                </c:pt>
                <c:pt idx="168">
                  <c:v>0.85592554694195899</c:v>
                </c:pt>
                <c:pt idx="169">
                  <c:v>0.85925468900846014</c:v>
                </c:pt>
                <c:pt idx="170">
                  <c:v>0.85960357869000192</c:v>
                </c:pt>
                <c:pt idx="171">
                  <c:v>0.8671905520674239</c:v>
                </c:pt>
                <c:pt idx="172">
                  <c:v>0.86758810267823328</c:v>
                </c:pt>
                <c:pt idx="173">
                  <c:v>0.86873622516972793</c:v>
                </c:pt>
                <c:pt idx="174">
                  <c:v>0.87317401010586504</c:v>
                </c:pt>
                <c:pt idx="175">
                  <c:v>0.87837246636083732</c:v>
                </c:pt>
                <c:pt idx="176">
                  <c:v>0.87904775152076886</c:v>
                </c:pt>
                <c:pt idx="177">
                  <c:v>0.87936726101860174</c:v>
                </c:pt>
                <c:pt idx="178">
                  <c:v>0.88398086799162112</c:v>
                </c:pt>
                <c:pt idx="179">
                  <c:v>0.8843058862738995</c:v>
                </c:pt>
                <c:pt idx="180">
                  <c:v>0.89545842038360424</c:v>
                </c:pt>
                <c:pt idx="181">
                  <c:v>0.89623607712114595</c:v>
                </c:pt>
                <c:pt idx="182">
                  <c:v>0.89636094290190826</c:v>
                </c:pt>
                <c:pt idx="183">
                  <c:v>0.90646543077087638</c:v>
                </c:pt>
                <c:pt idx="184">
                  <c:v>0.9067688729807436</c:v>
                </c:pt>
                <c:pt idx="185">
                  <c:v>0.90803864779540744</c:v>
                </c:pt>
                <c:pt idx="186">
                  <c:v>0.90990015787258094</c:v>
                </c:pt>
                <c:pt idx="187">
                  <c:v>0.91004155000667941</c:v>
                </c:pt>
                <c:pt idx="188">
                  <c:v>0.91140635135302628</c:v>
                </c:pt>
                <c:pt idx="189">
                  <c:v>0.91965529699463677</c:v>
                </c:pt>
                <c:pt idx="190">
                  <c:v>0.92468527625865393</c:v>
                </c:pt>
                <c:pt idx="191">
                  <c:v>0.9261662211437246</c:v>
                </c:pt>
                <c:pt idx="192">
                  <c:v>0.92631725365060258</c:v>
                </c:pt>
                <c:pt idx="193">
                  <c:v>0.94020948989115105</c:v>
                </c:pt>
                <c:pt idx="194">
                  <c:v>0.94296984996366495</c:v>
                </c:pt>
                <c:pt idx="195">
                  <c:v>0.94454077166134376</c:v>
                </c:pt>
                <c:pt idx="196">
                  <c:v>0.95019507982917262</c:v>
                </c:pt>
                <c:pt idx="197">
                  <c:v>0.95476140306903567</c:v>
                </c:pt>
                <c:pt idx="198">
                  <c:v>0.95497716379314701</c:v>
                </c:pt>
                <c:pt idx="199">
                  <c:v>0.96125717806089872</c:v>
                </c:pt>
                <c:pt idx="200">
                  <c:v>0.96144723112426489</c:v>
                </c:pt>
                <c:pt idx="201">
                  <c:v>0.96160882213466314</c:v>
                </c:pt>
                <c:pt idx="202">
                  <c:v>0.96175342772635486</c:v>
                </c:pt>
                <c:pt idx="203">
                  <c:v>0.96241126840220925</c:v>
                </c:pt>
                <c:pt idx="204">
                  <c:v>0.96264952332947262</c:v>
                </c:pt>
                <c:pt idx="205">
                  <c:v>0.96274959958023065</c:v>
                </c:pt>
                <c:pt idx="206">
                  <c:v>0.9632449311149458</c:v>
                </c:pt>
                <c:pt idx="207">
                  <c:v>0.96384309329264173</c:v>
                </c:pt>
                <c:pt idx="208">
                  <c:v>0.963946383000993</c:v>
                </c:pt>
                <c:pt idx="209">
                  <c:v>0.96543650919347268</c:v>
                </c:pt>
                <c:pt idx="210">
                  <c:v>0.96738248729880882</c:v>
                </c:pt>
                <c:pt idx="211">
                  <c:v>0.96842043410139556</c:v>
                </c:pt>
                <c:pt idx="212">
                  <c:v>0.96920497681949414</c:v>
                </c:pt>
                <c:pt idx="213">
                  <c:v>0.96968745452383676</c:v>
                </c:pt>
                <c:pt idx="214">
                  <c:v>0.97055876059695023</c:v>
                </c:pt>
                <c:pt idx="215">
                  <c:v>0.97392416882771693</c:v>
                </c:pt>
                <c:pt idx="216">
                  <c:v>0.97424918710999531</c:v>
                </c:pt>
                <c:pt idx="217">
                  <c:v>0.9764109259394429</c:v>
                </c:pt>
                <c:pt idx="218">
                  <c:v>0.9770003658751002</c:v>
                </c:pt>
                <c:pt idx="219">
                  <c:v>0.9803561337330875</c:v>
                </c:pt>
                <c:pt idx="220">
                  <c:v>0.9805011983901496</c:v>
                </c:pt>
                <c:pt idx="221">
                  <c:v>0.9822511555823038</c:v>
                </c:pt>
                <c:pt idx="222">
                  <c:v>0.98267349572311746</c:v>
                </c:pt>
                <c:pt idx="223">
                  <c:v>0.98280937907277055</c:v>
                </c:pt>
                <c:pt idx="224">
                  <c:v>0.98353332516196978</c:v>
                </c:pt>
                <c:pt idx="225">
                  <c:v>0.98463737737790125</c:v>
                </c:pt>
                <c:pt idx="226">
                  <c:v>0.98508083452575568</c:v>
                </c:pt>
                <c:pt idx="227">
                  <c:v>0.98715351467333601</c:v>
                </c:pt>
                <c:pt idx="228">
                  <c:v>0.98782971796400831</c:v>
                </c:pt>
                <c:pt idx="229">
                  <c:v>0.98810882970924174</c:v>
                </c:pt>
                <c:pt idx="230">
                  <c:v>0.98888005953159719</c:v>
                </c:pt>
                <c:pt idx="231">
                  <c:v>0.98931938509111761</c:v>
                </c:pt>
                <c:pt idx="232">
                  <c:v>0.98992489231474068</c:v>
                </c:pt>
                <c:pt idx="233">
                  <c:v>0.99010071435162295</c:v>
                </c:pt>
                <c:pt idx="234">
                  <c:v>0.99015212967311328</c:v>
                </c:pt>
                <c:pt idx="235">
                  <c:v>0.99041609226112193</c:v>
                </c:pt>
                <c:pt idx="236">
                  <c:v>0.99059880027856084</c:v>
                </c:pt>
                <c:pt idx="237">
                  <c:v>0.99114141554643242</c:v>
                </c:pt>
                <c:pt idx="238">
                  <c:v>0.99123368768589282</c:v>
                </c:pt>
                <c:pt idx="239">
                  <c:v>0.99369978685594851</c:v>
                </c:pt>
                <c:pt idx="240">
                  <c:v>0.99407667952508771</c:v>
                </c:pt>
                <c:pt idx="241">
                  <c:v>0.99477078636520766</c:v>
                </c:pt>
                <c:pt idx="242">
                  <c:v>0.99499985998506202</c:v>
                </c:pt>
                <c:pt idx="243">
                  <c:v>0.99512380763508346</c:v>
                </c:pt>
                <c:pt idx="244">
                  <c:v>0.99532074667900639</c:v>
                </c:pt>
                <c:pt idx="245">
                  <c:v>0.99607545014802568</c:v>
                </c:pt>
                <c:pt idx="246">
                  <c:v>0.996282029564728</c:v>
                </c:pt>
                <c:pt idx="247">
                  <c:v>0.99743933336363166</c:v>
                </c:pt>
                <c:pt idx="248">
                  <c:v>0.99787452733481796</c:v>
                </c:pt>
                <c:pt idx="249">
                  <c:v>0.99851630072270658</c:v>
                </c:pt>
                <c:pt idx="250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v>Curva Lorenz 1996</c:v>
          </c:tx>
          <c:marker>
            <c:symbol val="none"/>
          </c:marker>
          <c:xVal>
            <c:numRef>
              <c:f>'[1]Año 1996'!$G$3:$G$253</c:f>
              <c:numCache>
                <c:formatCode>General</c:formatCode>
                <c:ptCount val="251"/>
                <c:pt idx="0">
                  <c:v>1.4346621037103412E-4</c:v>
                </c:pt>
                <c:pt idx="1">
                  <c:v>2.1877405501762346E-4</c:v>
                </c:pt>
                <c:pt idx="2">
                  <c:v>2.8740905267021121E-4</c:v>
                </c:pt>
                <c:pt idx="3">
                  <c:v>5.1285595468183629E-4</c:v>
                </c:pt>
                <c:pt idx="4">
                  <c:v>2.5561770306307507E-3</c:v>
                </c:pt>
                <c:pt idx="5">
                  <c:v>2.6724752210976355E-3</c:v>
                </c:pt>
                <c:pt idx="6">
                  <c:v>2.8230909103908143E-3</c:v>
                </c:pt>
                <c:pt idx="7">
                  <c:v>3.6047672725452859E-3</c:v>
                </c:pt>
                <c:pt idx="8">
                  <c:v>3.8292609107006253E-3</c:v>
                </c:pt>
                <c:pt idx="9">
                  <c:v>4.1328754489276974E-3</c:v>
                </c:pt>
                <c:pt idx="10">
                  <c:v>4.8902435827468775E-3</c:v>
                </c:pt>
                <c:pt idx="11">
                  <c:v>5.0065417732137619E-3</c:v>
                </c:pt>
                <c:pt idx="12">
                  <c:v>5.1342791299560783E-3</c:v>
                </c:pt>
                <c:pt idx="13">
                  <c:v>5.2110168703870963E-3</c:v>
                </c:pt>
                <c:pt idx="14">
                  <c:v>5.5961354683266165E-3</c:v>
                </c:pt>
                <c:pt idx="15">
                  <c:v>5.9912633367571397E-3</c:v>
                </c:pt>
                <c:pt idx="16">
                  <c:v>6.1323463874874582E-3</c:v>
                </c:pt>
                <c:pt idx="17">
                  <c:v>3.1904311374106015E-2</c:v>
                </c:pt>
                <c:pt idx="18">
                  <c:v>3.227513101420125E-2</c:v>
                </c:pt>
                <c:pt idx="19">
                  <c:v>3.3124012478223878E-2</c:v>
                </c:pt>
                <c:pt idx="20">
                  <c:v>3.3646401071468574E-2</c:v>
                </c:pt>
                <c:pt idx="21">
                  <c:v>3.3900922521096923E-2</c:v>
                </c:pt>
                <c:pt idx="22">
                  <c:v>3.408061275800682E-2</c:v>
                </c:pt>
                <c:pt idx="23">
                  <c:v>5.7900769998879914E-2</c:v>
                </c:pt>
                <c:pt idx="24">
                  <c:v>5.9889755035020531E-2</c:v>
                </c:pt>
                <c:pt idx="25">
                  <c:v>6.001320270440956E-2</c:v>
                </c:pt>
                <c:pt idx="26">
                  <c:v>6.3554577930511835E-2</c:v>
                </c:pt>
                <c:pt idx="27">
                  <c:v>6.4095555168954099E-2</c:v>
                </c:pt>
                <c:pt idx="28">
                  <c:v>6.4284778044426866E-2</c:v>
                </c:pt>
                <c:pt idx="29">
                  <c:v>6.44749541837559E-2</c:v>
                </c:pt>
                <c:pt idx="30">
                  <c:v>6.8983892223988402E-2</c:v>
                </c:pt>
                <c:pt idx="31">
                  <c:v>6.926701158930533E-2</c:v>
                </c:pt>
                <c:pt idx="32">
                  <c:v>7.2711153902066436E-2</c:v>
                </c:pt>
                <c:pt idx="33">
                  <c:v>7.3210187530832124E-2</c:v>
                </c:pt>
                <c:pt idx="34">
                  <c:v>7.4291188743860384E-2</c:v>
                </c:pt>
                <c:pt idx="35">
                  <c:v>7.454142050613545E-2</c:v>
                </c:pt>
                <c:pt idx="36">
                  <c:v>7.4817867024458362E-2</c:v>
                </c:pt>
                <c:pt idx="37">
                  <c:v>7.5288302737535479E-2</c:v>
                </c:pt>
                <c:pt idx="38">
                  <c:v>7.5333106138780914E-2</c:v>
                </c:pt>
                <c:pt idx="39">
                  <c:v>7.5397928081008356E-2</c:v>
                </c:pt>
                <c:pt idx="40">
                  <c:v>7.5844532197678324E-2</c:v>
                </c:pt>
                <c:pt idx="41">
                  <c:v>7.6487032036815047E-2</c:v>
                </c:pt>
                <c:pt idx="42">
                  <c:v>7.6582358422443639E-2</c:v>
                </c:pt>
                <c:pt idx="43">
                  <c:v>7.6757758972000253E-2</c:v>
                </c:pt>
                <c:pt idx="44">
                  <c:v>8.0857270185957952E-2</c:v>
                </c:pt>
                <c:pt idx="45">
                  <c:v>8.3193719897714791E-2</c:v>
                </c:pt>
                <c:pt idx="46">
                  <c:v>0.12237095786335439</c:v>
                </c:pt>
                <c:pt idx="47">
                  <c:v>0.14127561002928904</c:v>
                </c:pt>
                <c:pt idx="48">
                  <c:v>0.14355105085424358</c:v>
                </c:pt>
                <c:pt idx="49">
                  <c:v>0.14405056111493741</c:v>
                </c:pt>
                <c:pt idx="50">
                  <c:v>0.14608387292039532</c:v>
                </c:pt>
                <c:pt idx="51">
                  <c:v>0.14624211472053877</c:v>
                </c:pt>
                <c:pt idx="52">
                  <c:v>0.14662532679076573</c:v>
                </c:pt>
                <c:pt idx="53">
                  <c:v>0.1502086456265446</c:v>
                </c:pt>
                <c:pt idx="54">
                  <c:v>0.19809776197478141</c:v>
                </c:pt>
                <c:pt idx="55">
                  <c:v>0.19878792500673242</c:v>
                </c:pt>
                <c:pt idx="56">
                  <c:v>0.19886609264294788</c:v>
                </c:pt>
                <c:pt idx="57">
                  <c:v>0.19893091458517531</c:v>
                </c:pt>
                <c:pt idx="58">
                  <c:v>0.1995329007104199</c:v>
                </c:pt>
                <c:pt idx="59">
                  <c:v>0.19960725529121021</c:v>
                </c:pt>
                <c:pt idx="60">
                  <c:v>0.21604915028443011</c:v>
                </c:pt>
                <c:pt idx="61">
                  <c:v>0.21622359757013043</c:v>
                </c:pt>
                <c:pt idx="62">
                  <c:v>0.21694712483705145</c:v>
                </c:pt>
                <c:pt idx="63">
                  <c:v>0.21713110476131464</c:v>
                </c:pt>
                <c:pt idx="64">
                  <c:v>0.22564422762987624</c:v>
                </c:pt>
                <c:pt idx="65">
                  <c:v>0.22595785143859431</c:v>
                </c:pt>
                <c:pt idx="66">
                  <c:v>0.23284661269604467</c:v>
                </c:pt>
                <c:pt idx="67">
                  <c:v>0.23339378614955281</c:v>
                </c:pt>
                <c:pt idx="68">
                  <c:v>0.23343906618272639</c:v>
                </c:pt>
                <c:pt idx="69">
                  <c:v>0.23360016777443871</c:v>
                </c:pt>
                <c:pt idx="70">
                  <c:v>0.23657530426990714</c:v>
                </c:pt>
                <c:pt idx="71">
                  <c:v>0.24484296169547509</c:v>
                </c:pt>
                <c:pt idx="72">
                  <c:v>0.24500644644682815</c:v>
                </c:pt>
                <c:pt idx="73">
                  <c:v>0.24512608106079201</c:v>
                </c:pt>
                <c:pt idx="74">
                  <c:v>0.24534151869231263</c:v>
                </c:pt>
                <c:pt idx="75">
                  <c:v>0.24545257393156997</c:v>
                </c:pt>
                <c:pt idx="76">
                  <c:v>0.24624473619614357</c:v>
                </c:pt>
                <c:pt idx="77">
                  <c:v>0.24813362852737417</c:v>
                </c:pt>
                <c:pt idx="78">
                  <c:v>0.25037999480471196</c:v>
                </c:pt>
                <c:pt idx="79">
                  <c:v>0.25037999480471196</c:v>
                </c:pt>
                <c:pt idx="80">
                  <c:v>0.25102106474806429</c:v>
                </c:pt>
                <c:pt idx="81">
                  <c:v>0.25536794793272816</c:v>
                </c:pt>
                <c:pt idx="82">
                  <c:v>0.25544802209665618</c:v>
                </c:pt>
                <c:pt idx="83">
                  <c:v>0.25574544041981739</c:v>
                </c:pt>
                <c:pt idx="84">
                  <c:v>0.25586459840185316</c:v>
                </c:pt>
                <c:pt idx="85">
                  <c:v>0.25592894371215247</c:v>
                </c:pt>
                <c:pt idx="86">
                  <c:v>0.2560638305478169</c:v>
                </c:pt>
                <c:pt idx="87">
                  <c:v>0.25625829637449926</c:v>
                </c:pt>
                <c:pt idx="88">
                  <c:v>0.25639413647401998</c:v>
                </c:pt>
                <c:pt idx="89">
                  <c:v>0.26131488450016799</c:v>
                </c:pt>
                <c:pt idx="90">
                  <c:v>0.26155796678352095</c:v>
                </c:pt>
                <c:pt idx="91">
                  <c:v>0.26366944622519428</c:v>
                </c:pt>
                <c:pt idx="92">
                  <c:v>0.27506523899516455</c:v>
                </c:pt>
                <c:pt idx="93">
                  <c:v>0.27727919430138864</c:v>
                </c:pt>
                <c:pt idx="94">
                  <c:v>0.284637914639988</c:v>
                </c:pt>
                <c:pt idx="95">
                  <c:v>0.29288364699686137</c:v>
                </c:pt>
                <c:pt idx="96">
                  <c:v>0.29570197158797079</c:v>
                </c:pt>
                <c:pt idx="97">
                  <c:v>0.2961304636913713</c:v>
                </c:pt>
                <c:pt idx="98">
                  <c:v>0.29761612541139293</c:v>
                </c:pt>
                <c:pt idx="99">
                  <c:v>0.29911608608925888</c:v>
                </c:pt>
                <c:pt idx="100">
                  <c:v>0.30167559954338663</c:v>
                </c:pt>
                <c:pt idx="101">
                  <c:v>0.30187626158513481</c:v>
                </c:pt>
                <c:pt idx="102">
                  <c:v>0.3035554358679825</c:v>
                </c:pt>
                <c:pt idx="103">
                  <c:v>0.3039224424526526</c:v>
                </c:pt>
                <c:pt idx="104">
                  <c:v>0.30422939341437666</c:v>
                </c:pt>
                <c:pt idx="105">
                  <c:v>0.30489143516256723</c:v>
                </c:pt>
                <c:pt idx="106">
                  <c:v>0.3051960029646506</c:v>
                </c:pt>
                <c:pt idx="107">
                  <c:v>0.31434828924885189</c:v>
                </c:pt>
                <c:pt idx="108">
                  <c:v>0.31438594317117519</c:v>
                </c:pt>
                <c:pt idx="109">
                  <c:v>0.34070317508358933</c:v>
                </c:pt>
                <c:pt idx="110">
                  <c:v>0.34225318211391026</c:v>
                </c:pt>
                <c:pt idx="111">
                  <c:v>0.34237710641522745</c:v>
                </c:pt>
                <c:pt idx="112">
                  <c:v>0.36548898861088008</c:v>
                </c:pt>
                <c:pt idx="113">
                  <c:v>0.3703696995550641</c:v>
                </c:pt>
                <c:pt idx="114">
                  <c:v>0.37046645583647714</c:v>
                </c:pt>
                <c:pt idx="115">
                  <c:v>0.37096501283331468</c:v>
                </c:pt>
                <c:pt idx="116">
                  <c:v>0.37915164283109831</c:v>
                </c:pt>
                <c:pt idx="117">
                  <c:v>0.37961731222489403</c:v>
                </c:pt>
                <c:pt idx="118">
                  <c:v>0.38009632731267767</c:v>
                </c:pt>
                <c:pt idx="119">
                  <c:v>0.39454494758240372</c:v>
                </c:pt>
                <c:pt idx="120">
                  <c:v>0.40579965730164369</c:v>
                </c:pt>
                <c:pt idx="121">
                  <c:v>0.40981146824082304</c:v>
                </c:pt>
                <c:pt idx="122">
                  <c:v>0.41119084104086878</c:v>
                </c:pt>
                <c:pt idx="123">
                  <c:v>0.41171036984254467</c:v>
                </c:pt>
                <c:pt idx="124">
                  <c:v>0.41180092990889183</c:v>
                </c:pt>
                <c:pt idx="125">
                  <c:v>0.41204496545610103</c:v>
                </c:pt>
                <c:pt idx="126">
                  <c:v>0.41257355026441156</c:v>
                </c:pt>
                <c:pt idx="127">
                  <c:v>0.41699574129372202</c:v>
                </c:pt>
                <c:pt idx="128">
                  <c:v>0.41740612138385313</c:v>
                </c:pt>
                <c:pt idx="129">
                  <c:v>0.41767017547204432</c:v>
                </c:pt>
                <c:pt idx="130">
                  <c:v>0.42460040370724311</c:v>
                </c:pt>
                <c:pt idx="131">
                  <c:v>0.42956357197499589</c:v>
                </c:pt>
                <c:pt idx="132">
                  <c:v>0.43905474356010687</c:v>
                </c:pt>
                <c:pt idx="133">
                  <c:v>0.43917580806985518</c:v>
                </c:pt>
                <c:pt idx="134">
                  <c:v>0.43959667406240543</c:v>
                </c:pt>
                <c:pt idx="135">
                  <c:v>0.61064795727471399</c:v>
                </c:pt>
                <c:pt idx="136">
                  <c:v>0.61414548236342703</c:v>
                </c:pt>
                <c:pt idx="137">
                  <c:v>0.6144714986022769</c:v>
                </c:pt>
                <c:pt idx="138">
                  <c:v>0.61508778368536576</c:v>
                </c:pt>
                <c:pt idx="139">
                  <c:v>0.62274249245134183</c:v>
                </c:pt>
                <c:pt idx="140">
                  <c:v>0.62299987369253906</c:v>
                </c:pt>
                <c:pt idx="141">
                  <c:v>0.62332922635488586</c:v>
                </c:pt>
                <c:pt idx="142">
                  <c:v>0.63745945649661229</c:v>
                </c:pt>
                <c:pt idx="143">
                  <c:v>0.63813627383457538</c:v>
                </c:pt>
                <c:pt idx="144">
                  <c:v>0.63882786676231085</c:v>
                </c:pt>
                <c:pt idx="145">
                  <c:v>0.64277437912733459</c:v>
                </c:pt>
                <c:pt idx="146">
                  <c:v>0.64304367616673541</c:v>
                </c:pt>
                <c:pt idx="147">
                  <c:v>0.65555812407205727</c:v>
                </c:pt>
                <c:pt idx="148">
                  <c:v>0.66044217143973827</c:v>
                </c:pt>
                <c:pt idx="149">
                  <c:v>0.66119191346270711</c:v>
                </c:pt>
                <c:pt idx="150">
                  <c:v>0.6636322689347991</c:v>
                </c:pt>
                <c:pt idx="151">
                  <c:v>0.67220163437088165</c:v>
                </c:pt>
                <c:pt idx="152">
                  <c:v>0.77431239886466274</c:v>
                </c:pt>
                <c:pt idx="153">
                  <c:v>0.77705446234726927</c:v>
                </c:pt>
                <c:pt idx="154">
                  <c:v>0.77723272268839472</c:v>
                </c:pt>
                <c:pt idx="155">
                  <c:v>0.78333694779212171</c:v>
                </c:pt>
                <c:pt idx="156">
                  <c:v>0.79063751903548762</c:v>
                </c:pt>
                <c:pt idx="157">
                  <c:v>0.79708920881483092</c:v>
                </c:pt>
                <c:pt idx="158">
                  <c:v>0.79823169554658957</c:v>
                </c:pt>
                <c:pt idx="159">
                  <c:v>0.88255169669050626</c:v>
                </c:pt>
                <c:pt idx="160">
                  <c:v>0.88400542407134231</c:v>
                </c:pt>
                <c:pt idx="161">
                  <c:v>0.88420942253658741</c:v>
                </c:pt>
                <c:pt idx="162">
                  <c:v>0.88499395869031083</c:v>
                </c:pt>
                <c:pt idx="163">
                  <c:v>0.88782658223926447</c:v>
                </c:pt>
                <c:pt idx="164">
                  <c:v>0.89306429049762759</c:v>
                </c:pt>
                <c:pt idx="165">
                  <c:v>0.89894163880355848</c:v>
                </c:pt>
                <c:pt idx="166">
                  <c:v>0.90781986172907769</c:v>
                </c:pt>
                <c:pt idx="167">
                  <c:v>0.91285500141798004</c:v>
                </c:pt>
                <c:pt idx="168">
                  <c:v>0.91466429621721068</c:v>
                </c:pt>
                <c:pt idx="169">
                  <c:v>0.91476057586669557</c:v>
                </c:pt>
                <c:pt idx="170">
                  <c:v>0.91571765277840667</c:v>
                </c:pt>
                <c:pt idx="171">
                  <c:v>0.91669808465459679</c:v>
                </c:pt>
                <c:pt idx="172">
                  <c:v>0.91754458295897867</c:v>
                </c:pt>
                <c:pt idx="173">
                  <c:v>0.91821901713730103</c:v>
                </c:pt>
                <c:pt idx="174">
                  <c:v>0.92044822466522569</c:v>
                </c:pt>
                <c:pt idx="175">
                  <c:v>0.92509919902004478</c:v>
                </c:pt>
                <c:pt idx="176">
                  <c:v>0.92700525010068846</c:v>
                </c:pt>
                <c:pt idx="177">
                  <c:v>0.92940842828238535</c:v>
                </c:pt>
                <c:pt idx="178">
                  <c:v>0.92987648083582175</c:v>
                </c:pt>
                <c:pt idx="179">
                  <c:v>0.93032070179285098</c:v>
                </c:pt>
                <c:pt idx="180">
                  <c:v>0.94203202489925197</c:v>
                </c:pt>
                <c:pt idx="181">
                  <c:v>0.94398573917271</c:v>
                </c:pt>
                <c:pt idx="182">
                  <c:v>0.94494853566755876</c:v>
                </c:pt>
                <c:pt idx="183">
                  <c:v>0.94612581653007188</c:v>
                </c:pt>
                <c:pt idx="184">
                  <c:v>0.94643562728336483</c:v>
                </c:pt>
                <c:pt idx="185">
                  <c:v>0.94673495213423864</c:v>
                </c:pt>
                <c:pt idx="186">
                  <c:v>0.94684314758192711</c:v>
                </c:pt>
                <c:pt idx="187">
                  <c:v>0.94817152076566158</c:v>
                </c:pt>
                <c:pt idx="188">
                  <c:v>0.94945080086079725</c:v>
                </c:pt>
                <c:pt idx="189">
                  <c:v>0.95001894611914373</c:v>
                </c:pt>
                <c:pt idx="190">
                  <c:v>0.9509417055320285</c:v>
                </c:pt>
                <c:pt idx="191">
                  <c:v>0.95145742127827915</c:v>
                </c:pt>
                <c:pt idx="192">
                  <c:v>0.9516828681802908</c:v>
                </c:pt>
                <c:pt idx="193">
                  <c:v>0.95239304975322381</c:v>
                </c:pt>
                <c:pt idx="194">
                  <c:v>0.95662458801127714</c:v>
                </c:pt>
                <c:pt idx="195">
                  <c:v>0.95679045592227085</c:v>
                </c:pt>
                <c:pt idx="196">
                  <c:v>0.95737861972159932</c:v>
                </c:pt>
                <c:pt idx="197">
                  <c:v>0.96041667163158262</c:v>
                </c:pt>
                <c:pt idx="198">
                  <c:v>0.96055775468231286</c:v>
                </c:pt>
                <c:pt idx="199">
                  <c:v>0.96384508509071498</c:v>
                </c:pt>
                <c:pt idx="200">
                  <c:v>0.96997218852699285</c:v>
                </c:pt>
                <c:pt idx="201">
                  <c:v>0.97059562308900382</c:v>
                </c:pt>
                <c:pt idx="202">
                  <c:v>0.97068237009992586</c:v>
                </c:pt>
                <c:pt idx="203">
                  <c:v>0.97083203252536276</c:v>
                </c:pt>
                <c:pt idx="204">
                  <c:v>0.97099647054057214</c:v>
                </c:pt>
                <c:pt idx="205">
                  <c:v>0.97115614223650004</c:v>
                </c:pt>
                <c:pt idx="206">
                  <c:v>0.97126433768418841</c:v>
                </c:pt>
                <c:pt idx="207">
                  <c:v>0.97140971042227209</c:v>
                </c:pt>
                <c:pt idx="208">
                  <c:v>0.97159083055496642</c:v>
                </c:pt>
                <c:pt idx="209">
                  <c:v>0.97178291322200805</c:v>
                </c:pt>
                <c:pt idx="210">
                  <c:v>0.97193591207094188</c:v>
                </c:pt>
                <c:pt idx="211">
                  <c:v>0.97384243978351381</c:v>
                </c:pt>
                <c:pt idx="212">
                  <c:v>0.97474232086384771</c:v>
                </c:pt>
                <c:pt idx="213">
                  <c:v>0.97509741165031427</c:v>
                </c:pt>
                <c:pt idx="214">
                  <c:v>0.97813212713680053</c:v>
                </c:pt>
                <c:pt idx="215">
                  <c:v>0.978530591428728</c:v>
                </c:pt>
                <c:pt idx="216">
                  <c:v>0.97862210475893152</c:v>
                </c:pt>
                <c:pt idx="217">
                  <c:v>0.98013684102656984</c:v>
                </c:pt>
                <c:pt idx="218">
                  <c:v>0.98227358196043479</c:v>
                </c:pt>
                <c:pt idx="219">
                  <c:v>0.98264916791981149</c:v>
                </c:pt>
                <c:pt idx="220">
                  <c:v>0.98312389332024186</c:v>
                </c:pt>
                <c:pt idx="221">
                  <c:v>0.98385838312151019</c:v>
                </c:pt>
                <c:pt idx="222">
                  <c:v>0.98411481109885113</c:v>
                </c:pt>
                <c:pt idx="223">
                  <c:v>0.98455378910467073</c:v>
                </c:pt>
                <c:pt idx="224">
                  <c:v>0.98461861104689818</c:v>
                </c:pt>
                <c:pt idx="225">
                  <c:v>0.985084757072622</c:v>
                </c:pt>
                <c:pt idx="226">
                  <c:v>0.9861533658555186</c:v>
                </c:pt>
                <c:pt idx="227">
                  <c:v>0.98637499970210507</c:v>
                </c:pt>
                <c:pt idx="228">
                  <c:v>0.98693837864117007</c:v>
                </c:pt>
                <c:pt idx="229">
                  <c:v>0.9876166258749175</c:v>
                </c:pt>
                <c:pt idx="230">
                  <c:v>0.99012609297659027</c:v>
                </c:pt>
                <c:pt idx="231">
                  <c:v>0.99038871716899701</c:v>
                </c:pt>
                <c:pt idx="232">
                  <c:v>0.9920960127356051</c:v>
                </c:pt>
                <c:pt idx="233">
                  <c:v>0.99244395404314945</c:v>
                </c:pt>
                <c:pt idx="234">
                  <c:v>0.99320513523239384</c:v>
                </c:pt>
                <c:pt idx="235">
                  <c:v>0.99355117001222559</c:v>
                </c:pt>
                <c:pt idx="236">
                  <c:v>0.9940754651331829</c:v>
                </c:pt>
                <c:pt idx="237">
                  <c:v>0.99421178186463177</c:v>
                </c:pt>
                <c:pt idx="238">
                  <c:v>0.99426421137672749</c:v>
                </c:pt>
                <c:pt idx="239">
                  <c:v>0.99503444857260648</c:v>
                </c:pt>
                <c:pt idx="240">
                  <c:v>0.99516647561670213</c:v>
                </c:pt>
                <c:pt idx="241">
                  <c:v>0.99556160348513267</c:v>
                </c:pt>
                <c:pt idx="242">
                  <c:v>0.99606540343317973</c:v>
                </c:pt>
                <c:pt idx="243">
                  <c:v>0.99613165527119163</c:v>
                </c:pt>
                <c:pt idx="244">
                  <c:v>0.99630181286953867</c:v>
                </c:pt>
                <c:pt idx="245">
                  <c:v>0.99648674605765819</c:v>
                </c:pt>
                <c:pt idx="246">
                  <c:v>0.99696814430508252</c:v>
                </c:pt>
                <c:pt idx="247">
                  <c:v>0.99777174573593164</c:v>
                </c:pt>
                <c:pt idx="248">
                  <c:v>0.99839661019372705</c:v>
                </c:pt>
                <c:pt idx="249">
                  <c:v>0.99985176747034754</c:v>
                </c:pt>
                <c:pt idx="250">
                  <c:v>1</c:v>
                </c:pt>
              </c:numCache>
            </c:numRef>
          </c:xVal>
          <c:yVal>
            <c:numRef>
              <c:f>'[1]Año 1996'!$H$3:$H$253</c:f>
              <c:numCache>
                <c:formatCode>General</c:formatCode>
                <c:ptCount val="251"/>
                <c:pt idx="0">
                  <c:v>5.9603668042179712E-5</c:v>
                </c:pt>
                <c:pt idx="1">
                  <c:v>9.0957827085804199E-5</c:v>
                </c:pt>
                <c:pt idx="2">
                  <c:v>1.1972217196068837E-4</c:v>
                </c:pt>
                <c:pt idx="3">
                  <c:v>2.1468466332110863E-4</c:v>
                </c:pt>
                <c:pt idx="4">
                  <c:v>1.0808387522064586E-3</c:v>
                </c:pt>
                <c:pt idx="5">
                  <c:v>1.1306717249941766E-3</c:v>
                </c:pt>
                <c:pt idx="6">
                  <c:v>1.197865853209968E-3</c:v>
                </c:pt>
                <c:pt idx="7">
                  <c:v>1.5512617588858413E-3</c:v>
                </c:pt>
                <c:pt idx="8">
                  <c:v>1.6549121547224518E-3</c:v>
                </c:pt>
                <c:pt idx="9">
                  <c:v>1.8008855267218199E-3</c:v>
                </c:pt>
                <c:pt idx="10">
                  <c:v>2.1712018372899641E-3</c:v>
                </c:pt>
                <c:pt idx="11">
                  <c:v>2.2284890055587403E-3</c:v>
                </c:pt>
                <c:pt idx="12">
                  <c:v>2.291691487586242E-3</c:v>
                </c:pt>
                <c:pt idx="13">
                  <c:v>2.3310345976218592E-3</c:v>
                </c:pt>
                <c:pt idx="14">
                  <c:v>2.529408252951071E-3</c:v>
                </c:pt>
                <c:pt idx="15">
                  <c:v>2.7339680505686142E-3</c:v>
                </c:pt>
                <c:pt idx="16">
                  <c:v>2.8075012672326934E-3</c:v>
                </c:pt>
                <c:pt idx="17">
                  <c:v>1.6407999440324863E-2</c:v>
                </c:pt>
                <c:pt idx="18">
                  <c:v>1.6607659858257302E-2</c:v>
                </c:pt>
                <c:pt idx="19">
                  <c:v>1.7068509632464014E-2</c:v>
                </c:pt>
                <c:pt idx="20">
                  <c:v>1.7353435899134177E-2</c:v>
                </c:pt>
                <c:pt idx="21">
                  <c:v>1.7496416485046355E-2</c:v>
                </c:pt>
                <c:pt idx="22">
                  <c:v>1.7597446026101353E-2</c:v>
                </c:pt>
                <c:pt idx="23">
                  <c:v>3.1080063726651674E-2</c:v>
                </c:pt>
                <c:pt idx="24">
                  <c:v>3.22110501426221E-2</c:v>
                </c:pt>
                <c:pt idx="25">
                  <c:v>3.2282109661214073E-2</c:v>
                </c:pt>
                <c:pt idx="26">
                  <c:v>3.4322313635841512E-2</c:v>
                </c:pt>
                <c:pt idx="27">
                  <c:v>3.4634047576677672E-2</c:v>
                </c:pt>
                <c:pt idx="28">
                  <c:v>3.474361819258695E-2</c:v>
                </c:pt>
                <c:pt idx="29">
                  <c:v>3.485449774763847E-2</c:v>
                </c:pt>
                <c:pt idx="30">
                  <c:v>3.750843482290183E-2</c:v>
                </c:pt>
                <c:pt idx="31">
                  <c:v>3.767579625656043E-2</c:v>
                </c:pt>
                <c:pt idx="32">
                  <c:v>3.971623599592717E-2</c:v>
                </c:pt>
                <c:pt idx="33">
                  <c:v>4.0012019313884865E-2</c:v>
                </c:pt>
                <c:pt idx="34">
                  <c:v>4.0659640979094358E-2</c:v>
                </c:pt>
                <c:pt idx="35">
                  <c:v>4.0809759466782128E-2</c:v>
                </c:pt>
                <c:pt idx="36">
                  <c:v>4.0976420409644818E-2</c:v>
                </c:pt>
                <c:pt idx="37">
                  <c:v>4.1261774670434535E-2</c:v>
                </c:pt>
                <c:pt idx="38">
                  <c:v>4.1289009684544895E-2</c:v>
                </c:pt>
                <c:pt idx="39">
                  <c:v>4.1328475812225422E-2</c:v>
                </c:pt>
                <c:pt idx="40">
                  <c:v>4.1601029434522568E-2</c:v>
                </c:pt>
                <c:pt idx="41">
                  <c:v>4.1996308906884536E-2</c:v>
                </c:pt>
                <c:pt idx="42">
                  <c:v>4.2055008046888345E-2</c:v>
                </c:pt>
                <c:pt idx="43">
                  <c:v>4.2163772784378245E-2</c:v>
                </c:pt>
                <c:pt idx="44">
                  <c:v>4.4725827257795225E-2</c:v>
                </c:pt>
                <c:pt idx="45">
                  <c:v>4.6188754268572531E-2</c:v>
                </c:pt>
                <c:pt idx="46">
                  <c:v>7.0778042379846098E-2</c:v>
                </c:pt>
                <c:pt idx="47">
                  <c:v>8.2662859905826253E-2</c:v>
                </c:pt>
                <c:pt idx="48">
                  <c:v>8.4095238701396832E-2</c:v>
                </c:pt>
                <c:pt idx="49">
                  <c:v>8.4410123575172913E-2</c:v>
                </c:pt>
                <c:pt idx="50">
                  <c:v>8.5698036872562347E-2</c:v>
                </c:pt>
                <c:pt idx="51">
                  <c:v>8.5798409458180486E-2</c:v>
                </c:pt>
                <c:pt idx="52">
                  <c:v>8.6043426458894873E-2</c:v>
                </c:pt>
                <c:pt idx="53">
                  <c:v>8.8342387206635314E-2</c:v>
                </c:pt>
                <c:pt idx="54">
                  <c:v>0.11919492183444418</c:v>
                </c:pt>
                <c:pt idx="55">
                  <c:v>0.11964055356386151</c:v>
                </c:pt>
                <c:pt idx="56">
                  <c:v>0.11969125632798489</c:v>
                </c:pt>
                <c:pt idx="57">
                  <c:v>0.11973348045827609</c:v>
                </c:pt>
                <c:pt idx="58">
                  <c:v>0.12012572995469119</c:v>
                </c:pt>
                <c:pt idx="59">
                  <c:v>0.12017429108007006</c:v>
                </c:pt>
                <c:pt idx="60">
                  <c:v>0.13092155214507986</c:v>
                </c:pt>
                <c:pt idx="61">
                  <c:v>0.13103622624333425</c:v>
                </c:pt>
                <c:pt idx="62">
                  <c:v>0.131513728537692</c:v>
                </c:pt>
                <c:pt idx="63">
                  <c:v>0.13163554014521683</c:v>
                </c:pt>
                <c:pt idx="64">
                  <c:v>0.13727259358435503</c:v>
                </c:pt>
                <c:pt idx="65">
                  <c:v>0.13748155421474365</c:v>
                </c:pt>
                <c:pt idx="66">
                  <c:v>0.14207232946771525</c:v>
                </c:pt>
                <c:pt idx="67">
                  <c:v>0.14243903940857458</c:v>
                </c:pt>
                <c:pt idx="68">
                  <c:v>0.14246967459637314</c:v>
                </c:pt>
                <c:pt idx="69">
                  <c:v>0.1425797769258787</c:v>
                </c:pt>
                <c:pt idx="70">
                  <c:v>0.14461451598636729</c:v>
                </c:pt>
                <c:pt idx="71">
                  <c:v>0.15027229117702262</c:v>
                </c:pt>
                <c:pt idx="72">
                  <c:v>0.15038451587981327</c:v>
                </c:pt>
                <c:pt idx="73">
                  <c:v>0.15046709925046628</c:v>
                </c:pt>
                <c:pt idx="74">
                  <c:v>0.15061585947420231</c:v>
                </c:pt>
                <c:pt idx="75">
                  <c:v>0.1506933893414949</c:v>
                </c:pt>
                <c:pt idx="76">
                  <c:v>0.15124978398652697</c:v>
                </c:pt>
                <c:pt idx="77">
                  <c:v>0.15257830870881481</c:v>
                </c:pt>
                <c:pt idx="78">
                  <c:v>0.15417413559662621</c:v>
                </c:pt>
                <c:pt idx="79">
                  <c:v>0.15417413559662621</c:v>
                </c:pt>
                <c:pt idx="80">
                  <c:v>0.1546347452558286</c:v>
                </c:pt>
                <c:pt idx="81">
                  <c:v>0.15785732215446083</c:v>
                </c:pt>
                <c:pt idx="82">
                  <c:v>0.15791671838354954</c:v>
                </c:pt>
                <c:pt idx="83">
                  <c:v>0.15813968012932608</c:v>
                </c:pt>
                <c:pt idx="84">
                  <c:v>0.1582301198496596</c:v>
                </c:pt>
                <c:pt idx="85">
                  <c:v>0.15827952692168837</c:v>
                </c:pt>
                <c:pt idx="86">
                  <c:v>0.15838315432326697</c:v>
                </c:pt>
                <c:pt idx="87">
                  <c:v>0.1585329005198528</c:v>
                </c:pt>
                <c:pt idx="88">
                  <c:v>0.15863850941808885</c:v>
                </c:pt>
                <c:pt idx="89">
                  <c:v>0.16248102969870992</c:v>
                </c:pt>
                <c:pt idx="90">
                  <c:v>0.16267134856031404</c:v>
                </c:pt>
                <c:pt idx="91">
                  <c:v>0.16434030451535572</c:v>
                </c:pt>
                <c:pt idx="92">
                  <c:v>0.17335715346397212</c:v>
                </c:pt>
                <c:pt idx="93">
                  <c:v>0.17511607240917595</c:v>
                </c:pt>
                <c:pt idx="94">
                  <c:v>0.18096941775466518</c:v>
                </c:pt>
                <c:pt idx="95">
                  <c:v>0.1875571778187968</c:v>
                </c:pt>
                <c:pt idx="96">
                  <c:v>0.18981771761456143</c:v>
                </c:pt>
                <c:pt idx="97">
                  <c:v>0.19016346366095621</c:v>
                </c:pt>
                <c:pt idx="98">
                  <c:v>0.19136416654114011</c:v>
                </c:pt>
                <c:pt idx="99">
                  <c:v>0.19258126367310907</c:v>
                </c:pt>
                <c:pt idx="100">
                  <c:v>0.19465915631600209</c:v>
                </c:pt>
                <c:pt idx="101">
                  <c:v>0.19482212885558689</c:v>
                </c:pt>
                <c:pt idx="102">
                  <c:v>0.19619466864358986</c:v>
                </c:pt>
                <c:pt idx="103">
                  <c:v>0.19650039840096742</c:v>
                </c:pt>
                <c:pt idx="104">
                  <c:v>0.19675873270774125</c:v>
                </c:pt>
                <c:pt idx="105">
                  <c:v>0.19731596191677486</c:v>
                </c:pt>
                <c:pt idx="106">
                  <c:v>0.19757513304445465</c:v>
                </c:pt>
                <c:pt idx="107">
                  <c:v>0.2054222846292621</c:v>
                </c:pt>
                <c:pt idx="108">
                  <c:v>0.20545465429716547</c:v>
                </c:pt>
                <c:pt idx="109">
                  <c:v>0.22811652000323471</c:v>
                </c:pt>
                <c:pt idx="110">
                  <c:v>0.22947080866316924</c:v>
                </c:pt>
                <c:pt idx="111">
                  <c:v>0.22957910213285063</c:v>
                </c:pt>
                <c:pt idx="112">
                  <c:v>0.24980914123125531</c:v>
                </c:pt>
                <c:pt idx="113">
                  <c:v>0.25412380866269257</c:v>
                </c:pt>
                <c:pt idx="114">
                  <c:v>0.25420947637125091</c:v>
                </c:pt>
                <c:pt idx="115">
                  <c:v>0.2546520604292824</c:v>
                </c:pt>
                <c:pt idx="116">
                  <c:v>0.26192070199541978</c:v>
                </c:pt>
                <c:pt idx="117">
                  <c:v>0.26234856701349857</c:v>
                </c:pt>
                <c:pt idx="118">
                  <c:v>0.26278941747456175</c:v>
                </c:pt>
                <c:pt idx="119">
                  <c:v>0.2762375841507082</c:v>
                </c:pt>
                <c:pt idx="120">
                  <c:v>0.28673693643356613</c:v>
                </c:pt>
                <c:pt idx="121">
                  <c:v>0.29049243509194211</c:v>
                </c:pt>
                <c:pt idx="122">
                  <c:v>0.29179324113569116</c:v>
                </c:pt>
                <c:pt idx="123">
                  <c:v>0.29228699327266033</c:v>
                </c:pt>
                <c:pt idx="124">
                  <c:v>0.29237383699196184</c:v>
                </c:pt>
                <c:pt idx="125">
                  <c:v>0.29260799193694847</c:v>
                </c:pt>
                <c:pt idx="126">
                  <c:v>0.29311619087886409</c:v>
                </c:pt>
                <c:pt idx="127">
                  <c:v>0.29738300539498563</c:v>
                </c:pt>
                <c:pt idx="128">
                  <c:v>0.29777944527601241</c:v>
                </c:pt>
                <c:pt idx="129">
                  <c:v>0.29803654109831224</c:v>
                </c:pt>
                <c:pt idx="130">
                  <c:v>0.30483218037582205</c:v>
                </c:pt>
                <c:pt idx="131">
                  <c:v>0.3097098601866628</c:v>
                </c:pt>
                <c:pt idx="132">
                  <c:v>0.3190382017181782</c:v>
                </c:pt>
                <c:pt idx="133">
                  <c:v>0.31915894224466074</c:v>
                </c:pt>
                <c:pt idx="134">
                  <c:v>0.31958284093313116</c:v>
                </c:pt>
                <c:pt idx="135">
                  <c:v>0.49649160581537694</c:v>
                </c:pt>
                <c:pt idx="136">
                  <c:v>0.50012258114651231</c:v>
                </c:pt>
                <c:pt idx="137">
                  <c:v>0.50046181978518178</c:v>
                </c:pt>
                <c:pt idx="138">
                  <c:v>0.50110825951936266</c:v>
                </c:pt>
                <c:pt idx="139">
                  <c:v>0.50913856157943471</c:v>
                </c:pt>
                <c:pt idx="140">
                  <c:v>0.50941113283175321</c:v>
                </c:pt>
                <c:pt idx="141">
                  <c:v>0.50976130178933188</c:v>
                </c:pt>
                <c:pt idx="142">
                  <c:v>0.52481855319482418</c:v>
                </c:pt>
                <c:pt idx="143">
                  <c:v>0.52554283895916798</c:v>
                </c:pt>
                <c:pt idx="144">
                  <c:v>0.52628540453716244</c:v>
                </c:pt>
                <c:pt idx="145">
                  <c:v>0.53057505761759705</c:v>
                </c:pt>
                <c:pt idx="146">
                  <c:v>0.53086902612273634</c:v>
                </c:pt>
                <c:pt idx="147">
                  <c:v>0.54459610438258244</c:v>
                </c:pt>
                <c:pt idx="148">
                  <c:v>0.54995810060554517</c:v>
                </c:pt>
                <c:pt idx="149">
                  <c:v>0.55078440172025001</c:v>
                </c:pt>
                <c:pt idx="150">
                  <c:v>0.55348634413364883</c:v>
                </c:pt>
                <c:pt idx="151">
                  <c:v>0.56312364822550709</c:v>
                </c:pt>
                <c:pt idx="152">
                  <c:v>0.67835916388204187</c:v>
                </c:pt>
                <c:pt idx="153">
                  <c:v>0.68147832771959727</c:v>
                </c:pt>
                <c:pt idx="154">
                  <c:v>0.68168143348201493</c:v>
                </c:pt>
                <c:pt idx="155">
                  <c:v>0.68865697433911433</c:v>
                </c:pt>
                <c:pt idx="156">
                  <c:v>0.69700764352274391</c:v>
                </c:pt>
                <c:pt idx="157">
                  <c:v>0.70439928415521513</c:v>
                </c:pt>
                <c:pt idx="158">
                  <c:v>0.70571402233157809</c:v>
                </c:pt>
                <c:pt idx="159">
                  <c:v>0.8027989335543646</c:v>
                </c:pt>
                <c:pt idx="160">
                  <c:v>0.80447802301022242</c:v>
                </c:pt>
                <c:pt idx="161">
                  <c:v>0.80471416403109275</c:v>
                </c:pt>
                <c:pt idx="162">
                  <c:v>0.80562958205847479</c:v>
                </c:pt>
                <c:pt idx="163">
                  <c:v>0.80895809049454792</c:v>
                </c:pt>
                <c:pt idx="164">
                  <c:v>0.8151400398796933</c:v>
                </c:pt>
                <c:pt idx="165">
                  <c:v>0.82217938829816439</c:v>
                </c:pt>
                <c:pt idx="166">
                  <c:v>0.83288602086430319</c:v>
                </c:pt>
                <c:pt idx="167">
                  <c:v>0.83897331688857535</c:v>
                </c:pt>
                <c:pt idx="168">
                  <c:v>0.84116528080728303</c:v>
                </c:pt>
                <c:pt idx="169">
                  <c:v>0.84128260431506607</c:v>
                </c:pt>
                <c:pt idx="170">
                  <c:v>0.84247461592177153</c:v>
                </c:pt>
                <c:pt idx="171">
                  <c:v>0.84370762436068991</c:v>
                </c:pt>
                <c:pt idx="172">
                  <c:v>0.84478265191111956</c:v>
                </c:pt>
                <c:pt idx="173">
                  <c:v>0.84564207898566757</c:v>
                </c:pt>
                <c:pt idx="174">
                  <c:v>0.84854148748444269</c:v>
                </c:pt>
                <c:pt idx="175">
                  <c:v>0.85472321225853576</c:v>
                </c:pt>
                <c:pt idx="176">
                  <c:v>0.85726130066398698</c:v>
                </c:pt>
                <c:pt idx="177">
                  <c:v>0.8604969833084215</c:v>
                </c:pt>
                <c:pt idx="178">
                  <c:v>0.86113851610719372</c:v>
                </c:pt>
                <c:pt idx="179">
                  <c:v>0.86175198747233517</c:v>
                </c:pt>
                <c:pt idx="180">
                  <c:v>0.87800092987327116</c:v>
                </c:pt>
                <c:pt idx="181">
                  <c:v>0.88072663814431817</c:v>
                </c:pt>
                <c:pt idx="182">
                  <c:v>0.88208104180825153</c:v>
                </c:pt>
                <c:pt idx="183">
                  <c:v>0.8837391080359549</c:v>
                </c:pt>
                <c:pt idx="184">
                  <c:v>0.88417799253702145</c:v>
                </c:pt>
                <c:pt idx="185">
                  <c:v>0.88460399443144389</c:v>
                </c:pt>
                <c:pt idx="186">
                  <c:v>0.8847582390637394</c:v>
                </c:pt>
                <c:pt idx="187">
                  <c:v>0.88667085261073719</c:v>
                </c:pt>
                <c:pt idx="188">
                  <c:v>0.88851787295975848</c:v>
                </c:pt>
                <c:pt idx="189">
                  <c:v>0.88934155122444736</c:v>
                </c:pt>
                <c:pt idx="190">
                  <c:v>0.89068142709654541</c:v>
                </c:pt>
                <c:pt idx="191">
                  <c:v>0.89144240175320855</c:v>
                </c:pt>
                <c:pt idx="192">
                  <c:v>0.89177975221331185</c:v>
                </c:pt>
                <c:pt idx="193">
                  <c:v>0.89286895423555523</c:v>
                </c:pt>
                <c:pt idx="194">
                  <c:v>0.89940850027966501</c:v>
                </c:pt>
                <c:pt idx="195">
                  <c:v>0.89967192891033121</c:v>
                </c:pt>
                <c:pt idx="196">
                  <c:v>0.90060963305107655</c:v>
                </c:pt>
                <c:pt idx="197">
                  <c:v>0.9054750622866351</c:v>
                </c:pt>
                <c:pt idx="198">
                  <c:v>0.90570310723532577</c:v>
                </c:pt>
                <c:pt idx="199">
                  <c:v>0.91103317686324281</c:v>
                </c:pt>
                <c:pt idx="200">
                  <c:v>0.9209684885995475</c:v>
                </c:pt>
                <c:pt idx="201">
                  <c:v>0.92198214758268371</c:v>
                </c:pt>
                <c:pt idx="202">
                  <c:v>0.92212326926436949</c:v>
                </c:pt>
                <c:pt idx="203">
                  <c:v>0.92236887920947808</c:v>
                </c:pt>
                <c:pt idx="204">
                  <c:v>0.92264906260787793</c:v>
                </c:pt>
                <c:pt idx="205">
                  <c:v>0.92292180410929026</c:v>
                </c:pt>
                <c:pt idx="206">
                  <c:v>0.92310828760715957</c:v>
                </c:pt>
                <c:pt idx="207">
                  <c:v>0.92336040541791609</c:v>
                </c:pt>
                <c:pt idx="208">
                  <c:v>0.92368254875795575</c:v>
                </c:pt>
                <c:pt idx="209">
                  <c:v>0.9240268529368092</c:v>
                </c:pt>
                <c:pt idx="210">
                  <c:v>0.9243024441234855</c:v>
                </c:pt>
                <c:pt idx="211">
                  <c:v>0.92783198095594432</c:v>
                </c:pt>
                <c:pt idx="212">
                  <c:v>0.9295329986913351</c:v>
                </c:pt>
                <c:pt idx="213">
                  <c:v>0.93020609230309426</c:v>
                </c:pt>
                <c:pt idx="214">
                  <c:v>0.9362238771106195</c:v>
                </c:pt>
                <c:pt idx="215">
                  <c:v>0.9370154737080334</c:v>
                </c:pt>
                <c:pt idx="216">
                  <c:v>0.93719809848811353</c:v>
                </c:pt>
                <c:pt idx="217">
                  <c:v>0.9402276757152036</c:v>
                </c:pt>
                <c:pt idx="218">
                  <c:v>0.94452535313750807</c:v>
                </c:pt>
                <c:pt idx="219">
                  <c:v>0.94529650048008129</c:v>
                </c:pt>
                <c:pt idx="220">
                  <c:v>0.94627901810736381</c:v>
                </c:pt>
                <c:pt idx="221">
                  <c:v>0.9478093903842133</c:v>
                </c:pt>
                <c:pt idx="222">
                  <c:v>0.94834841366868428</c:v>
                </c:pt>
                <c:pt idx="223">
                  <c:v>0.94928059447744595</c:v>
                </c:pt>
                <c:pt idx="224">
                  <c:v>0.94942095901676427</c:v>
                </c:pt>
                <c:pt idx="225">
                  <c:v>0.9504399099501184</c:v>
                </c:pt>
                <c:pt idx="226">
                  <c:v>0.95288300014624372</c:v>
                </c:pt>
                <c:pt idx="227">
                  <c:v>0.95339160827474201</c:v>
                </c:pt>
                <c:pt idx="228">
                  <c:v>0.95471998747575837</c:v>
                </c:pt>
                <c:pt idx="229">
                  <c:v>0.95633252392779755</c:v>
                </c:pt>
                <c:pt idx="230">
                  <c:v>0.9626344359269956</c:v>
                </c:pt>
                <c:pt idx="231">
                  <c:v>0.96329627716939847</c:v>
                </c:pt>
                <c:pt idx="232">
                  <c:v>0.96772725623043143</c:v>
                </c:pt>
                <c:pt idx="233">
                  <c:v>0.9686570658503737</c:v>
                </c:pt>
                <c:pt idx="234">
                  <c:v>0.9707165180141889</c:v>
                </c:pt>
                <c:pt idx="235">
                  <c:v>0.97166728276264813</c:v>
                </c:pt>
                <c:pt idx="236">
                  <c:v>0.97322843915027857</c:v>
                </c:pt>
                <c:pt idx="237">
                  <c:v>0.97363543431157673</c:v>
                </c:pt>
                <c:pt idx="238">
                  <c:v>0.97380433711282333</c:v>
                </c:pt>
                <c:pt idx="239">
                  <c:v>0.97645608492538827</c:v>
                </c:pt>
                <c:pt idx="240">
                  <c:v>0.9769126981956322</c:v>
                </c:pt>
                <c:pt idx="241">
                  <c:v>0.97828745717484866</c:v>
                </c:pt>
                <c:pt idx="242">
                  <c:v>0.98004436139129536</c:v>
                </c:pt>
                <c:pt idx="243">
                  <c:v>0.98028736820977014</c:v>
                </c:pt>
                <c:pt idx="244">
                  <c:v>0.9809150084208188</c:v>
                </c:pt>
                <c:pt idx="245">
                  <c:v>0.98160859688342961</c:v>
                </c:pt>
                <c:pt idx="246">
                  <c:v>0.98352566709705103</c:v>
                </c:pt>
                <c:pt idx="247">
                  <c:v>0.98677862134032979</c:v>
                </c:pt>
                <c:pt idx="248">
                  <c:v>0.98971829801827993</c:v>
                </c:pt>
                <c:pt idx="249">
                  <c:v>0.99899787379841631</c:v>
                </c:pt>
                <c:pt idx="250">
                  <c:v>1</c:v>
                </c:pt>
              </c:numCache>
            </c:numRef>
          </c:yVal>
          <c:smooth val="1"/>
        </c:ser>
        <c:ser>
          <c:idx val="3"/>
          <c:order val="3"/>
          <c:tx>
            <c:v>Curva Lorenz 2008</c:v>
          </c:tx>
          <c:marker>
            <c:symbol val="none"/>
          </c:marker>
          <c:xVal>
            <c:numRef>
              <c:f>'[1]Año 2008'!$G$3:$G$253</c:f>
              <c:numCache>
                <c:formatCode>General</c:formatCode>
                <c:ptCount val="251"/>
                <c:pt idx="0">
                  <c:v>1.8357869986412395E-4</c:v>
                </c:pt>
                <c:pt idx="1">
                  <c:v>2.563611642041933E-4</c:v>
                </c:pt>
                <c:pt idx="2">
                  <c:v>4.1536998757135115E-4</c:v>
                </c:pt>
                <c:pt idx="3">
                  <c:v>5.2616622309540576E-4</c:v>
                </c:pt>
                <c:pt idx="4">
                  <c:v>6.0312093061420523E-4</c:v>
                </c:pt>
                <c:pt idx="5">
                  <c:v>7.7511006609296777E-4</c:v>
                </c:pt>
                <c:pt idx="6">
                  <c:v>1.4320065754552496E-3</c:v>
                </c:pt>
                <c:pt idx="7">
                  <c:v>1.5173057693315093E-3</c:v>
                </c:pt>
                <c:pt idx="8">
                  <c:v>2.312813468742713E-3</c:v>
                </c:pt>
                <c:pt idx="9">
                  <c:v>2.461623475450753E-3</c:v>
                </c:pt>
                <c:pt idx="10">
                  <c:v>2.5835456927847545E-3</c:v>
                </c:pt>
                <c:pt idx="11">
                  <c:v>2.7161303093532884E-3</c:v>
                </c:pt>
                <c:pt idx="12">
                  <c:v>3.1194471499638638E-3</c:v>
                </c:pt>
                <c:pt idx="13">
                  <c:v>3.374881149017228E-3</c:v>
                </c:pt>
                <c:pt idx="14">
                  <c:v>3.5598505966075956E-3</c:v>
                </c:pt>
                <c:pt idx="15">
                  <c:v>3.7628997646391264E-3</c:v>
                </c:pt>
                <c:pt idx="16">
                  <c:v>3.9237629183079418E-3</c:v>
                </c:pt>
                <c:pt idx="17">
                  <c:v>7.3959964081622056E-3</c:v>
                </c:pt>
                <c:pt idx="18">
                  <c:v>8.1627619878977126E-3</c:v>
                </c:pt>
                <c:pt idx="19">
                  <c:v>1.0084775345566042E-2</c:v>
                </c:pt>
                <c:pt idx="20">
                  <c:v>1.5759953233789793E-2</c:v>
                </c:pt>
                <c:pt idx="21">
                  <c:v>1.5843398097364392E-2</c:v>
                </c:pt>
                <c:pt idx="22">
                  <c:v>1.5916644144279877E-2</c:v>
                </c:pt>
                <c:pt idx="23">
                  <c:v>1.6141945275931303E-2</c:v>
                </c:pt>
                <c:pt idx="24">
                  <c:v>1.6331550549275816E-2</c:v>
                </c:pt>
                <c:pt idx="25">
                  <c:v>1.6614799502854046E-2</c:v>
                </c:pt>
                <c:pt idx="26">
                  <c:v>1.6702880192182794E-2</c:v>
                </c:pt>
                <c:pt idx="27">
                  <c:v>1.8648536261197259E-2</c:v>
                </c:pt>
                <c:pt idx="28">
                  <c:v>1.9259074513018094E-2</c:v>
                </c:pt>
                <c:pt idx="29">
                  <c:v>1.9450997699239678E-2</c:v>
                </c:pt>
                <c:pt idx="30">
                  <c:v>1.9840870645163235E-2</c:v>
                </c:pt>
                <c:pt idx="31">
                  <c:v>4.2187868693017008E-2</c:v>
                </c:pt>
                <c:pt idx="32">
                  <c:v>6.3978104067798025E-2</c:v>
                </c:pt>
                <c:pt idx="33">
                  <c:v>6.4161219185086729E-2</c:v>
                </c:pt>
                <c:pt idx="34">
                  <c:v>6.4851493639878854E-2</c:v>
                </c:pt>
                <c:pt idx="35">
                  <c:v>6.5446270084135602E-2</c:v>
                </c:pt>
                <c:pt idx="36">
                  <c:v>6.5775413712679864E-2</c:v>
                </c:pt>
                <c:pt idx="37">
                  <c:v>6.5901044590617186E-2</c:v>
                </c:pt>
                <c:pt idx="38">
                  <c:v>6.8204586407851611E-2</c:v>
                </c:pt>
                <c:pt idx="39">
                  <c:v>6.87015469286959E-2</c:v>
                </c:pt>
                <c:pt idx="40">
                  <c:v>6.8845721109649802E-2</c:v>
                </c:pt>
                <c:pt idx="41">
                  <c:v>6.9335264309287464E-2</c:v>
                </c:pt>
                <c:pt idx="42">
                  <c:v>0.10700598438746603</c:v>
                </c:pt>
                <c:pt idx="43">
                  <c:v>0.10711492629268843</c:v>
                </c:pt>
                <c:pt idx="44">
                  <c:v>0.10719837115626302</c:v>
                </c:pt>
                <c:pt idx="45">
                  <c:v>0.10750618998633822</c:v>
                </c:pt>
                <c:pt idx="46">
                  <c:v>0.10809308552681292</c:v>
                </c:pt>
                <c:pt idx="47">
                  <c:v>0.10833322130087761</c:v>
                </c:pt>
                <c:pt idx="48">
                  <c:v>0.10839441420083232</c:v>
                </c:pt>
                <c:pt idx="49">
                  <c:v>0.10872123991649951</c:v>
                </c:pt>
                <c:pt idx="50">
                  <c:v>0.1091347555737692</c:v>
                </c:pt>
                <c:pt idx="51">
                  <c:v>0.10930025455319216</c:v>
                </c:pt>
                <c:pt idx="52">
                  <c:v>0.11750288464257552</c:v>
                </c:pt>
                <c:pt idx="53">
                  <c:v>0.11760719072204377</c:v>
                </c:pt>
                <c:pt idx="54">
                  <c:v>0.11839713543055</c:v>
                </c:pt>
                <c:pt idx="55">
                  <c:v>0.12084809650676621</c:v>
                </c:pt>
                <c:pt idx="56">
                  <c:v>0.1219509594536772</c:v>
                </c:pt>
                <c:pt idx="57">
                  <c:v>0.12425635560121329</c:v>
                </c:pt>
                <c:pt idx="58">
                  <c:v>0.14210660266754685</c:v>
                </c:pt>
                <c:pt idx="59">
                  <c:v>0.14966995238543368</c:v>
                </c:pt>
                <c:pt idx="60">
                  <c:v>0.15030830559177938</c:v>
                </c:pt>
                <c:pt idx="61">
                  <c:v>0.15098235465643201</c:v>
                </c:pt>
                <c:pt idx="62">
                  <c:v>0.15103844814805714</c:v>
                </c:pt>
                <c:pt idx="63">
                  <c:v>0.15845391502438677</c:v>
                </c:pt>
                <c:pt idx="64">
                  <c:v>0.16143938681005585</c:v>
                </c:pt>
                <c:pt idx="65">
                  <c:v>0.16459731131377911</c:v>
                </c:pt>
                <c:pt idx="66">
                  <c:v>0.16726754694816637</c:v>
                </c:pt>
                <c:pt idx="67">
                  <c:v>0.16774550058341867</c:v>
                </c:pt>
                <c:pt idx="68">
                  <c:v>0.17191171718866838</c:v>
                </c:pt>
                <c:pt idx="69">
                  <c:v>0.17244390998524417</c:v>
                </c:pt>
                <c:pt idx="70">
                  <c:v>0.17998964356526523</c:v>
                </c:pt>
                <c:pt idx="71">
                  <c:v>0.19290551769888736</c:v>
                </c:pt>
                <c:pt idx="72">
                  <c:v>0.19301863184728849</c:v>
                </c:pt>
                <c:pt idx="73">
                  <c:v>0.19310393104116474</c:v>
                </c:pt>
                <c:pt idx="74">
                  <c:v>0.19389665724512345</c:v>
                </c:pt>
                <c:pt idx="75">
                  <c:v>0.1939782477783964</c:v>
                </c:pt>
                <c:pt idx="76">
                  <c:v>0.19467547597181975</c:v>
                </c:pt>
                <c:pt idx="77">
                  <c:v>0.19919911474271398</c:v>
                </c:pt>
                <c:pt idx="78">
                  <c:v>0.20105993520042761</c:v>
                </c:pt>
                <c:pt idx="79">
                  <c:v>0.20137517135170943</c:v>
                </c:pt>
                <c:pt idx="80">
                  <c:v>0.20336764926084075</c:v>
                </c:pt>
                <c:pt idx="81">
                  <c:v>0.21710730963097435</c:v>
                </c:pt>
                <c:pt idx="82">
                  <c:v>0.21756440205033301</c:v>
                </c:pt>
                <c:pt idx="83">
                  <c:v>0.21773036461233139</c:v>
                </c:pt>
                <c:pt idx="84">
                  <c:v>0.26284992951226943</c:v>
                </c:pt>
                <c:pt idx="85">
                  <c:v>0.26298854070231831</c:v>
                </c:pt>
                <c:pt idx="86">
                  <c:v>0.26485631489866318</c:v>
                </c:pt>
                <c:pt idx="87">
                  <c:v>0.26818205629468644</c:v>
                </c:pt>
                <c:pt idx="88">
                  <c:v>0.26829934268626632</c:v>
                </c:pt>
                <c:pt idx="89">
                  <c:v>0.26877729632151864</c:v>
                </c:pt>
                <c:pt idx="90">
                  <c:v>0.27919585112138307</c:v>
                </c:pt>
                <c:pt idx="91">
                  <c:v>0.27959221422336245</c:v>
                </c:pt>
                <c:pt idx="92">
                  <c:v>0.27971599077099807</c:v>
                </c:pt>
                <c:pt idx="93">
                  <c:v>0.29246265726459392</c:v>
                </c:pt>
                <c:pt idx="94">
                  <c:v>0.29299994946949925</c:v>
                </c:pt>
                <c:pt idx="95">
                  <c:v>0.29544998338056466</c:v>
                </c:pt>
                <c:pt idx="96">
                  <c:v>0.29567806600766861</c:v>
                </c:pt>
                <c:pt idx="97">
                  <c:v>0.2961917155012278</c:v>
                </c:pt>
                <c:pt idx="98">
                  <c:v>0.29643555993589582</c:v>
                </c:pt>
                <c:pt idx="99">
                  <c:v>0.29657787978654804</c:v>
                </c:pt>
                <c:pt idx="100">
                  <c:v>0.29714345052855368</c:v>
                </c:pt>
                <c:pt idx="101">
                  <c:v>0.29732332056781446</c:v>
                </c:pt>
                <c:pt idx="102">
                  <c:v>0.29766034510014078</c:v>
                </c:pt>
                <c:pt idx="103">
                  <c:v>0.29878546001067169</c:v>
                </c:pt>
                <c:pt idx="104">
                  <c:v>0.29897460170144075</c:v>
                </c:pt>
                <c:pt idx="105">
                  <c:v>0.2990209599589822</c:v>
                </c:pt>
                <c:pt idx="106">
                  <c:v>0.3065564947223442</c:v>
                </c:pt>
                <c:pt idx="107">
                  <c:v>0.3094654753830699</c:v>
                </c:pt>
                <c:pt idx="108">
                  <c:v>0.30971859146924618</c:v>
                </c:pt>
                <c:pt idx="109">
                  <c:v>0.31350976977098555</c:v>
                </c:pt>
                <c:pt idx="110">
                  <c:v>0.32136285859850644</c:v>
                </c:pt>
                <c:pt idx="111">
                  <c:v>0.32249539083024392</c:v>
                </c:pt>
                <c:pt idx="112">
                  <c:v>0.32335904516824104</c:v>
                </c:pt>
                <c:pt idx="113">
                  <c:v>0.32366593683316541</c:v>
                </c:pt>
                <c:pt idx="114">
                  <c:v>0.35190460583196154</c:v>
                </c:pt>
                <c:pt idx="115">
                  <c:v>0.35413165652425255</c:v>
                </c:pt>
                <c:pt idx="116">
                  <c:v>0.36081976233975688</c:v>
                </c:pt>
                <c:pt idx="117">
                  <c:v>0.36110903786681553</c:v>
                </c:pt>
                <c:pt idx="118">
                  <c:v>0.36144049940823686</c:v>
                </c:pt>
                <c:pt idx="119">
                  <c:v>0.36158745508464324</c:v>
                </c:pt>
                <c:pt idx="120">
                  <c:v>0.36624785071528476</c:v>
                </c:pt>
                <c:pt idx="121">
                  <c:v>0.36676242737399478</c:v>
                </c:pt>
                <c:pt idx="122">
                  <c:v>0.37505777397846102</c:v>
                </c:pt>
                <c:pt idx="123">
                  <c:v>0.37625613493590737</c:v>
                </c:pt>
                <c:pt idx="124">
                  <c:v>0.37739979314945488</c:v>
                </c:pt>
                <c:pt idx="125">
                  <c:v>0.37789860800060082</c:v>
                </c:pt>
                <c:pt idx="126">
                  <c:v>0.37827550063441273</c:v>
                </c:pt>
                <c:pt idx="127">
                  <c:v>0.38402346098697659</c:v>
                </c:pt>
                <c:pt idx="128">
                  <c:v>0.38431459084433683</c:v>
                </c:pt>
                <c:pt idx="129">
                  <c:v>0.38515413888841243</c:v>
                </c:pt>
                <c:pt idx="130">
                  <c:v>0.38542718902533152</c:v>
                </c:pt>
                <c:pt idx="131">
                  <c:v>0.39056878336925327</c:v>
                </c:pt>
                <c:pt idx="132">
                  <c:v>0.39451108959057779</c:v>
                </c:pt>
                <c:pt idx="133">
                  <c:v>0.39561534328521503</c:v>
                </c:pt>
                <c:pt idx="134">
                  <c:v>0.39692774555621335</c:v>
                </c:pt>
                <c:pt idx="135">
                  <c:v>0.39797451501149916</c:v>
                </c:pt>
                <c:pt idx="136">
                  <c:v>0.39864578258069927</c:v>
                </c:pt>
                <c:pt idx="137">
                  <c:v>0.56244804977764262</c:v>
                </c:pt>
                <c:pt idx="138">
                  <c:v>0.56459350993666069</c:v>
                </c:pt>
                <c:pt idx="139">
                  <c:v>0.56504921160829313</c:v>
                </c:pt>
                <c:pt idx="140">
                  <c:v>0.5786015846179593</c:v>
                </c:pt>
                <c:pt idx="141">
                  <c:v>0.58141321293784798</c:v>
                </c:pt>
                <c:pt idx="142">
                  <c:v>0.58223097260087908</c:v>
                </c:pt>
                <c:pt idx="143">
                  <c:v>0.60214926153613646</c:v>
                </c:pt>
                <c:pt idx="144">
                  <c:v>0.60346166380713484</c:v>
                </c:pt>
                <c:pt idx="145">
                  <c:v>0.60378941668795283</c:v>
                </c:pt>
                <c:pt idx="146">
                  <c:v>0.60782675733723734</c:v>
                </c:pt>
                <c:pt idx="147">
                  <c:v>0.60908306611661045</c:v>
                </c:pt>
                <c:pt idx="148">
                  <c:v>0.61330120397030663</c:v>
                </c:pt>
                <c:pt idx="149">
                  <c:v>0.61638217376651105</c:v>
                </c:pt>
                <c:pt idx="150">
                  <c:v>0.6172351657052737</c:v>
                </c:pt>
                <c:pt idx="151">
                  <c:v>0.70264932806023606</c:v>
                </c:pt>
                <c:pt idx="152">
                  <c:v>0.70285701305402171</c:v>
                </c:pt>
                <c:pt idx="153">
                  <c:v>0.70731111443860384</c:v>
                </c:pt>
                <c:pt idx="154">
                  <c:v>0.7157835495868784</c:v>
                </c:pt>
                <c:pt idx="155">
                  <c:v>0.8235558359715045</c:v>
                </c:pt>
                <c:pt idx="156">
                  <c:v>0.82426048148613451</c:v>
                </c:pt>
                <c:pt idx="157">
                  <c:v>0.82579030398500219</c:v>
                </c:pt>
                <c:pt idx="158">
                  <c:v>0.8264615715542023</c:v>
                </c:pt>
                <c:pt idx="159">
                  <c:v>0.82745595617846635</c:v>
                </c:pt>
                <c:pt idx="160">
                  <c:v>0.83857591141493282</c:v>
                </c:pt>
                <c:pt idx="161">
                  <c:v>0.84592276807010114</c:v>
                </c:pt>
                <c:pt idx="162">
                  <c:v>0.84871446233924697</c:v>
                </c:pt>
                <c:pt idx="163">
                  <c:v>0.84882386782704478</c:v>
                </c:pt>
                <c:pt idx="164">
                  <c:v>0.85011911754275271</c:v>
                </c:pt>
                <c:pt idx="165">
                  <c:v>0.86390977199618191</c:v>
                </c:pt>
                <c:pt idx="166">
                  <c:v>0.87074576065324349</c:v>
                </c:pt>
                <c:pt idx="167">
                  <c:v>0.87470290151698127</c:v>
                </c:pt>
                <c:pt idx="168">
                  <c:v>0.87484614853278431</c:v>
                </c:pt>
                <c:pt idx="169">
                  <c:v>0.88376037787542883</c:v>
                </c:pt>
                <c:pt idx="170">
                  <c:v>0.88386190245944463</c:v>
                </c:pt>
                <c:pt idx="171">
                  <c:v>0.88407468686155988</c:v>
                </c:pt>
                <c:pt idx="172">
                  <c:v>0.88424018584098285</c:v>
                </c:pt>
                <c:pt idx="173">
                  <c:v>0.88647882609765927</c:v>
                </c:pt>
                <c:pt idx="174">
                  <c:v>0.88980039525050381</c:v>
                </c:pt>
                <c:pt idx="175">
                  <c:v>0.89168763991501609</c:v>
                </c:pt>
                <c:pt idx="176">
                  <c:v>0.8921095000586432</c:v>
                </c:pt>
                <c:pt idx="177">
                  <c:v>0.89723255109954836</c:v>
                </c:pt>
                <c:pt idx="178">
                  <c:v>0.90379548961969081</c:v>
                </c:pt>
                <c:pt idx="179">
                  <c:v>0.913982253131848</c:v>
                </c:pt>
                <c:pt idx="180">
                  <c:v>0.91440040461487182</c:v>
                </c:pt>
                <c:pt idx="181">
                  <c:v>0.91690560485241157</c:v>
                </c:pt>
                <c:pt idx="182">
                  <c:v>0.91707110383183454</c:v>
                </c:pt>
                <c:pt idx="183">
                  <c:v>0.91793058592665289</c:v>
                </c:pt>
                <c:pt idx="184">
                  <c:v>0.91862735053750078</c:v>
                </c:pt>
                <c:pt idx="185">
                  <c:v>0.91998611106604056</c:v>
                </c:pt>
                <c:pt idx="186">
                  <c:v>0.92030273796504869</c:v>
                </c:pt>
                <c:pt idx="187">
                  <c:v>0.92847384443930381</c:v>
                </c:pt>
                <c:pt idx="188">
                  <c:v>0.93176018131641691</c:v>
                </c:pt>
                <c:pt idx="189">
                  <c:v>0.93191269998372828</c:v>
                </c:pt>
                <c:pt idx="190">
                  <c:v>0.9320582649124084</c:v>
                </c:pt>
                <c:pt idx="191">
                  <c:v>0.93235078551749495</c:v>
                </c:pt>
                <c:pt idx="192">
                  <c:v>0.93289456787845604</c:v>
                </c:pt>
                <c:pt idx="193">
                  <c:v>0.93745900191598674</c:v>
                </c:pt>
                <c:pt idx="194">
                  <c:v>0.93874915222336519</c:v>
                </c:pt>
                <c:pt idx="195">
                  <c:v>0.94376326135904798</c:v>
                </c:pt>
                <c:pt idx="196">
                  <c:v>0.95002626195289719</c:v>
                </c:pt>
                <c:pt idx="197">
                  <c:v>0.95021354931336466</c:v>
                </c:pt>
                <c:pt idx="198">
                  <c:v>0.95165714545320523</c:v>
                </c:pt>
                <c:pt idx="199">
                  <c:v>0.95239377816553883</c:v>
                </c:pt>
                <c:pt idx="200">
                  <c:v>0.95704212064921956</c:v>
                </c:pt>
                <c:pt idx="201">
                  <c:v>0.95751729278901943</c:v>
                </c:pt>
                <c:pt idx="202">
                  <c:v>0.95819226901882282</c:v>
                </c:pt>
                <c:pt idx="203">
                  <c:v>0.96028858942484696</c:v>
                </c:pt>
                <c:pt idx="204">
                  <c:v>0.96187682332821689</c:v>
                </c:pt>
                <c:pt idx="205">
                  <c:v>0.96380625400709186</c:v>
                </c:pt>
                <c:pt idx="206">
                  <c:v>0.96429301571127701</c:v>
                </c:pt>
                <c:pt idx="207">
                  <c:v>0.96445295169979506</c:v>
                </c:pt>
                <c:pt idx="208">
                  <c:v>0.96504726456147638</c:v>
                </c:pt>
                <c:pt idx="209">
                  <c:v>0.96513905391140842</c:v>
                </c:pt>
                <c:pt idx="210">
                  <c:v>0.96524382357345206</c:v>
                </c:pt>
                <c:pt idx="211">
                  <c:v>0.96668139313981238</c:v>
                </c:pt>
                <c:pt idx="212">
                  <c:v>0.97001779693507018</c:v>
                </c:pt>
                <c:pt idx="213">
                  <c:v>0.97576714803536024</c:v>
                </c:pt>
                <c:pt idx="214">
                  <c:v>0.97845268189473611</c:v>
                </c:pt>
                <c:pt idx="215">
                  <c:v>0.97853983541891409</c:v>
                </c:pt>
                <c:pt idx="216">
                  <c:v>0.97884255484065974</c:v>
                </c:pt>
                <c:pt idx="217">
                  <c:v>0.97958196904844574</c:v>
                </c:pt>
                <c:pt idx="218">
                  <c:v>0.98166067331660423</c:v>
                </c:pt>
                <c:pt idx="219">
                  <c:v>0.9824677705804008</c:v>
                </c:pt>
                <c:pt idx="220">
                  <c:v>0.98261472625680713</c:v>
                </c:pt>
                <c:pt idx="221">
                  <c:v>0.98364017091362388</c:v>
                </c:pt>
                <c:pt idx="222">
                  <c:v>0.98391275746796758</c:v>
                </c:pt>
                <c:pt idx="223">
                  <c:v>0.98457011755990531</c:v>
                </c:pt>
                <c:pt idx="224">
                  <c:v>0.98475555059007103</c:v>
                </c:pt>
                <c:pt idx="225">
                  <c:v>0.98516582116931284</c:v>
                </c:pt>
                <c:pt idx="226">
                  <c:v>0.98585563204152959</c:v>
                </c:pt>
                <c:pt idx="227">
                  <c:v>0.9867081603977168</c:v>
                </c:pt>
                <c:pt idx="228">
                  <c:v>0.98685604323927401</c:v>
                </c:pt>
                <c:pt idx="229">
                  <c:v>0.98702200580127231</c:v>
                </c:pt>
                <c:pt idx="230">
                  <c:v>0.98747724389032931</c:v>
                </c:pt>
                <c:pt idx="231">
                  <c:v>0.98756161591905478</c:v>
                </c:pt>
                <c:pt idx="232">
                  <c:v>0.9879964563747935</c:v>
                </c:pt>
                <c:pt idx="233">
                  <c:v>0.98978310362044086</c:v>
                </c:pt>
                <c:pt idx="234">
                  <c:v>0.99000284176118725</c:v>
                </c:pt>
                <c:pt idx="235">
                  <c:v>0.99243804102983946</c:v>
                </c:pt>
                <c:pt idx="236">
                  <c:v>0.992705991758429</c:v>
                </c:pt>
                <c:pt idx="237">
                  <c:v>0.99309169246117379</c:v>
                </c:pt>
                <c:pt idx="238">
                  <c:v>0.99313480564068735</c:v>
                </c:pt>
                <c:pt idx="239">
                  <c:v>0.99367766083649767</c:v>
                </c:pt>
                <c:pt idx="240">
                  <c:v>0.99428402684513972</c:v>
                </c:pt>
                <c:pt idx="241">
                  <c:v>0.99498218220371393</c:v>
                </c:pt>
                <c:pt idx="242">
                  <c:v>0.99518940361492425</c:v>
                </c:pt>
                <c:pt idx="243">
                  <c:v>0.99539569786098359</c:v>
                </c:pt>
                <c:pt idx="244">
                  <c:v>0.99551622933059136</c:v>
                </c:pt>
                <c:pt idx="245">
                  <c:v>0.99569053637894722</c:v>
                </c:pt>
                <c:pt idx="246">
                  <c:v>0.99668584816836203</c:v>
                </c:pt>
                <c:pt idx="247">
                  <c:v>0.99742943461932687</c:v>
                </c:pt>
                <c:pt idx="248">
                  <c:v>0.99805573467871178</c:v>
                </c:pt>
                <c:pt idx="249">
                  <c:v>0.99850401902913755</c:v>
                </c:pt>
                <c:pt idx="250">
                  <c:v>1</c:v>
                </c:pt>
              </c:numCache>
            </c:numRef>
          </c:xVal>
          <c:yVal>
            <c:numRef>
              <c:f>'[1]Año 2008'!$H$3:$H$253</c:f>
              <c:numCache>
                <c:formatCode>General</c:formatCode>
                <c:ptCount val="251"/>
                <c:pt idx="0">
                  <c:v>4.8411111470245884E-5</c:v>
                </c:pt>
                <c:pt idx="1">
                  <c:v>6.9723386012910136E-5</c:v>
                </c:pt>
                <c:pt idx="2">
                  <c:v>1.1766280508956004E-4</c:v>
                </c:pt>
                <c:pt idx="3">
                  <c:v>1.5270589390557805E-4</c:v>
                </c:pt>
                <c:pt idx="4">
                  <c:v>1.7857002653940118E-4</c:v>
                </c:pt>
                <c:pt idx="5">
                  <c:v>2.3665329003610706E-4</c:v>
                </c:pt>
                <c:pt idx="6">
                  <c:v>4.6925852972671146E-4</c:v>
                </c:pt>
                <c:pt idx="7">
                  <c:v>4.9966585136720053E-4</c:v>
                </c:pt>
                <c:pt idx="8">
                  <c:v>7.8781862526287676E-4</c:v>
                </c:pt>
                <c:pt idx="9">
                  <c:v>8.4256230425799352E-4</c:v>
                </c:pt>
                <c:pt idx="10">
                  <c:v>8.8791007918394575E-4</c:v>
                </c:pt>
                <c:pt idx="11">
                  <c:v>9.3888635656549587E-4</c:v>
                </c:pt>
                <c:pt idx="12">
                  <c:v>1.0965918689840369E-3</c:v>
                </c:pt>
                <c:pt idx="13">
                  <c:v>1.1985562425499349E-3</c:v>
                </c:pt>
                <c:pt idx="14">
                  <c:v>1.2725686912318979E-3</c:v>
                </c:pt>
                <c:pt idx="15">
                  <c:v>1.3552465889842182E-3</c:v>
                </c:pt>
                <c:pt idx="16">
                  <c:v>1.4216408846504517E-3</c:v>
                </c:pt>
                <c:pt idx="17">
                  <c:v>2.9032683751888675E-3</c:v>
                </c:pt>
                <c:pt idx="18">
                  <c:v>3.2317674509904936E-3</c:v>
                </c:pt>
                <c:pt idx="19">
                  <c:v>4.062888624281254E-3</c:v>
                </c:pt>
                <c:pt idx="20">
                  <c:v>6.5180424109764898E-3</c:v>
                </c:pt>
                <c:pt idx="21">
                  <c:v>6.5542556348610189E-3</c:v>
                </c:pt>
                <c:pt idx="22">
                  <c:v>6.5864125514282293E-3</c:v>
                </c:pt>
                <c:pt idx="23">
                  <c:v>6.6859693774628474E-3</c:v>
                </c:pt>
                <c:pt idx="24">
                  <c:v>6.7698551333117869E-3</c:v>
                </c:pt>
                <c:pt idx="25">
                  <c:v>6.8954947619094481E-3</c:v>
                </c:pt>
                <c:pt idx="26">
                  <c:v>6.9354228871963625E-3</c:v>
                </c:pt>
                <c:pt idx="27">
                  <c:v>7.8201939335685328E-3</c:v>
                </c:pt>
                <c:pt idx="28">
                  <c:v>8.1043054275412307E-3</c:v>
                </c:pt>
                <c:pt idx="29">
                  <c:v>8.1943107475351065E-3</c:v>
                </c:pt>
                <c:pt idx="30">
                  <c:v>8.3777417902637531E-3</c:v>
                </c:pt>
                <c:pt idx="31">
                  <c:v>1.891375925545399E-2</c:v>
                </c:pt>
                <c:pt idx="32">
                  <c:v>2.922117702482032E-2</c:v>
                </c:pt>
                <c:pt idx="33">
                  <c:v>2.9307952794396935E-2</c:v>
                </c:pt>
                <c:pt idx="34">
                  <c:v>2.9635130239566917E-2</c:v>
                </c:pt>
                <c:pt idx="35">
                  <c:v>2.9918478530301426E-2</c:v>
                </c:pt>
                <c:pt idx="36">
                  <c:v>3.0075301680045352E-2</c:v>
                </c:pt>
                <c:pt idx="37">
                  <c:v>3.0136228491565581E-2</c:v>
                </c:pt>
                <c:pt idx="38">
                  <c:v>3.1256514734665862E-2</c:v>
                </c:pt>
                <c:pt idx="39">
                  <c:v>3.1498502352298889E-2</c:v>
                </c:pt>
                <c:pt idx="40">
                  <c:v>3.1568916409719122E-2</c:v>
                </c:pt>
                <c:pt idx="41">
                  <c:v>3.1820348001421236E-2</c:v>
                </c:pt>
                <c:pt idx="42">
                  <c:v>5.1267468279525434E-2</c:v>
                </c:pt>
                <c:pt idx="43">
                  <c:v>5.1323770671687023E-2</c:v>
                </c:pt>
                <c:pt idx="44">
                  <c:v>5.1366948894151727E-2</c:v>
                </c:pt>
                <c:pt idx="45">
                  <c:v>5.152704948769312E-2</c:v>
                </c:pt>
                <c:pt idx="46">
                  <c:v>5.1835282863809527E-2</c:v>
                </c:pt>
                <c:pt idx="47">
                  <c:v>5.1962048516701123E-2</c:v>
                </c:pt>
                <c:pt idx="48">
                  <c:v>5.1994866579746127E-2</c:v>
                </c:pt>
                <c:pt idx="49">
                  <c:v>5.2172687091075483E-2</c:v>
                </c:pt>
                <c:pt idx="50">
                  <c:v>5.2399682873803421E-2</c:v>
                </c:pt>
                <c:pt idx="51">
                  <c:v>5.2492591821961566E-2</c:v>
                </c:pt>
                <c:pt idx="52">
                  <c:v>5.7110722076251667E-2</c:v>
                </c:pt>
                <c:pt idx="53">
                  <c:v>5.7169953706436641E-2</c:v>
                </c:pt>
                <c:pt idx="54">
                  <c:v>5.7619061265703299E-2</c:v>
                </c:pt>
                <c:pt idx="55">
                  <c:v>5.9021922779187233E-2</c:v>
                </c:pt>
                <c:pt idx="56">
                  <c:v>5.96600685862438E-2</c:v>
                </c:pt>
                <c:pt idx="57">
                  <c:v>6.1010647130799026E-2</c:v>
                </c:pt>
                <c:pt idx="58">
                  <c:v>7.1545563592822048E-2</c:v>
                </c:pt>
                <c:pt idx="59">
                  <c:v>7.604582539779757E-2</c:v>
                </c:pt>
                <c:pt idx="60">
                  <c:v>7.6428205012032333E-2</c:v>
                </c:pt>
                <c:pt idx="61">
                  <c:v>7.6839991941782468E-2</c:v>
                </c:pt>
                <c:pt idx="62">
                  <c:v>7.6874285250458876E-2</c:v>
                </c:pt>
                <c:pt idx="63">
                  <c:v>8.1420281980782244E-2</c:v>
                </c:pt>
                <c:pt idx="64">
                  <c:v>8.3251545865115947E-2</c:v>
                </c:pt>
                <c:pt idx="65">
                  <c:v>8.5230199198504747E-2</c:v>
                </c:pt>
                <c:pt idx="66">
                  <c:v>8.6907267004216984E-2</c:v>
                </c:pt>
                <c:pt idx="67">
                  <c:v>8.7211517281889195E-2</c:v>
                </c:pt>
                <c:pt idx="68">
                  <c:v>8.9882250520697204E-2</c:v>
                </c:pt>
                <c:pt idx="69">
                  <c:v>9.0223933964082931E-2</c:v>
                </c:pt>
                <c:pt idx="70">
                  <c:v>9.5152366547302969E-2</c:v>
                </c:pt>
                <c:pt idx="71">
                  <c:v>0.10360671438793459</c:v>
                </c:pt>
                <c:pt idx="72">
                  <c:v>0.1036827774356977</c:v>
                </c:pt>
                <c:pt idx="73">
                  <c:v>0.1037404831009556</c:v>
                </c:pt>
                <c:pt idx="74">
                  <c:v>0.10427707146627659</c:v>
                </c:pt>
                <c:pt idx="75">
                  <c:v>0.10433271892308713</c:v>
                </c:pt>
                <c:pt idx="76">
                  <c:v>0.10481185995892446</c:v>
                </c:pt>
                <c:pt idx="77">
                  <c:v>0.10799163481852099</c:v>
                </c:pt>
                <c:pt idx="78">
                  <c:v>0.10931128904608445</c:v>
                </c:pt>
                <c:pt idx="79">
                  <c:v>0.10953499793586</c:v>
                </c:pt>
                <c:pt idx="80">
                  <c:v>0.11095270201115068</c:v>
                </c:pt>
                <c:pt idx="81">
                  <c:v>0.12080170577506837</c:v>
                </c:pt>
                <c:pt idx="82">
                  <c:v>0.12112978428988477</c:v>
                </c:pt>
                <c:pt idx="83">
                  <c:v>0.12125015286489949</c:v>
                </c:pt>
                <c:pt idx="84">
                  <c:v>0.15398429399116664</c:v>
                </c:pt>
                <c:pt idx="85">
                  <c:v>0.15408512894050902</c:v>
                </c:pt>
                <c:pt idx="86">
                  <c:v>0.15545075026003968</c:v>
                </c:pt>
                <c:pt idx="87">
                  <c:v>0.15789577272759653</c:v>
                </c:pt>
                <c:pt idx="88">
                  <c:v>0.15798236440055372</c:v>
                </c:pt>
                <c:pt idx="89">
                  <c:v>0.15833969535011108</c:v>
                </c:pt>
                <c:pt idx="90">
                  <c:v>0.16614906373130292</c:v>
                </c:pt>
                <c:pt idx="91">
                  <c:v>0.16644681742060546</c:v>
                </c:pt>
                <c:pt idx="92">
                  <c:v>0.16654000057087584</c:v>
                </c:pt>
                <c:pt idx="93">
                  <c:v>0.17615433130503588</c:v>
                </c:pt>
                <c:pt idx="94">
                  <c:v>0.17656151820366678</c:v>
                </c:pt>
                <c:pt idx="95">
                  <c:v>0.17842247686682522</c:v>
                </c:pt>
                <c:pt idx="96">
                  <c:v>0.17859713239696257</c:v>
                </c:pt>
                <c:pt idx="97">
                  <c:v>0.17899158757491002</c:v>
                </c:pt>
                <c:pt idx="98">
                  <c:v>0.17917969858389862</c:v>
                </c:pt>
                <c:pt idx="99">
                  <c:v>0.17929007249928178</c:v>
                </c:pt>
                <c:pt idx="100">
                  <c:v>0.17973154702532146</c:v>
                </c:pt>
                <c:pt idx="101">
                  <c:v>0.17987208174537367</c:v>
                </c:pt>
                <c:pt idx="102">
                  <c:v>0.18013598105543571</c:v>
                </c:pt>
                <c:pt idx="103">
                  <c:v>0.18102955032475126</c:v>
                </c:pt>
                <c:pt idx="104">
                  <c:v>0.18118075199267336</c:v>
                </c:pt>
                <c:pt idx="105">
                  <c:v>0.18121782447148607</c:v>
                </c:pt>
                <c:pt idx="106">
                  <c:v>0.18726142086971614</c:v>
                </c:pt>
                <c:pt idx="107">
                  <c:v>0.18960591332187379</c:v>
                </c:pt>
                <c:pt idx="108">
                  <c:v>0.18981125423196102</c:v>
                </c:pt>
                <c:pt idx="109">
                  <c:v>0.19289359541115325</c:v>
                </c:pt>
                <c:pt idx="110">
                  <c:v>0.19929983337534046</c:v>
                </c:pt>
                <c:pt idx="111">
                  <c:v>0.20023604138219203</c:v>
                </c:pt>
                <c:pt idx="112">
                  <c:v>0.20095072176750392</c:v>
                </c:pt>
                <c:pt idx="113">
                  <c:v>0.20120658663187485</c:v>
                </c:pt>
                <c:pt idx="114">
                  <c:v>0.22477781226704766</c:v>
                </c:pt>
                <c:pt idx="115">
                  <c:v>0.22663838996147434</c:v>
                </c:pt>
                <c:pt idx="116">
                  <c:v>0.23229069653090673</c:v>
                </c:pt>
                <c:pt idx="117">
                  <c:v>0.23253806445613662</c:v>
                </c:pt>
                <c:pt idx="118">
                  <c:v>0.23282512698594957</c:v>
                </c:pt>
                <c:pt idx="119">
                  <c:v>0.23295270133637505</c:v>
                </c:pt>
                <c:pt idx="120">
                  <c:v>0.23700230530250899</c:v>
                </c:pt>
                <c:pt idx="121">
                  <c:v>0.23745386893557444</c:v>
                </c:pt>
                <c:pt idx="122">
                  <c:v>0.24475578655393293</c:v>
                </c:pt>
                <c:pt idx="123">
                  <c:v>0.24583235968175246</c:v>
                </c:pt>
                <c:pt idx="124">
                  <c:v>0.24687090031428199</c:v>
                </c:pt>
                <c:pt idx="125">
                  <c:v>0.24732560942677895</c:v>
                </c:pt>
                <c:pt idx="126">
                  <c:v>0.24767356833064738</c:v>
                </c:pt>
                <c:pt idx="127">
                  <c:v>0.25301712605931631</c:v>
                </c:pt>
                <c:pt idx="128">
                  <c:v>0.25328876224028124</c:v>
                </c:pt>
                <c:pt idx="129">
                  <c:v>0.2540734279828028</c:v>
                </c:pt>
                <c:pt idx="130">
                  <c:v>0.25432914863717393</c:v>
                </c:pt>
                <c:pt idx="131">
                  <c:v>0.25916776843061107</c:v>
                </c:pt>
                <c:pt idx="132">
                  <c:v>0.2628910370155173</c:v>
                </c:pt>
                <c:pt idx="133">
                  <c:v>0.26393621634169795</c:v>
                </c:pt>
                <c:pt idx="134">
                  <c:v>0.26518503403747568</c:v>
                </c:pt>
                <c:pt idx="135">
                  <c:v>0.2661893305793569</c:v>
                </c:pt>
                <c:pt idx="136">
                  <c:v>0.26683489578337316</c:v>
                </c:pt>
                <c:pt idx="137">
                  <c:v>0.42582664836319417</c:v>
                </c:pt>
                <c:pt idx="138">
                  <c:v>0.42791564021443101</c:v>
                </c:pt>
                <c:pt idx="139">
                  <c:v>0.42836376063137532</c:v>
                </c:pt>
                <c:pt idx="140">
                  <c:v>0.44170572999325136</c:v>
                </c:pt>
                <c:pt idx="141">
                  <c:v>0.44448611519962677</c:v>
                </c:pt>
                <c:pt idx="142">
                  <c:v>0.44529634561605025</c:v>
                </c:pt>
                <c:pt idx="143">
                  <c:v>0.46512736642493602</c:v>
                </c:pt>
                <c:pt idx="144">
                  <c:v>0.46644868563186298</c:v>
                </c:pt>
                <c:pt idx="145">
                  <c:v>0.46677872781942265</c:v>
                </c:pt>
                <c:pt idx="146">
                  <c:v>0.47085054961883016</c:v>
                </c:pt>
                <c:pt idx="147">
                  <c:v>0.4721194227632371</c:v>
                </c:pt>
                <c:pt idx="148">
                  <c:v>0.47639742397484314</c:v>
                </c:pt>
                <c:pt idx="149">
                  <c:v>0.47955029011392025</c:v>
                </c:pt>
                <c:pt idx="150">
                  <c:v>0.48042575990967379</c:v>
                </c:pt>
                <c:pt idx="151">
                  <c:v>0.5687686923755606</c:v>
                </c:pt>
                <c:pt idx="152">
                  <c:v>0.56898441522816612</c:v>
                </c:pt>
                <c:pt idx="153">
                  <c:v>0.57363352614113794</c:v>
                </c:pt>
                <c:pt idx="154">
                  <c:v>0.58254818439728562</c:v>
                </c:pt>
                <c:pt idx="155">
                  <c:v>0.6971706579993453</c:v>
                </c:pt>
                <c:pt idx="156">
                  <c:v>0.69794465623470126</c:v>
                </c:pt>
                <c:pt idx="157">
                  <c:v>0.69964321247840655</c:v>
                </c:pt>
                <c:pt idx="158">
                  <c:v>0.70039531693351642</c:v>
                </c:pt>
                <c:pt idx="159">
                  <c:v>0.70151188051866509</c:v>
                </c:pt>
                <c:pt idx="160">
                  <c:v>0.71417606884256335</c:v>
                </c:pt>
                <c:pt idx="161">
                  <c:v>0.72265888158533154</c:v>
                </c:pt>
                <c:pt idx="162">
                  <c:v>0.72591997990493617</c:v>
                </c:pt>
                <c:pt idx="163">
                  <c:v>0.7260481771489522</c:v>
                </c:pt>
                <c:pt idx="164">
                  <c:v>0.72758757394672025</c:v>
                </c:pt>
                <c:pt idx="165">
                  <c:v>0.74399344927486089</c:v>
                </c:pt>
                <c:pt idx="166">
                  <c:v>0.75217527982290933</c:v>
                </c:pt>
                <c:pt idx="167">
                  <c:v>0.75700860286459448</c:v>
                </c:pt>
                <c:pt idx="168">
                  <c:v>0.75718389479973081</c:v>
                </c:pt>
                <c:pt idx="169">
                  <c:v>0.76814576268690171</c:v>
                </c:pt>
                <c:pt idx="170">
                  <c:v>0.76827150078099216</c:v>
                </c:pt>
                <c:pt idx="171">
                  <c:v>0.76853530427485717</c:v>
                </c:pt>
                <c:pt idx="172">
                  <c:v>0.76874118361015475</c:v>
                </c:pt>
                <c:pt idx="173">
                  <c:v>0.77154031923678135</c:v>
                </c:pt>
                <c:pt idx="174">
                  <c:v>0.77572241519086793</c:v>
                </c:pt>
                <c:pt idx="175">
                  <c:v>0.77811578934301617</c:v>
                </c:pt>
                <c:pt idx="176">
                  <c:v>0.77865231265340762</c:v>
                </c:pt>
                <c:pt idx="177">
                  <c:v>0.78524817826010218</c:v>
                </c:pt>
                <c:pt idx="178">
                  <c:v>0.7937324703401919</c:v>
                </c:pt>
                <c:pt idx="179">
                  <c:v>0.80692380760329985</c:v>
                </c:pt>
                <c:pt idx="180">
                  <c:v>0.80747271360437534</c:v>
                </c:pt>
                <c:pt idx="181">
                  <c:v>0.8108441595966166</c:v>
                </c:pt>
                <c:pt idx="182">
                  <c:v>0.81107208129349795</c:v>
                </c:pt>
                <c:pt idx="183">
                  <c:v>0.81226485597788833</c:v>
                </c:pt>
                <c:pt idx="184">
                  <c:v>0.81323703479806142</c:v>
                </c:pt>
                <c:pt idx="185">
                  <c:v>0.81514892836543251</c:v>
                </c:pt>
                <c:pt idx="186">
                  <c:v>0.81559484184540865</c:v>
                </c:pt>
                <c:pt idx="187">
                  <c:v>0.82723523841654201</c:v>
                </c:pt>
                <c:pt idx="188">
                  <c:v>0.83207537846420199</c:v>
                </c:pt>
                <c:pt idx="189">
                  <c:v>0.83230057558115822</c:v>
                </c:pt>
                <c:pt idx="190">
                  <c:v>0.83252420772966629</c:v>
                </c:pt>
                <c:pt idx="191">
                  <c:v>0.8329778529144185</c:v>
                </c:pt>
                <c:pt idx="192">
                  <c:v>0.83385420286510015</c:v>
                </c:pt>
                <c:pt idx="193">
                  <c:v>0.84121422098209619</c:v>
                </c:pt>
                <c:pt idx="194">
                  <c:v>0.84329721357665266</c:v>
                </c:pt>
                <c:pt idx="195">
                  <c:v>0.85144758903602002</c:v>
                </c:pt>
                <c:pt idx="196">
                  <c:v>0.86172008782135889</c:v>
                </c:pt>
                <c:pt idx="197">
                  <c:v>0.86204294848928242</c:v>
                </c:pt>
                <c:pt idx="198">
                  <c:v>0.86453813287013759</c:v>
                </c:pt>
                <c:pt idx="199">
                  <c:v>0.86583695181414355</c:v>
                </c:pt>
                <c:pt idx="200">
                  <c:v>0.87406884411739194</c:v>
                </c:pt>
                <c:pt idx="201">
                  <c:v>0.87493986486244857</c:v>
                </c:pt>
                <c:pt idx="202">
                  <c:v>0.87620126922996633</c:v>
                </c:pt>
                <c:pt idx="203">
                  <c:v>0.88013181200439317</c:v>
                </c:pt>
                <c:pt idx="204">
                  <c:v>0.88313345678244959</c:v>
                </c:pt>
                <c:pt idx="205">
                  <c:v>0.88685203846877192</c:v>
                </c:pt>
                <c:pt idx="206">
                  <c:v>0.88779330897075615</c:v>
                </c:pt>
                <c:pt idx="207">
                  <c:v>0.88810797112798878</c:v>
                </c:pt>
                <c:pt idx="208">
                  <c:v>0.88928467179902504</c:v>
                </c:pt>
                <c:pt idx="209">
                  <c:v>0.88947037498083459</c:v>
                </c:pt>
                <c:pt idx="210">
                  <c:v>0.88968496037301936</c:v>
                </c:pt>
                <c:pt idx="211">
                  <c:v>0.89264202614290911</c:v>
                </c:pt>
                <c:pt idx="212">
                  <c:v>0.89954067196248944</c:v>
                </c:pt>
                <c:pt idx="213">
                  <c:v>0.9116979665085535</c:v>
                </c:pt>
                <c:pt idx="214">
                  <c:v>0.91738970934679476</c:v>
                </c:pt>
                <c:pt idx="215">
                  <c:v>0.91757534191015355</c:v>
                </c:pt>
                <c:pt idx="216">
                  <c:v>0.91825364221010231</c:v>
                </c:pt>
                <c:pt idx="217">
                  <c:v>0.91994447980417238</c:v>
                </c:pt>
                <c:pt idx="218">
                  <c:v>0.92470338436316213</c:v>
                </c:pt>
                <c:pt idx="219">
                  <c:v>0.92656434367392626</c:v>
                </c:pt>
                <c:pt idx="220">
                  <c:v>0.92690420290055442</c:v>
                </c:pt>
                <c:pt idx="221">
                  <c:v>0.92933444535912124</c:v>
                </c:pt>
                <c:pt idx="222">
                  <c:v>0.92999262721607467</c:v>
                </c:pt>
                <c:pt idx="223">
                  <c:v>0.93165350664716551</c:v>
                </c:pt>
                <c:pt idx="224">
                  <c:v>0.93212713008301185</c:v>
                </c:pt>
                <c:pt idx="225">
                  <c:v>0.93317665014784734</c:v>
                </c:pt>
                <c:pt idx="226">
                  <c:v>0.9349479028908706</c:v>
                </c:pt>
                <c:pt idx="227">
                  <c:v>0.93715072132276667</c:v>
                </c:pt>
                <c:pt idx="228">
                  <c:v>0.93753371335115532</c:v>
                </c:pt>
                <c:pt idx="229">
                  <c:v>0.93796773364199593</c:v>
                </c:pt>
                <c:pt idx="230">
                  <c:v>0.93916746537707918</c:v>
                </c:pt>
                <c:pt idx="231">
                  <c:v>0.93939662557557824</c:v>
                </c:pt>
                <c:pt idx="232">
                  <c:v>0.94059658208868924</c:v>
                </c:pt>
                <c:pt idx="233">
                  <c:v>0.94593712443306732</c:v>
                </c:pt>
                <c:pt idx="234">
                  <c:v>0.94660246424564287</c:v>
                </c:pt>
                <c:pt idx="235">
                  <c:v>0.95408310431335741</c:v>
                </c:pt>
                <c:pt idx="236">
                  <c:v>0.95492553662550295</c:v>
                </c:pt>
                <c:pt idx="237">
                  <c:v>0.95615663917222504</c:v>
                </c:pt>
                <c:pt idx="238">
                  <c:v>0.95630635061127633</c:v>
                </c:pt>
                <c:pt idx="239">
                  <c:v>0.95821786560900013</c:v>
                </c:pt>
                <c:pt idx="240">
                  <c:v>0.96035476832579258</c:v>
                </c:pt>
                <c:pt idx="241">
                  <c:v>0.96281638842529416</c:v>
                </c:pt>
                <c:pt idx="242">
                  <c:v>0.96356295661759617</c:v>
                </c:pt>
                <c:pt idx="243">
                  <c:v>0.9643893649880777</c:v>
                </c:pt>
                <c:pt idx="244">
                  <c:v>0.96496981185614406</c:v>
                </c:pt>
                <c:pt idx="245">
                  <c:v>0.96592329034247437</c:v>
                </c:pt>
                <c:pt idx="246">
                  <c:v>0.97158999821878467</c:v>
                </c:pt>
                <c:pt idx="247">
                  <c:v>0.97584945488985764</c:v>
                </c:pt>
                <c:pt idx="248">
                  <c:v>0.98134125789314364</c:v>
                </c:pt>
                <c:pt idx="249">
                  <c:v>0.98540291618446918</c:v>
                </c:pt>
                <c:pt idx="250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719872"/>
        <c:axId val="84729856"/>
      </c:scatterChart>
      <c:valAx>
        <c:axId val="84719872"/>
        <c:scaling>
          <c:orientation val="minMax"/>
          <c:max val="0.2"/>
        </c:scaling>
        <c:delete val="0"/>
        <c:axPos val="b"/>
        <c:numFmt formatCode="General" sourceLinked="1"/>
        <c:majorTickMark val="out"/>
        <c:minorTickMark val="none"/>
        <c:tickLblPos val="nextTo"/>
        <c:crossAx val="84729856"/>
        <c:crosses val="autoZero"/>
        <c:crossBetween val="midCat"/>
      </c:valAx>
      <c:valAx>
        <c:axId val="84729856"/>
        <c:scaling>
          <c:orientation val="minMax"/>
          <c:max val="0.2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71987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Comparación (1996-2010)</a:t>
            </a:r>
          </a:p>
        </c:rich>
      </c:tx>
      <c:layout>
        <c:manualLayout>
          <c:xMode val="edge"/>
          <c:yMode val="edge"/>
          <c:x val="0.29773400564677049"/>
          <c:y val="2.1108185266708292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Curva de Lorez(2010)</c:v>
          </c:tx>
          <c:marker>
            <c:symbol val="none"/>
          </c:marker>
          <c:xVal>
            <c:numRef>
              <c:f>[1]Año2010!$I$11:$I$261</c:f>
              <c:numCache>
                <c:formatCode>General</c:formatCode>
                <c:ptCount val="251"/>
                <c:pt idx="0">
                  <c:v>1.5975474891649096E-4</c:v>
                </c:pt>
                <c:pt idx="1">
                  <c:v>2.4835436541328047E-4</c:v>
                </c:pt>
                <c:pt idx="2">
                  <c:v>3.2455921690792845E-4</c:v>
                </c:pt>
                <c:pt idx="3">
                  <c:v>4.407027556316992E-4</c:v>
                </c:pt>
                <c:pt idx="4">
                  <c:v>6.280014267751714E-4</c:v>
                </c:pt>
                <c:pt idx="5">
                  <c:v>7.7627954143042019E-4</c:v>
                </c:pt>
                <c:pt idx="6">
                  <c:v>8.4927093533192037E-4</c:v>
                </c:pt>
                <c:pt idx="7">
                  <c:v>1.5364917948951012E-3</c:v>
                </c:pt>
                <c:pt idx="8">
                  <c:v>2.2191220007537855E-3</c:v>
                </c:pt>
                <c:pt idx="9">
                  <c:v>2.3393971278116033E-3</c:v>
                </c:pt>
                <c:pt idx="10">
                  <c:v>2.398157495229163E-3</c:v>
                </c:pt>
                <c:pt idx="11">
                  <c:v>2.6327398995289529E-3</c:v>
                </c:pt>
                <c:pt idx="12">
                  <c:v>3.3993790681799297E-3</c:v>
                </c:pt>
                <c:pt idx="13">
                  <c:v>4.0085588147666636E-3</c:v>
                </c:pt>
                <c:pt idx="14">
                  <c:v>4.2647172914775889E-3</c:v>
                </c:pt>
                <c:pt idx="15">
                  <c:v>4.3413812083426869E-3</c:v>
                </c:pt>
                <c:pt idx="16">
                  <c:v>4.6760398634005081E-3</c:v>
                </c:pt>
                <c:pt idx="17">
                  <c:v>4.8550753578758864E-3</c:v>
                </c:pt>
                <c:pt idx="18">
                  <c:v>5.0042716032720341E-3</c:v>
                </c:pt>
                <c:pt idx="19">
                  <c:v>5.4155941751949533E-3</c:v>
                </c:pt>
                <c:pt idx="20">
                  <c:v>5.6221735918973127E-3</c:v>
                </c:pt>
                <c:pt idx="21">
                  <c:v>5.8650191728651969E-3</c:v>
                </c:pt>
                <c:pt idx="22">
                  <c:v>6.5329592868694913E-3</c:v>
                </c:pt>
                <c:pt idx="23">
                  <c:v>6.7234714156061111E-3</c:v>
                </c:pt>
                <c:pt idx="24">
                  <c:v>6.8111529013620007E-3</c:v>
                </c:pt>
                <c:pt idx="25">
                  <c:v>6.8951618641542936E-3</c:v>
                </c:pt>
                <c:pt idx="26">
                  <c:v>7.5975318809423141E-3</c:v>
                </c:pt>
                <c:pt idx="27">
                  <c:v>7.996459687863092E-3</c:v>
                </c:pt>
                <c:pt idx="28">
                  <c:v>8.1888080780815106E-3</c:v>
                </c:pt>
                <c:pt idx="29">
                  <c:v>1.160333630348628E-2</c:v>
                </c:pt>
                <c:pt idx="30">
                  <c:v>1.1804866001113693E-2</c:v>
                </c:pt>
                <c:pt idx="31">
                  <c:v>1.2222615488222907E-2</c:v>
                </c:pt>
                <c:pt idx="32">
                  <c:v>1.4192924058192963E-2</c:v>
                </c:pt>
                <c:pt idx="33">
                  <c:v>1.4354974133961702E-2</c:v>
                </c:pt>
                <c:pt idx="34">
                  <c:v>1.4410061978415665E-2</c:v>
                </c:pt>
                <c:pt idx="35">
                  <c:v>3.6379094346655871E-2</c:v>
                </c:pt>
                <c:pt idx="36">
                  <c:v>3.8684061571683748E-2</c:v>
                </c:pt>
                <c:pt idx="37">
                  <c:v>3.9492934754416092E-2</c:v>
                </c:pt>
                <c:pt idx="38">
                  <c:v>3.9655902960925735E-2</c:v>
                </c:pt>
                <c:pt idx="39">
                  <c:v>3.984825135114415E-2</c:v>
                </c:pt>
                <c:pt idx="40">
                  <c:v>6.1470689364694846E-2</c:v>
                </c:pt>
                <c:pt idx="41">
                  <c:v>7.9383420119641612E-2</c:v>
                </c:pt>
                <c:pt idx="42">
                  <c:v>8.1338120467016384E-2</c:v>
                </c:pt>
                <c:pt idx="43">
                  <c:v>8.139458550758169E-2</c:v>
                </c:pt>
                <c:pt idx="44">
                  <c:v>8.2085019824738023E-2</c:v>
                </c:pt>
                <c:pt idx="45">
                  <c:v>8.2549593979633101E-2</c:v>
                </c:pt>
                <c:pt idx="46">
                  <c:v>8.2685477329286217E-2</c:v>
                </c:pt>
                <c:pt idx="47">
                  <c:v>8.2774995076523902E-2</c:v>
                </c:pt>
                <c:pt idx="48">
                  <c:v>8.5872768196318394E-2</c:v>
                </c:pt>
                <c:pt idx="49">
                  <c:v>9.1623480091941614E-2</c:v>
                </c:pt>
                <c:pt idx="50">
                  <c:v>9.1893869595136471E-2</c:v>
                </c:pt>
                <c:pt idx="51">
                  <c:v>9.261460222674249E-2</c:v>
                </c:pt>
                <c:pt idx="52">
                  <c:v>9.3413375971324944E-2</c:v>
                </c:pt>
                <c:pt idx="53">
                  <c:v>9.375767499916221E-2</c:v>
                </c:pt>
                <c:pt idx="54">
                  <c:v>9.6430353585920281E-2</c:v>
                </c:pt>
                <c:pt idx="55">
                  <c:v>9.6712219723376389E-2</c:v>
                </c:pt>
                <c:pt idx="56">
                  <c:v>9.7221323219205097E-2</c:v>
                </c:pt>
                <c:pt idx="57">
                  <c:v>9.7339762084781109E-2</c:v>
                </c:pt>
                <c:pt idx="58">
                  <c:v>0.10053347986699958</c:v>
                </c:pt>
                <c:pt idx="59">
                  <c:v>0.13738587061058907</c:v>
                </c:pt>
                <c:pt idx="60">
                  <c:v>0.13791012326364263</c:v>
                </c:pt>
                <c:pt idx="61">
                  <c:v>0.13815388697535141</c:v>
                </c:pt>
                <c:pt idx="62">
                  <c:v>0.13875663980675185</c:v>
                </c:pt>
                <c:pt idx="63">
                  <c:v>0.13895449698141565</c:v>
                </c:pt>
                <c:pt idx="64">
                  <c:v>0.13936627861870904</c:v>
                </c:pt>
                <c:pt idx="65">
                  <c:v>0.1398528879113857</c:v>
                </c:pt>
                <c:pt idx="66">
                  <c:v>0.1409551038658354</c:v>
                </c:pt>
                <c:pt idx="67">
                  <c:v>0.14109098721548849</c:v>
                </c:pt>
                <c:pt idx="68">
                  <c:v>0.1413976428829489</c:v>
                </c:pt>
                <c:pt idx="69">
                  <c:v>0.14151195016019086</c:v>
                </c:pt>
                <c:pt idx="70">
                  <c:v>0.14231531455847782</c:v>
                </c:pt>
                <c:pt idx="71">
                  <c:v>0.1426375784485335</c:v>
                </c:pt>
                <c:pt idx="72">
                  <c:v>0.14670306136923592</c:v>
                </c:pt>
                <c:pt idx="73">
                  <c:v>0.14728561532433657</c:v>
                </c:pt>
                <c:pt idx="74">
                  <c:v>0.14788331843666205</c:v>
                </c:pt>
                <c:pt idx="75">
                  <c:v>0.14918155530429378</c:v>
                </c:pt>
                <c:pt idx="76">
                  <c:v>0.14943036873507751</c:v>
                </c:pt>
                <c:pt idx="77">
                  <c:v>0.15686539147488063</c:v>
                </c:pt>
                <c:pt idx="78">
                  <c:v>0.15886003050948452</c:v>
                </c:pt>
                <c:pt idx="79">
                  <c:v>0.17227575689550617</c:v>
                </c:pt>
                <c:pt idx="80">
                  <c:v>0.17473083849667109</c:v>
                </c:pt>
                <c:pt idx="81">
                  <c:v>0.17725707523025572</c:v>
                </c:pt>
                <c:pt idx="82">
                  <c:v>0.18481512748933934</c:v>
                </c:pt>
                <c:pt idx="83">
                  <c:v>0.18819660300807176</c:v>
                </c:pt>
                <c:pt idx="84">
                  <c:v>0.18832789570402036</c:v>
                </c:pt>
                <c:pt idx="85">
                  <c:v>0.18844174391589188</c:v>
                </c:pt>
                <c:pt idx="86">
                  <c:v>0.18859139922665849</c:v>
                </c:pt>
                <c:pt idx="87">
                  <c:v>0.19095420868836302</c:v>
                </c:pt>
                <c:pt idx="88">
                  <c:v>0.19153768077420458</c:v>
                </c:pt>
                <c:pt idx="89">
                  <c:v>0.19161939441014461</c:v>
                </c:pt>
                <c:pt idx="90">
                  <c:v>0.1927909292355322</c:v>
                </c:pt>
                <c:pt idx="91">
                  <c:v>0.19462810884807186</c:v>
                </c:pt>
                <c:pt idx="92">
                  <c:v>0.1954626896915494</c:v>
                </c:pt>
                <c:pt idx="93">
                  <c:v>0.24105752134998271</c:v>
                </c:pt>
                <c:pt idx="94">
                  <c:v>0.24117182862722469</c:v>
                </c:pt>
                <c:pt idx="95">
                  <c:v>0.24127924992390992</c:v>
                </c:pt>
                <c:pt idx="96">
                  <c:v>0.24252515333931035</c:v>
                </c:pt>
                <c:pt idx="97">
                  <c:v>0.24549668348223119</c:v>
                </c:pt>
                <c:pt idx="98">
                  <c:v>0.24925000195102781</c:v>
                </c:pt>
                <c:pt idx="99">
                  <c:v>0.24975772825074519</c:v>
                </c:pt>
                <c:pt idx="100">
                  <c:v>0.24998358841300641</c:v>
                </c:pt>
                <c:pt idx="101">
                  <c:v>0.25031641080658246</c:v>
                </c:pt>
                <c:pt idx="102">
                  <c:v>0.25851348206133207</c:v>
                </c:pt>
                <c:pt idx="103">
                  <c:v>0.26632952905860841</c:v>
                </c:pt>
                <c:pt idx="104">
                  <c:v>0.26860190264233436</c:v>
                </c:pt>
                <c:pt idx="105">
                  <c:v>0.27608237285381199</c:v>
                </c:pt>
                <c:pt idx="106">
                  <c:v>0.27659468980723384</c:v>
                </c:pt>
                <c:pt idx="107">
                  <c:v>0.28180554082720827</c:v>
                </c:pt>
                <c:pt idx="108">
                  <c:v>0.29477918726148683</c:v>
                </c:pt>
                <c:pt idx="109">
                  <c:v>0.30734747897365838</c:v>
                </c:pt>
                <c:pt idx="110">
                  <c:v>0.30765964342556418</c:v>
                </c:pt>
                <c:pt idx="111">
                  <c:v>0.31213920331041217</c:v>
                </c:pt>
                <c:pt idx="112">
                  <c:v>0.3124036249637912</c:v>
                </c:pt>
                <c:pt idx="113">
                  <c:v>0.31973811238746586</c:v>
                </c:pt>
                <c:pt idx="114">
                  <c:v>0.34771263793192886</c:v>
                </c:pt>
                <c:pt idx="115">
                  <c:v>0.34782051829398453</c:v>
                </c:pt>
                <c:pt idx="116">
                  <c:v>0.34911829609624578</c:v>
                </c:pt>
                <c:pt idx="117">
                  <c:v>0.3595197992598948</c:v>
                </c:pt>
                <c:pt idx="118">
                  <c:v>0.36003670686702116</c:v>
                </c:pt>
                <c:pt idx="119">
                  <c:v>0.36042140364745801</c:v>
                </c:pt>
                <c:pt idx="120">
                  <c:v>0.36442353554703838</c:v>
                </c:pt>
                <c:pt idx="121">
                  <c:v>0.37009666539505559</c:v>
                </c:pt>
                <c:pt idx="122">
                  <c:v>0.37233093655303423</c:v>
                </c:pt>
                <c:pt idx="123">
                  <c:v>0.37693857567623773</c:v>
                </c:pt>
                <c:pt idx="124">
                  <c:v>0.38539455979992093</c:v>
                </c:pt>
                <c:pt idx="125">
                  <c:v>0.38627458811507298</c:v>
                </c:pt>
                <c:pt idx="126">
                  <c:v>0.38935032609708592</c:v>
                </c:pt>
                <c:pt idx="127">
                  <c:v>0.38983280380142854</c:v>
                </c:pt>
                <c:pt idx="128">
                  <c:v>0.39813959167971558</c:v>
                </c:pt>
                <c:pt idx="129">
                  <c:v>0.39832092250104323</c:v>
                </c:pt>
                <c:pt idx="130">
                  <c:v>0.39945481396605398</c:v>
                </c:pt>
                <c:pt idx="131">
                  <c:v>0.39987394064927451</c:v>
                </c:pt>
                <c:pt idx="132">
                  <c:v>0.40072321158460644</c:v>
                </c:pt>
                <c:pt idx="133">
                  <c:v>0.40745402804613973</c:v>
                </c:pt>
                <c:pt idx="134">
                  <c:v>0.40792365192010976</c:v>
                </c:pt>
                <c:pt idx="135">
                  <c:v>0.42741189502643989</c:v>
                </c:pt>
                <c:pt idx="136">
                  <c:v>0.42869085114851269</c:v>
                </c:pt>
                <c:pt idx="137">
                  <c:v>0.59082677214152624</c:v>
                </c:pt>
                <c:pt idx="138">
                  <c:v>0.5952907238037789</c:v>
                </c:pt>
                <c:pt idx="139">
                  <c:v>0.59539906323120506</c:v>
                </c:pt>
                <c:pt idx="140">
                  <c:v>0.59725827798152631</c:v>
                </c:pt>
                <c:pt idx="141">
                  <c:v>0.59949943512006165</c:v>
                </c:pt>
                <c:pt idx="142">
                  <c:v>0.60337165151980476</c:v>
                </c:pt>
                <c:pt idx="143">
                  <c:v>0.60426132020773626</c:v>
                </c:pt>
                <c:pt idx="144">
                  <c:v>0.71363226752126274</c:v>
                </c:pt>
                <c:pt idx="145">
                  <c:v>0.71380074451221776</c:v>
                </c:pt>
                <c:pt idx="146">
                  <c:v>0.71408352878041481</c:v>
                </c:pt>
                <c:pt idx="147">
                  <c:v>0.72065045890469759</c:v>
                </c:pt>
                <c:pt idx="148">
                  <c:v>0.72493675226858634</c:v>
                </c:pt>
                <c:pt idx="149">
                  <c:v>0.81009613287922588</c:v>
                </c:pt>
                <c:pt idx="150">
                  <c:v>0.81108817314476767</c:v>
                </c:pt>
                <c:pt idx="151">
                  <c:v>0.81123920565164553</c:v>
                </c:pt>
                <c:pt idx="152">
                  <c:v>0.81192596744583834</c:v>
                </c:pt>
                <c:pt idx="153">
                  <c:v>0.81222940965570556</c:v>
                </c:pt>
                <c:pt idx="154">
                  <c:v>0.81240339543110596</c:v>
                </c:pt>
                <c:pt idx="155">
                  <c:v>0.8258328937782411</c:v>
                </c:pt>
                <c:pt idx="156">
                  <c:v>0.82650588361132038</c:v>
                </c:pt>
                <c:pt idx="157">
                  <c:v>0.82932684031273374</c:v>
                </c:pt>
                <c:pt idx="158">
                  <c:v>0.82942370310589852</c:v>
                </c:pt>
                <c:pt idx="159">
                  <c:v>0.82950403954572727</c:v>
                </c:pt>
                <c:pt idx="160">
                  <c:v>0.8309000573372648</c:v>
                </c:pt>
                <c:pt idx="161">
                  <c:v>0.83337166529176587</c:v>
                </c:pt>
                <c:pt idx="162">
                  <c:v>0.83382797626999283</c:v>
                </c:pt>
                <c:pt idx="163">
                  <c:v>0.83505597613594573</c:v>
                </c:pt>
                <c:pt idx="164">
                  <c:v>0.83668290380881949</c:v>
                </c:pt>
                <c:pt idx="165">
                  <c:v>0.84340224363609151</c:v>
                </c:pt>
                <c:pt idx="166">
                  <c:v>0.84615112707434426</c:v>
                </c:pt>
                <c:pt idx="167">
                  <c:v>0.8470724712728368</c:v>
                </c:pt>
                <c:pt idx="168">
                  <c:v>0.85592554694195899</c:v>
                </c:pt>
                <c:pt idx="169">
                  <c:v>0.85925468900846014</c:v>
                </c:pt>
                <c:pt idx="170">
                  <c:v>0.85960357869000192</c:v>
                </c:pt>
                <c:pt idx="171">
                  <c:v>0.8671905520674239</c:v>
                </c:pt>
                <c:pt idx="172">
                  <c:v>0.86758810267823328</c:v>
                </c:pt>
                <c:pt idx="173">
                  <c:v>0.86873622516972793</c:v>
                </c:pt>
                <c:pt idx="174">
                  <c:v>0.87317401010586504</c:v>
                </c:pt>
                <c:pt idx="175">
                  <c:v>0.87837246636083732</c:v>
                </c:pt>
                <c:pt idx="176">
                  <c:v>0.87904775152076886</c:v>
                </c:pt>
                <c:pt idx="177">
                  <c:v>0.87936726101860174</c:v>
                </c:pt>
                <c:pt idx="178">
                  <c:v>0.88398086799162112</c:v>
                </c:pt>
                <c:pt idx="179">
                  <c:v>0.8843058862738995</c:v>
                </c:pt>
                <c:pt idx="180">
                  <c:v>0.89545842038360424</c:v>
                </c:pt>
                <c:pt idx="181">
                  <c:v>0.89623607712114595</c:v>
                </c:pt>
                <c:pt idx="182">
                  <c:v>0.89636094290190826</c:v>
                </c:pt>
                <c:pt idx="183">
                  <c:v>0.90646543077087638</c:v>
                </c:pt>
                <c:pt idx="184">
                  <c:v>0.9067688729807436</c:v>
                </c:pt>
                <c:pt idx="185">
                  <c:v>0.90803864779540744</c:v>
                </c:pt>
                <c:pt idx="186">
                  <c:v>0.90990015787258094</c:v>
                </c:pt>
                <c:pt idx="187">
                  <c:v>0.91004155000667941</c:v>
                </c:pt>
                <c:pt idx="188">
                  <c:v>0.91140635135302628</c:v>
                </c:pt>
                <c:pt idx="189">
                  <c:v>0.91965529699463677</c:v>
                </c:pt>
                <c:pt idx="190">
                  <c:v>0.92468527625865393</c:v>
                </c:pt>
                <c:pt idx="191">
                  <c:v>0.9261662211437246</c:v>
                </c:pt>
                <c:pt idx="192">
                  <c:v>0.92631725365060258</c:v>
                </c:pt>
                <c:pt idx="193">
                  <c:v>0.94020948989115105</c:v>
                </c:pt>
                <c:pt idx="194">
                  <c:v>0.94296984996366495</c:v>
                </c:pt>
                <c:pt idx="195">
                  <c:v>0.94454077166134376</c:v>
                </c:pt>
                <c:pt idx="196">
                  <c:v>0.95019507982917262</c:v>
                </c:pt>
                <c:pt idx="197">
                  <c:v>0.95476140306903567</c:v>
                </c:pt>
                <c:pt idx="198">
                  <c:v>0.95497716379314701</c:v>
                </c:pt>
                <c:pt idx="199">
                  <c:v>0.96125717806089872</c:v>
                </c:pt>
                <c:pt idx="200">
                  <c:v>0.96144723112426489</c:v>
                </c:pt>
                <c:pt idx="201">
                  <c:v>0.96160882213466314</c:v>
                </c:pt>
                <c:pt idx="202">
                  <c:v>0.96175342772635486</c:v>
                </c:pt>
                <c:pt idx="203">
                  <c:v>0.96241126840220925</c:v>
                </c:pt>
                <c:pt idx="204">
                  <c:v>0.96264952332947262</c:v>
                </c:pt>
                <c:pt idx="205">
                  <c:v>0.96274959958023065</c:v>
                </c:pt>
                <c:pt idx="206">
                  <c:v>0.9632449311149458</c:v>
                </c:pt>
                <c:pt idx="207">
                  <c:v>0.96384309329264173</c:v>
                </c:pt>
                <c:pt idx="208">
                  <c:v>0.963946383000993</c:v>
                </c:pt>
                <c:pt idx="209">
                  <c:v>0.96543650919347268</c:v>
                </c:pt>
                <c:pt idx="210">
                  <c:v>0.96738248729880882</c:v>
                </c:pt>
                <c:pt idx="211">
                  <c:v>0.96842043410139556</c:v>
                </c:pt>
                <c:pt idx="212">
                  <c:v>0.96920497681949414</c:v>
                </c:pt>
                <c:pt idx="213">
                  <c:v>0.96968745452383676</c:v>
                </c:pt>
                <c:pt idx="214">
                  <c:v>0.97055876059695023</c:v>
                </c:pt>
                <c:pt idx="215">
                  <c:v>0.97392416882771693</c:v>
                </c:pt>
                <c:pt idx="216">
                  <c:v>0.97424918710999531</c:v>
                </c:pt>
                <c:pt idx="217">
                  <c:v>0.9764109259394429</c:v>
                </c:pt>
                <c:pt idx="218">
                  <c:v>0.9770003658751002</c:v>
                </c:pt>
                <c:pt idx="219">
                  <c:v>0.9803561337330875</c:v>
                </c:pt>
                <c:pt idx="220">
                  <c:v>0.9805011983901496</c:v>
                </c:pt>
                <c:pt idx="221">
                  <c:v>0.9822511555823038</c:v>
                </c:pt>
                <c:pt idx="222">
                  <c:v>0.98267349572311746</c:v>
                </c:pt>
                <c:pt idx="223">
                  <c:v>0.98280937907277055</c:v>
                </c:pt>
                <c:pt idx="224">
                  <c:v>0.98353332516196978</c:v>
                </c:pt>
                <c:pt idx="225">
                  <c:v>0.98463737737790125</c:v>
                </c:pt>
                <c:pt idx="226">
                  <c:v>0.98508083452575568</c:v>
                </c:pt>
                <c:pt idx="227">
                  <c:v>0.98715351467333601</c:v>
                </c:pt>
                <c:pt idx="228">
                  <c:v>0.98782971796400831</c:v>
                </c:pt>
                <c:pt idx="229">
                  <c:v>0.98810882970924174</c:v>
                </c:pt>
                <c:pt idx="230">
                  <c:v>0.98888005953159719</c:v>
                </c:pt>
                <c:pt idx="231">
                  <c:v>0.98931938509111761</c:v>
                </c:pt>
                <c:pt idx="232">
                  <c:v>0.98992489231474068</c:v>
                </c:pt>
                <c:pt idx="233">
                  <c:v>0.99010071435162295</c:v>
                </c:pt>
                <c:pt idx="234">
                  <c:v>0.99015212967311328</c:v>
                </c:pt>
                <c:pt idx="235">
                  <c:v>0.99041609226112193</c:v>
                </c:pt>
                <c:pt idx="236">
                  <c:v>0.99059880027856084</c:v>
                </c:pt>
                <c:pt idx="237">
                  <c:v>0.99114141554643242</c:v>
                </c:pt>
                <c:pt idx="238">
                  <c:v>0.99123368768589282</c:v>
                </c:pt>
                <c:pt idx="239">
                  <c:v>0.99369978685594851</c:v>
                </c:pt>
                <c:pt idx="240">
                  <c:v>0.99407667952508771</c:v>
                </c:pt>
                <c:pt idx="241">
                  <c:v>0.99477078636520766</c:v>
                </c:pt>
                <c:pt idx="242">
                  <c:v>0.99499985998506202</c:v>
                </c:pt>
                <c:pt idx="243">
                  <c:v>0.99512380763508346</c:v>
                </c:pt>
                <c:pt idx="244">
                  <c:v>0.99532074667900639</c:v>
                </c:pt>
                <c:pt idx="245">
                  <c:v>0.99607545014802568</c:v>
                </c:pt>
                <c:pt idx="246">
                  <c:v>0.996282029564728</c:v>
                </c:pt>
                <c:pt idx="247">
                  <c:v>0.99743933336363166</c:v>
                </c:pt>
                <c:pt idx="248">
                  <c:v>0.99787452733481796</c:v>
                </c:pt>
                <c:pt idx="249">
                  <c:v>0.99851630072270658</c:v>
                </c:pt>
                <c:pt idx="250">
                  <c:v>1</c:v>
                </c:pt>
              </c:numCache>
            </c:numRef>
          </c:xVal>
          <c:yVal>
            <c:numRef>
              <c:f>[1]Año2010!$J$11:$J$261</c:f>
              <c:numCache>
                <c:formatCode>General</c:formatCode>
                <c:ptCount val="251"/>
                <c:pt idx="0">
                  <c:v>5.0672899499532183E-5</c:v>
                </c:pt>
                <c:pt idx="1">
                  <c:v>7.9612268532187259E-5</c:v>
                </c:pt>
                <c:pt idx="2">
                  <c:v>1.0580701627872195E-4</c:v>
                </c:pt>
                <c:pt idx="3">
                  <c:v>1.4671428030053511E-4</c:v>
                </c:pt>
                <c:pt idx="4">
                  <c:v>2.1273953046754222E-4</c:v>
                </c:pt>
                <c:pt idx="5">
                  <c:v>2.6760595736737019E-4</c:v>
                </c:pt>
                <c:pt idx="6">
                  <c:v>2.9474110304393081E-4</c:v>
                </c:pt>
                <c:pt idx="7">
                  <c:v>5.7871214024429382E-4</c:v>
                </c:pt>
                <c:pt idx="8">
                  <c:v>8.6918767556976853E-4</c:v>
                </c:pt>
                <c:pt idx="9">
                  <c:v>9.2037966345745622E-4</c:v>
                </c:pt>
                <c:pt idx="10">
                  <c:v>9.4599508761676143E-4</c:v>
                </c:pt>
                <c:pt idx="11">
                  <c:v>1.0489921333898288E-3</c:v>
                </c:pt>
                <c:pt idx="12">
                  <c:v>1.3862873528467253E-3</c:v>
                </c:pt>
                <c:pt idx="13">
                  <c:v>1.6578411502721593E-3</c:v>
                </c:pt>
                <c:pt idx="14">
                  <c:v>1.7735495991766904E-3</c:v>
                </c:pt>
                <c:pt idx="15">
                  <c:v>1.8083760785111073E-3</c:v>
                </c:pt>
                <c:pt idx="16">
                  <c:v>1.9605593137278655E-3</c:v>
                </c:pt>
                <c:pt idx="17">
                  <c:v>2.0422309860502513E-3</c:v>
                </c:pt>
                <c:pt idx="18">
                  <c:v>2.1104200946409301E-3</c:v>
                </c:pt>
                <c:pt idx="19">
                  <c:v>2.2993039598878467E-3</c:v>
                </c:pt>
                <c:pt idx="20">
                  <c:v>2.3948496328672891E-3</c:v>
                </c:pt>
                <c:pt idx="21">
                  <c:v>2.5075090690882445E-3</c:v>
                </c:pt>
                <c:pt idx="22">
                  <c:v>2.8187347271198134E-3</c:v>
                </c:pt>
                <c:pt idx="23">
                  <c:v>2.9079038749771587E-3</c:v>
                </c:pt>
                <c:pt idx="24">
                  <c:v>2.9490981672251641E-3</c:v>
                </c:pt>
                <c:pt idx="25">
                  <c:v>2.988667915847917E-3</c:v>
                </c:pt>
                <c:pt idx="26">
                  <c:v>3.3265951914862499E-3</c:v>
                </c:pt>
                <c:pt idx="27">
                  <c:v>3.5186088831891654E-3</c:v>
                </c:pt>
                <c:pt idx="28">
                  <c:v>3.6120184573829438E-3</c:v>
                </c:pt>
                <c:pt idx="29">
                  <c:v>5.2891107558431143E-3</c:v>
                </c:pt>
                <c:pt idx="30">
                  <c:v>5.3887468336845292E-3</c:v>
                </c:pt>
                <c:pt idx="31">
                  <c:v>5.5961177604038027E-3</c:v>
                </c:pt>
                <c:pt idx="32">
                  <c:v>6.5876512403551107E-3</c:v>
                </c:pt>
                <c:pt idx="33">
                  <c:v>6.670200855249866E-3</c:v>
                </c:pt>
                <c:pt idx="34">
                  <c:v>6.6983732896393044E-3</c:v>
                </c:pt>
                <c:pt idx="35">
                  <c:v>1.796724635739514E-2</c:v>
                </c:pt>
                <c:pt idx="36">
                  <c:v>1.9150640690270219E-2</c:v>
                </c:pt>
                <c:pt idx="37">
                  <c:v>1.9573640584328526E-2</c:v>
                </c:pt>
                <c:pt idx="38">
                  <c:v>1.9661615133753804E-2</c:v>
                </c:pt>
                <c:pt idx="39">
                  <c:v>1.9765526869551651E-2</c:v>
                </c:pt>
                <c:pt idx="40">
                  <c:v>3.1533808441685511E-2</c:v>
                </c:pt>
                <c:pt idx="41">
                  <c:v>4.1290204997411373E-2</c:v>
                </c:pt>
                <c:pt idx="42">
                  <c:v>4.2357269650387504E-2</c:v>
                </c:pt>
                <c:pt idx="43">
                  <c:v>4.238831219861304E-2</c:v>
                </c:pt>
                <c:pt idx="44">
                  <c:v>4.2782604523506199E-2</c:v>
                </c:pt>
                <c:pt idx="45">
                  <c:v>4.3048455254120689E-2</c:v>
                </c:pt>
                <c:pt idx="46">
                  <c:v>4.3126390721088009E-2</c:v>
                </c:pt>
                <c:pt idx="47">
                  <c:v>4.3178315560356804E-2</c:v>
                </c:pt>
                <c:pt idx="48">
                  <c:v>4.4980657324396371E-2</c:v>
                </c:pt>
                <c:pt idx="49">
                  <c:v>4.8334967475112442E-2</c:v>
                </c:pt>
                <c:pt idx="50">
                  <c:v>4.8493655897469047E-2</c:v>
                </c:pt>
                <c:pt idx="51">
                  <c:v>4.8917342540167122E-2</c:v>
                </c:pt>
                <c:pt idx="52">
                  <c:v>4.9387785263281081E-2</c:v>
                </c:pt>
                <c:pt idx="53">
                  <c:v>4.959135466604863E-2</c:v>
                </c:pt>
                <c:pt idx="54">
                  <c:v>5.1173022374385042E-2</c:v>
                </c:pt>
                <c:pt idx="55">
                  <c:v>5.1340204327285595E-2</c:v>
                </c:pt>
                <c:pt idx="56">
                  <c:v>5.1648177575484504E-2</c:v>
                </c:pt>
                <c:pt idx="57">
                  <c:v>5.1719856696810541E-2</c:v>
                </c:pt>
                <c:pt idx="58">
                  <c:v>5.3664196879337232E-2</c:v>
                </c:pt>
                <c:pt idx="59">
                  <c:v>7.6334756576032198E-2</c:v>
                </c:pt>
                <c:pt idx="60">
                  <c:v>7.6657489453802657E-2</c:v>
                </c:pt>
                <c:pt idx="61">
                  <c:v>7.6808340410132334E-2</c:v>
                </c:pt>
                <c:pt idx="62">
                  <c:v>7.7182172779390476E-2</c:v>
                </c:pt>
                <c:pt idx="63">
                  <c:v>7.730604032639915E-2</c:v>
                </c:pt>
                <c:pt idx="64">
                  <c:v>7.7564411113075771E-2</c:v>
                </c:pt>
                <c:pt idx="65">
                  <c:v>7.7873043166539174E-2</c:v>
                </c:pt>
                <c:pt idx="66">
                  <c:v>7.8575359007083859E-2</c:v>
                </c:pt>
                <c:pt idx="67">
                  <c:v>7.8662336184716436E-2</c:v>
                </c:pt>
                <c:pt idx="68">
                  <c:v>7.8860473793429017E-2</c:v>
                </c:pt>
                <c:pt idx="69">
                  <c:v>7.8934482978843687E-2</c:v>
                </c:pt>
                <c:pt idx="70">
                  <c:v>7.9454869011412466E-2</c:v>
                </c:pt>
                <c:pt idx="71">
                  <c:v>7.9667272685476423E-2</c:v>
                </c:pt>
                <c:pt idx="72">
                  <c:v>8.2371641179702387E-2</c:v>
                </c:pt>
                <c:pt idx="73">
                  <c:v>8.2764617287407444E-2</c:v>
                </c:pt>
                <c:pt idx="74">
                  <c:v>8.3171480762655375E-2</c:v>
                </c:pt>
                <c:pt idx="75">
                  <c:v>8.4057717173787322E-2</c:v>
                </c:pt>
                <c:pt idx="76">
                  <c:v>8.4228406885380469E-2</c:v>
                </c:pt>
                <c:pt idx="77">
                  <c:v>8.9375316009324635E-2</c:v>
                </c:pt>
                <c:pt idx="78">
                  <c:v>9.0756241862930562E-2</c:v>
                </c:pt>
                <c:pt idx="79">
                  <c:v>0.10006970508339894</c:v>
                </c:pt>
                <c:pt idx="80">
                  <c:v>0.10178144110386354</c:v>
                </c:pt>
                <c:pt idx="81">
                  <c:v>0.10354295654014523</c:v>
                </c:pt>
                <c:pt idx="82">
                  <c:v>0.1088390633219123</c:v>
                </c:pt>
                <c:pt idx="83">
                  <c:v>0.11121203986055075</c:v>
                </c:pt>
                <c:pt idx="84">
                  <c:v>0.11130444702548856</c:v>
                </c:pt>
                <c:pt idx="85">
                  <c:v>0.11138459150431171</c:v>
                </c:pt>
                <c:pt idx="86">
                  <c:v>0.11149024220611474</c:v>
                </c:pt>
                <c:pt idx="87">
                  <c:v>0.11316806397212811</c:v>
                </c:pt>
                <c:pt idx="88">
                  <c:v>0.1135839810090947</c:v>
                </c:pt>
                <c:pt idx="89">
                  <c:v>0.11364292674006359</c:v>
                </c:pt>
                <c:pt idx="90">
                  <c:v>0.1144912795288037</c:v>
                </c:pt>
                <c:pt idx="91">
                  <c:v>0.1158356219614412</c:v>
                </c:pt>
                <c:pt idx="92">
                  <c:v>0.11645261122804688</c:v>
                </c:pt>
                <c:pt idx="93">
                  <c:v>0.15067094810722262</c:v>
                </c:pt>
                <c:pt idx="94">
                  <c:v>0.15075685625553031</c:v>
                </c:pt>
                <c:pt idx="95">
                  <c:v>0.15083763220870022</c:v>
                </c:pt>
                <c:pt idx="96">
                  <c:v>0.15177890004279332</c:v>
                </c:pt>
                <c:pt idx="97">
                  <c:v>0.1540517121517819</c:v>
                </c:pt>
                <c:pt idx="98">
                  <c:v>0.15695565924482091</c:v>
                </c:pt>
                <c:pt idx="99">
                  <c:v>0.15735604046946389</c:v>
                </c:pt>
                <c:pt idx="100">
                  <c:v>0.15753445743534961</c:v>
                </c:pt>
                <c:pt idx="101">
                  <c:v>0.15779831218215218</c:v>
                </c:pt>
                <c:pt idx="102">
                  <c:v>0.1643339641849588</c:v>
                </c:pt>
                <c:pt idx="103">
                  <c:v>0.17058041842260596</c:v>
                </c:pt>
                <c:pt idx="104">
                  <c:v>0.17241010393536027</c:v>
                </c:pt>
                <c:pt idx="105">
                  <c:v>0.17845573578011042</c:v>
                </c:pt>
                <c:pt idx="106">
                  <c:v>0.17887058769216893</c:v>
                </c:pt>
                <c:pt idx="107">
                  <c:v>0.18311044206981653</c:v>
                </c:pt>
                <c:pt idx="108">
                  <c:v>0.19367521696902865</c:v>
                </c:pt>
                <c:pt idx="109">
                  <c:v>0.2039765533169596</c:v>
                </c:pt>
                <c:pt idx="110">
                  <c:v>0.20423370341451294</c:v>
                </c:pt>
                <c:pt idx="111">
                  <c:v>0.20793038131114785</c:v>
                </c:pt>
                <c:pt idx="112">
                  <c:v>0.20815004582246469</c:v>
                </c:pt>
                <c:pt idx="113">
                  <c:v>0.21426899734793081</c:v>
                </c:pt>
                <c:pt idx="114">
                  <c:v>0.23783966702769449</c:v>
                </c:pt>
                <c:pt idx="115">
                  <c:v>0.23793084511284074</c:v>
                </c:pt>
                <c:pt idx="116">
                  <c:v>0.23903124748336269</c:v>
                </c:pt>
                <c:pt idx="117">
                  <c:v>0.24786885501973149</c:v>
                </c:pt>
                <c:pt idx="118">
                  <c:v>0.24831230254371681</c:v>
                </c:pt>
                <c:pt idx="119">
                  <c:v>0.24864435561659604</c:v>
                </c:pt>
                <c:pt idx="120">
                  <c:v>0.25213645986383482</c:v>
                </c:pt>
                <c:pt idx="121">
                  <c:v>0.25709796489191505</c:v>
                </c:pt>
                <c:pt idx="122">
                  <c:v>0.25906128912989651</c:v>
                </c:pt>
                <c:pt idx="123">
                  <c:v>0.26316395465687403</c:v>
                </c:pt>
                <c:pt idx="124">
                  <c:v>0.27070364168418726</c:v>
                </c:pt>
                <c:pt idx="125">
                  <c:v>0.27149186103367379</c:v>
                </c:pt>
                <c:pt idx="126">
                  <c:v>0.27425667351374911</c:v>
                </c:pt>
                <c:pt idx="127">
                  <c:v>0.27470004916584206</c:v>
                </c:pt>
                <c:pt idx="128">
                  <c:v>0.28241535234477566</c:v>
                </c:pt>
                <c:pt idx="129">
                  <c:v>0.28258458799029984</c:v>
                </c:pt>
                <c:pt idx="130">
                  <c:v>0.28364919996518778</c:v>
                </c:pt>
                <c:pt idx="131">
                  <c:v>0.28404306796418571</c:v>
                </c:pt>
                <c:pt idx="132">
                  <c:v>0.28484472665321298</c:v>
                </c:pt>
                <c:pt idx="133">
                  <c:v>0.29122446282894726</c:v>
                </c:pt>
                <c:pt idx="134">
                  <c:v>0.29167001397615722</c:v>
                </c:pt>
                <c:pt idx="135">
                  <c:v>0.3102691479513624</c:v>
                </c:pt>
                <c:pt idx="136">
                  <c:v>0.3115000349520255</c:v>
                </c:pt>
                <c:pt idx="137">
                  <c:v>0.46801802018760058</c:v>
                </c:pt>
                <c:pt idx="138">
                  <c:v>0.47232848906694358</c:v>
                </c:pt>
                <c:pt idx="139">
                  <c:v>0.47243364190201226</c:v>
                </c:pt>
                <c:pt idx="140">
                  <c:v>0.47428170343768689</c:v>
                </c:pt>
                <c:pt idx="141">
                  <c:v>0.47653079475991661</c:v>
                </c:pt>
                <c:pt idx="142">
                  <c:v>0.48041801116771177</c:v>
                </c:pt>
                <c:pt idx="143">
                  <c:v>0.48131703125196496</c:v>
                </c:pt>
                <c:pt idx="144">
                  <c:v>0.59282981746892083</c:v>
                </c:pt>
                <c:pt idx="145">
                  <c:v>0.59300368416620064</c:v>
                </c:pt>
                <c:pt idx="146">
                  <c:v>0.59330172107169388</c:v>
                </c:pt>
                <c:pt idx="147">
                  <c:v>0.60024563321323443</c:v>
                </c:pt>
                <c:pt idx="148">
                  <c:v>0.60481873050033597</c:v>
                </c:pt>
                <c:pt idx="149">
                  <c:v>0.69653123436754616</c:v>
                </c:pt>
                <c:pt idx="150">
                  <c:v>0.69760480821925908</c:v>
                </c:pt>
                <c:pt idx="151">
                  <c:v>0.69777029392506784</c:v>
                </c:pt>
                <c:pt idx="152">
                  <c:v>0.69852424201860297</c:v>
                </c:pt>
                <c:pt idx="153">
                  <c:v>0.69885852393165082</c:v>
                </c:pt>
                <c:pt idx="154">
                  <c:v>0.69905022139621431</c:v>
                </c:pt>
                <c:pt idx="155">
                  <c:v>0.71393418239011852</c:v>
                </c:pt>
                <c:pt idx="156">
                  <c:v>0.71468104707535018</c:v>
                </c:pt>
                <c:pt idx="157">
                  <c:v>0.71783584419083279</c:v>
                </c:pt>
                <c:pt idx="158">
                  <c:v>0.71794445431809273</c:v>
                </c:pt>
                <c:pt idx="159">
                  <c:v>0.7180349035787662</c:v>
                </c:pt>
                <c:pt idx="160">
                  <c:v>0.71961764195475142</c:v>
                </c:pt>
                <c:pt idx="161">
                  <c:v>0.72243261084888266</c:v>
                </c:pt>
                <c:pt idx="162">
                  <c:v>0.72295543351315206</c:v>
                </c:pt>
                <c:pt idx="163">
                  <c:v>0.72436586657579904</c:v>
                </c:pt>
                <c:pt idx="164">
                  <c:v>0.72624029887951724</c:v>
                </c:pt>
                <c:pt idx="165">
                  <c:v>0.73409951198754364</c:v>
                </c:pt>
                <c:pt idx="166">
                  <c:v>0.73733809748985324</c:v>
                </c:pt>
                <c:pt idx="167">
                  <c:v>0.73842836918489207</c:v>
                </c:pt>
                <c:pt idx="168">
                  <c:v>0.74892738367588896</c:v>
                </c:pt>
                <c:pt idx="169">
                  <c:v>0.75298906287057621</c:v>
                </c:pt>
                <c:pt idx="170">
                  <c:v>0.75341909687010611</c:v>
                </c:pt>
                <c:pt idx="171">
                  <c:v>0.76277544684798892</c:v>
                </c:pt>
                <c:pt idx="172">
                  <c:v>0.7632739189660338</c:v>
                </c:pt>
                <c:pt idx="173">
                  <c:v>0.76471962886335587</c:v>
                </c:pt>
                <c:pt idx="174">
                  <c:v>0.77031669363623112</c:v>
                </c:pt>
                <c:pt idx="175">
                  <c:v>0.77689619986500547</c:v>
                </c:pt>
                <c:pt idx="176">
                  <c:v>0.77775482647586724</c:v>
                </c:pt>
                <c:pt idx="177">
                  <c:v>0.7781636837760143</c:v>
                </c:pt>
                <c:pt idx="178">
                  <c:v>0.7841283786678187</c:v>
                </c:pt>
                <c:pt idx="179">
                  <c:v>0.78455333704797603</c:v>
                </c:pt>
                <c:pt idx="180">
                  <c:v>0.79914856277403223</c:v>
                </c:pt>
                <c:pt idx="181">
                  <c:v>0.80017483487628382</c:v>
                </c:pt>
                <c:pt idx="182">
                  <c:v>0.80034116927981735</c:v>
                </c:pt>
                <c:pt idx="183">
                  <c:v>0.8138694920263766</c:v>
                </c:pt>
                <c:pt idx="184">
                  <c:v>0.81428548976993553</c:v>
                </c:pt>
                <c:pt idx="185">
                  <c:v>0.8160303267012381</c:v>
                </c:pt>
                <c:pt idx="186">
                  <c:v>0.81859356286849583</c:v>
                </c:pt>
                <c:pt idx="187">
                  <c:v>0.81879082993006091</c:v>
                </c:pt>
                <c:pt idx="188">
                  <c:v>0.82069883873320837</c:v>
                </c:pt>
                <c:pt idx="189">
                  <c:v>0.83264338632034696</c:v>
                </c:pt>
                <c:pt idx="190">
                  <c:v>0.83993606880830818</c:v>
                </c:pt>
                <c:pt idx="191">
                  <c:v>0.84208923320273976</c:v>
                </c:pt>
                <c:pt idx="192">
                  <c:v>0.84231192434141711</c:v>
                </c:pt>
                <c:pt idx="193">
                  <c:v>0.86293538099826417</c:v>
                </c:pt>
                <c:pt idx="194">
                  <c:v>0.86704123124320476</c:v>
                </c:pt>
                <c:pt idx="195">
                  <c:v>0.8694268094019606</c:v>
                </c:pt>
                <c:pt idx="196">
                  <c:v>0.8782247675855378</c:v>
                </c:pt>
                <c:pt idx="197">
                  <c:v>0.88533974887142908</c:v>
                </c:pt>
                <c:pt idx="198">
                  <c:v>0.88567712217922234</c:v>
                </c:pt>
                <c:pt idx="199">
                  <c:v>0.89554208234605803</c:v>
                </c:pt>
                <c:pt idx="200">
                  <c:v>0.89584070326043874</c:v>
                </c:pt>
                <c:pt idx="201">
                  <c:v>0.89609541700189732</c:v>
                </c:pt>
                <c:pt idx="202">
                  <c:v>0.89632369929608158</c:v>
                </c:pt>
                <c:pt idx="203">
                  <c:v>0.89739498284751162</c:v>
                </c:pt>
                <c:pt idx="204">
                  <c:v>0.89779073329600489</c:v>
                </c:pt>
                <c:pt idx="205">
                  <c:v>0.89796057533573959</c:v>
                </c:pt>
                <c:pt idx="206">
                  <c:v>0.89880268589598478</c:v>
                </c:pt>
                <c:pt idx="207">
                  <c:v>0.89982907497762654</c:v>
                </c:pt>
                <c:pt idx="208">
                  <c:v>0.90000882169601193</c:v>
                </c:pt>
                <c:pt idx="209">
                  <c:v>0.90266260282043387</c:v>
                </c:pt>
                <c:pt idx="210">
                  <c:v>0.90620662079083703</c:v>
                </c:pt>
                <c:pt idx="211">
                  <c:v>0.90810115445630057</c:v>
                </c:pt>
                <c:pt idx="212">
                  <c:v>0.90956508116820534</c:v>
                </c:pt>
                <c:pt idx="213">
                  <c:v>0.91047077313522939</c:v>
                </c:pt>
                <c:pt idx="214">
                  <c:v>0.91211792780480072</c:v>
                </c:pt>
                <c:pt idx="215">
                  <c:v>0.9184863269168122</c:v>
                </c:pt>
                <c:pt idx="216">
                  <c:v>0.91911675610479338</c:v>
                </c:pt>
                <c:pt idx="217">
                  <c:v>0.92333815846885137</c:v>
                </c:pt>
                <c:pt idx="218">
                  <c:v>0.92449402220752763</c:v>
                </c:pt>
                <c:pt idx="219">
                  <c:v>0.93110160995136959</c:v>
                </c:pt>
                <c:pt idx="220">
                  <c:v>0.93139151323699243</c:v>
                </c:pt>
                <c:pt idx="221">
                  <c:v>0.93490294257135576</c:v>
                </c:pt>
                <c:pt idx="222">
                  <c:v>0.93575431796054798</c:v>
                </c:pt>
                <c:pt idx="223">
                  <c:v>0.93603871261931748</c:v>
                </c:pt>
                <c:pt idx="224">
                  <c:v>0.93755905008512108</c:v>
                </c:pt>
                <c:pt idx="225">
                  <c:v>0.93991144146649186</c:v>
                </c:pt>
                <c:pt idx="226">
                  <c:v>0.940865510428746</c:v>
                </c:pt>
                <c:pt idx="227">
                  <c:v>0.94536567143355166</c:v>
                </c:pt>
                <c:pt idx="228">
                  <c:v>0.94685453461449831</c:v>
                </c:pt>
                <c:pt idx="229">
                  <c:v>0.94749553022619093</c:v>
                </c:pt>
                <c:pt idx="230">
                  <c:v>0.94928385969666085</c:v>
                </c:pt>
                <c:pt idx="231">
                  <c:v>0.95032809441299315</c:v>
                </c:pt>
                <c:pt idx="232">
                  <c:v>0.95181369653314429</c:v>
                </c:pt>
                <c:pt idx="233">
                  <c:v>0.95225158239145324</c:v>
                </c:pt>
                <c:pt idx="234">
                  <c:v>0.95238500871640541</c:v>
                </c:pt>
                <c:pt idx="235">
                  <c:v>0.95308330409473929</c:v>
                </c:pt>
                <c:pt idx="236">
                  <c:v>0.95362717107569417</c:v>
                </c:pt>
                <c:pt idx="237">
                  <c:v>0.95532651218046116</c:v>
                </c:pt>
                <c:pt idx="238">
                  <c:v>0.95562290959836527</c:v>
                </c:pt>
                <c:pt idx="239">
                  <c:v>0.96357867112547868</c:v>
                </c:pt>
                <c:pt idx="240">
                  <c:v>0.96481550141411132</c:v>
                </c:pt>
                <c:pt idx="241">
                  <c:v>0.96715714499247019</c:v>
                </c:pt>
                <c:pt idx="242">
                  <c:v>0.96797402683424683</c:v>
                </c:pt>
                <c:pt idx="243">
                  <c:v>0.96846767419552771</c:v>
                </c:pt>
                <c:pt idx="244">
                  <c:v>0.96932693996707842</c:v>
                </c:pt>
                <c:pt idx="245">
                  <c:v>0.97263874513578763</c:v>
                </c:pt>
                <c:pt idx="246">
                  <c:v>0.97369463265301615</c:v>
                </c:pt>
                <c:pt idx="247">
                  <c:v>0.980160695913327</c:v>
                </c:pt>
                <c:pt idx="248">
                  <c:v>0.98261377209889667</c:v>
                </c:pt>
                <c:pt idx="249">
                  <c:v>0.98636635120006833</c:v>
                </c:pt>
                <c:pt idx="25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Igualdad</c:v>
          </c:tx>
          <c:marker>
            <c:symbol val="none"/>
          </c:marker>
          <c:xVal>
            <c:numRef>
              <c:f>[1]Año2010!$K$11:$K$261</c:f>
              <c:numCache>
                <c:formatCode>General</c:formatCode>
                <c:ptCount val="251"/>
                <c:pt idx="0">
                  <c:v>1.5975474891649096E-4</c:v>
                </c:pt>
                <c:pt idx="1">
                  <c:v>2.4835436541328047E-4</c:v>
                </c:pt>
                <c:pt idx="2">
                  <c:v>3.2455921690792845E-4</c:v>
                </c:pt>
                <c:pt idx="3">
                  <c:v>4.407027556316992E-4</c:v>
                </c:pt>
                <c:pt idx="4">
                  <c:v>6.280014267751714E-4</c:v>
                </c:pt>
                <c:pt idx="5">
                  <c:v>7.7627954143042019E-4</c:v>
                </c:pt>
                <c:pt idx="6">
                  <c:v>8.4927093533192037E-4</c:v>
                </c:pt>
                <c:pt idx="7">
                  <c:v>1.5364917948951012E-3</c:v>
                </c:pt>
                <c:pt idx="8">
                  <c:v>2.2191220007537855E-3</c:v>
                </c:pt>
                <c:pt idx="9">
                  <c:v>2.3393971278116033E-3</c:v>
                </c:pt>
                <c:pt idx="10">
                  <c:v>2.398157495229163E-3</c:v>
                </c:pt>
                <c:pt idx="11">
                  <c:v>2.6327398995289529E-3</c:v>
                </c:pt>
                <c:pt idx="12">
                  <c:v>3.3993790681799297E-3</c:v>
                </c:pt>
                <c:pt idx="13">
                  <c:v>4.0085588147666636E-3</c:v>
                </c:pt>
                <c:pt idx="14">
                  <c:v>4.2647172914775889E-3</c:v>
                </c:pt>
                <c:pt idx="15">
                  <c:v>4.3413812083426869E-3</c:v>
                </c:pt>
                <c:pt idx="16">
                  <c:v>4.6760398634005081E-3</c:v>
                </c:pt>
                <c:pt idx="17">
                  <c:v>4.8550753578758864E-3</c:v>
                </c:pt>
                <c:pt idx="18">
                  <c:v>5.0042716032720341E-3</c:v>
                </c:pt>
                <c:pt idx="19">
                  <c:v>5.4155941751949533E-3</c:v>
                </c:pt>
                <c:pt idx="20">
                  <c:v>5.6221735918973127E-3</c:v>
                </c:pt>
                <c:pt idx="21">
                  <c:v>5.8650191728651969E-3</c:v>
                </c:pt>
                <c:pt idx="22">
                  <c:v>6.5329592868694913E-3</c:v>
                </c:pt>
                <c:pt idx="23">
                  <c:v>6.7234714156061111E-3</c:v>
                </c:pt>
                <c:pt idx="24">
                  <c:v>6.8111529013620007E-3</c:v>
                </c:pt>
                <c:pt idx="25">
                  <c:v>6.8951618641542936E-3</c:v>
                </c:pt>
                <c:pt idx="26">
                  <c:v>7.5975318809423141E-3</c:v>
                </c:pt>
                <c:pt idx="27">
                  <c:v>7.996459687863092E-3</c:v>
                </c:pt>
                <c:pt idx="28">
                  <c:v>8.1888080780815106E-3</c:v>
                </c:pt>
                <c:pt idx="29">
                  <c:v>1.160333630348628E-2</c:v>
                </c:pt>
                <c:pt idx="30">
                  <c:v>1.1804866001113693E-2</c:v>
                </c:pt>
                <c:pt idx="31">
                  <c:v>1.2222615488222907E-2</c:v>
                </c:pt>
                <c:pt idx="32">
                  <c:v>1.4192924058192963E-2</c:v>
                </c:pt>
                <c:pt idx="33">
                  <c:v>1.4354974133961702E-2</c:v>
                </c:pt>
                <c:pt idx="34">
                  <c:v>1.4410061978415665E-2</c:v>
                </c:pt>
                <c:pt idx="35">
                  <c:v>3.6379094346655871E-2</c:v>
                </c:pt>
                <c:pt idx="36">
                  <c:v>3.8684061571683748E-2</c:v>
                </c:pt>
                <c:pt idx="37">
                  <c:v>3.9492934754416092E-2</c:v>
                </c:pt>
                <c:pt idx="38">
                  <c:v>3.9655902960925735E-2</c:v>
                </c:pt>
                <c:pt idx="39">
                  <c:v>3.984825135114415E-2</c:v>
                </c:pt>
                <c:pt idx="40">
                  <c:v>6.1470689364694846E-2</c:v>
                </c:pt>
                <c:pt idx="41">
                  <c:v>7.9383420119641612E-2</c:v>
                </c:pt>
                <c:pt idx="42">
                  <c:v>8.1338120467016384E-2</c:v>
                </c:pt>
                <c:pt idx="43">
                  <c:v>8.139458550758169E-2</c:v>
                </c:pt>
                <c:pt idx="44">
                  <c:v>8.2085019824738023E-2</c:v>
                </c:pt>
                <c:pt idx="45">
                  <c:v>8.2549593979633101E-2</c:v>
                </c:pt>
                <c:pt idx="46">
                  <c:v>8.2685477329286217E-2</c:v>
                </c:pt>
                <c:pt idx="47">
                  <c:v>8.2774995076523902E-2</c:v>
                </c:pt>
                <c:pt idx="48">
                  <c:v>8.5872768196318394E-2</c:v>
                </c:pt>
                <c:pt idx="49">
                  <c:v>9.1623480091941614E-2</c:v>
                </c:pt>
                <c:pt idx="50">
                  <c:v>9.1893869595136471E-2</c:v>
                </c:pt>
                <c:pt idx="51">
                  <c:v>9.261460222674249E-2</c:v>
                </c:pt>
                <c:pt idx="52">
                  <c:v>9.3413375971324944E-2</c:v>
                </c:pt>
                <c:pt idx="53">
                  <c:v>9.375767499916221E-2</c:v>
                </c:pt>
                <c:pt idx="54">
                  <c:v>9.6430353585920281E-2</c:v>
                </c:pt>
                <c:pt idx="55">
                  <c:v>9.6712219723376389E-2</c:v>
                </c:pt>
                <c:pt idx="56">
                  <c:v>9.7221323219205097E-2</c:v>
                </c:pt>
                <c:pt idx="57">
                  <c:v>9.7339762084781109E-2</c:v>
                </c:pt>
                <c:pt idx="58">
                  <c:v>0.10053347986699958</c:v>
                </c:pt>
                <c:pt idx="59">
                  <c:v>0.13738587061058907</c:v>
                </c:pt>
                <c:pt idx="60">
                  <c:v>0.13791012326364263</c:v>
                </c:pt>
                <c:pt idx="61">
                  <c:v>0.13815388697535141</c:v>
                </c:pt>
                <c:pt idx="62">
                  <c:v>0.13875663980675185</c:v>
                </c:pt>
                <c:pt idx="63">
                  <c:v>0.13895449698141565</c:v>
                </c:pt>
                <c:pt idx="64">
                  <c:v>0.13936627861870904</c:v>
                </c:pt>
                <c:pt idx="65">
                  <c:v>0.1398528879113857</c:v>
                </c:pt>
                <c:pt idx="66">
                  <c:v>0.1409551038658354</c:v>
                </c:pt>
                <c:pt idx="67">
                  <c:v>0.14109098721548849</c:v>
                </c:pt>
                <c:pt idx="68">
                  <c:v>0.1413976428829489</c:v>
                </c:pt>
                <c:pt idx="69">
                  <c:v>0.14151195016019086</c:v>
                </c:pt>
                <c:pt idx="70">
                  <c:v>0.14231531455847782</c:v>
                </c:pt>
                <c:pt idx="71">
                  <c:v>0.1426375784485335</c:v>
                </c:pt>
                <c:pt idx="72">
                  <c:v>0.14670306136923592</c:v>
                </c:pt>
                <c:pt idx="73">
                  <c:v>0.14728561532433657</c:v>
                </c:pt>
                <c:pt idx="74">
                  <c:v>0.14788331843666205</c:v>
                </c:pt>
                <c:pt idx="75">
                  <c:v>0.14918155530429378</c:v>
                </c:pt>
                <c:pt idx="76">
                  <c:v>0.14943036873507751</c:v>
                </c:pt>
                <c:pt idx="77">
                  <c:v>0.15686539147488063</c:v>
                </c:pt>
                <c:pt idx="78">
                  <c:v>0.15886003050948452</c:v>
                </c:pt>
                <c:pt idx="79">
                  <c:v>0.17227575689550617</c:v>
                </c:pt>
                <c:pt idx="80">
                  <c:v>0.17473083849667109</c:v>
                </c:pt>
                <c:pt idx="81">
                  <c:v>0.17725707523025572</c:v>
                </c:pt>
                <c:pt idx="82">
                  <c:v>0.18481512748933934</c:v>
                </c:pt>
                <c:pt idx="83">
                  <c:v>0.18819660300807176</c:v>
                </c:pt>
                <c:pt idx="84">
                  <c:v>0.18832789570402036</c:v>
                </c:pt>
                <c:pt idx="85">
                  <c:v>0.18844174391589188</c:v>
                </c:pt>
                <c:pt idx="86">
                  <c:v>0.18859139922665849</c:v>
                </c:pt>
                <c:pt idx="87">
                  <c:v>0.19095420868836302</c:v>
                </c:pt>
                <c:pt idx="88">
                  <c:v>0.19153768077420458</c:v>
                </c:pt>
                <c:pt idx="89">
                  <c:v>0.19161939441014461</c:v>
                </c:pt>
                <c:pt idx="90">
                  <c:v>0.1927909292355322</c:v>
                </c:pt>
                <c:pt idx="91">
                  <c:v>0.19462810884807186</c:v>
                </c:pt>
                <c:pt idx="92">
                  <c:v>0.1954626896915494</c:v>
                </c:pt>
                <c:pt idx="93">
                  <c:v>0.24105752134998271</c:v>
                </c:pt>
                <c:pt idx="94">
                  <c:v>0.24117182862722469</c:v>
                </c:pt>
                <c:pt idx="95">
                  <c:v>0.24127924992390992</c:v>
                </c:pt>
                <c:pt idx="96">
                  <c:v>0.24252515333931035</c:v>
                </c:pt>
                <c:pt idx="97">
                  <c:v>0.24549668348223119</c:v>
                </c:pt>
                <c:pt idx="98">
                  <c:v>0.24925000195102781</c:v>
                </c:pt>
                <c:pt idx="99">
                  <c:v>0.24975772825074519</c:v>
                </c:pt>
                <c:pt idx="100">
                  <c:v>0.24998358841300641</c:v>
                </c:pt>
                <c:pt idx="101">
                  <c:v>0.25031641080658246</c:v>
                </c:pt>
                <c:pt idx="102">
                  <c:v>0.25851348206133207</c:v>
                </c:pt>
                <c:pt idx="103">
                  <c:v>0.26632952905860841</c:v>
                </c:pt>
                <c:pt idx="104">
                  <c:v>0.26860190264233436</c:v>
                </c:pt>
                <c:pt idx="105">
                  <c:v>0.27608237285381199</c:v>
                </c:pt>
                <c:pt idx="106">
                  <c:v>0.27659468980723384</c:v>
                </c:pt>
                <c:pt idx="107">
                  <c:v>0.28180554082720827</c:v>
                </c:pt>
                <c:pt idx="108">
                  <c:v>0.29477918726148683</c:v>
                </c:pt>
                <c:pt idx="109">
                  <c:v>0.30734747897365838</c:v>
                </c:pt>
                <c:pt idx="110">
                  <c:v>0.30765964342556418</c:v>
                </c:pt>
                <c:pt idx="111">
                  <c:v>0.31213920331041217</c:v>
                </c:pt>
                <c:pt idx="112">
                  <c:v>0.3124036249637912</c:v>
                </c:pt>
                <c:pt idx="113">
                  <c:v>0.31973811238746586</c:v>
                </c:pt>
                <c:pt idx="114">
                  <c:v>0.34771263793192886</c:v>
                </c:pt>
                <c:pt idx="115">
                  <c:v>0.34782051829398453</c:v>
                </c:pt>
                <c:pt idx="116">
                  <c:v>0.34911829609624578</c:v>
                </c:pt>
                <c:pt idx="117">
                  <c:v>0.3595197992598948</c:v>
                </c:pt>
                <c:pt idx="118">
                  <c:v>0.36003670686702116</c:v>
                </c:pt>
                <c:pt idx="119">
                  <c:v>0.36042140364745801</c:v>
                </c:pt>
                <c:pt idx="120">
                  <c:v>0.36442353554703838</c:v>
                </c:pt>
                <c:pt idx="121">
                  <c:v>0.37009666539505559</c:v>
                </c:pt>
                <c:pt idx="122">
                  <c:v>0.37233093655303423</c:v>
                </c:pt>
                <c:pt idx="123">
                  <c:v>0.37693857567623773</c:v>
                </c:pt>
                <c:pt idx="124">
                  <c:v>0.38539455979992093</c:v>
                </c:pt>
                <c:pt idx="125">
                  <c:v>0.38627458811507298</c:v>
                </c:pt>
                <c:pt idx="126">
                  <c:v>0.38935032609708592</c:v>
                </c:pt>
                <c:pt idx="127">
                  <c:v>0.38983280380142854</c:v>
                </c:pt>
                <c:pt idx="128">
                  <c:v>0.39813959167971558</c:v>
                </c:pt>
                <c:pt idx="129">
                  <c:v>0.39832092250104323</c:v>
                </c:pt>
                <c:pt idx="130">
                  <c:v>0.39945481396605398</c:v>
                </c:pt>
                <c:pt idx="131">
                  <c:v>0.39987394064927451</c:v>
                </c:pt>
                <c:pt idx="132">
                  <c:v>0.40072321158460644</c:v>
                </c:pt>
                <c:pt idx="133">
                  <c:v>0.40745402804613973</c:v>
                </c:pt>
                <c:pt idx="134">
                  <c:v>0.40792365192010976</c:v>
                </c:pt>
                <c:pt idx="135">
                  <c:v>0.42741189502643989</c:v>
                </c:pt>
                <c:pt idx="136">
                  <c:v>0.42869085114851269</c:v>
                </c:pt>
                <c:pt idx="137">
                  <c:v>0.59082677214152624</c:v>
                </c:pt>
                <c:pt idx="138">
                  <c:v>0.5952907238037789</c:v>
                </c:pt>
                <c:pt idx="139">
                  <c:v>0.59539906323120506</c:v>
                </c:pt>
                <c:pt idx="140">
                  <c:v>0.59725827798152631</c:v>
                </c:pt>
                <c:pt idx="141">
                  <c:v>0.59949943512006165</c:v>
                </c:pt>
                <c:pt idx="142">
                  <c:v>0.60337165151980476</c:v>
                </c:pt>
                <c:pt idx="143">
                  <c:v>0.60426132020773626</c:v>
                </c:pt>
                <c:pt idx="144">
                  <c:v>0.71363226752126274</c:v>
                </c:pt>
                <c:pt idx="145">
                  <c:v>0.71380074451221776</c:v>
                </c:pt>
                <c:pt idx="146">
                  <c:v>0.71408352878041481</c:v>
                </c:pt>
                <c:pt idx="147">
                  <c:v>0.72065045890469759</c:v>
                </c:pt>
                <c:pt idx="148">
                  <c:v>0.72493675226858634</c:v>
                </c:pt>
                <c:pt idx="149">
                  <c:v>0.81009613287922588</c:v>
                </c:pt>
                <c:pt idx="150">
                  <c:v>0.81108817314476767</c:v>
                </c:pt>
                <c:pt idx="151">
                  <c:v>0.81123920565164553</c:v>
                </c:pt>
                <c:pt idx="152">
                  <c:v>0.81192596744583834</c:v>
                </c:pt>
                <c:pt idx="153">
                  <c:v>0.81222940965570556</c:v>
                </c:pt>
                <c:pt idx="154">
                  <c:v>0.81240339543110596</c:v>
                </c:pt>
                <c:pt idx="155">
                  <c:v>0.8258328937782411</c:v>
                </c:pt>
                <c:pt idx="156">
                  <c:v>0.82650588361132038</c:v>
                </c:pt>
                <c:pt idx="157">
                  <c:v>0.82932684031273374</c:v>
                </c:pt>
                <c:pt idx="158">
                  <c:v>0.82942370310589852</c:v>
                </c:pt>
                <c:pt idx="159">
                  <c:v>0.82950403954572727</c:v>
                </c:pt>
                <c:pt idx="160">
                  <c:v>0.8309000573372648</c:v>
                </c:pt>
                <c:pt idx="161">
                  <c:v>0.83337166529176587</c:v>
                </c:pt>
                <c:pt idx="162">
                  <c:v>0.83382797626999283</c:v>
                </c:pt>
                <c:pt idx="163">
                  <c:v>0.83505597613594573</c:v>
                </c:pt>
                <c:pt idx="164">
                  <c:v>0.83668290380881949</c:v>
                </c:pt>
                <c:pt idx="165">
                  <c:v>0.84340224363609151</c:v>
                </c:pt>
                <c:pt idx="166">
                  <c:v>0.84615112707434426</c:v>
                </c:pt>
                <c:pt idx="167">
                  <c:v>0.8470724712728368</c:v>
                </c:pt>
                <c:pt idx="168">
                  <c:v>0.85592554694195899</c:v>
                </c:pt>
                <c:pt idx="169">
                  <c:v>0.85925468900846014</c:v>
                </c:pt>
                <c:pt idx="170">
                  <c:v>0.85960357869000192</c:v>
                </c:pt>
                <c:pt idx="171">
                  <c:v>0.8671905520674239</c:v>
                </c:pt>
                <c:pt idx="172">
                  <c:v>0.86758810267823328</c:v>
                </c:pt>
                <c:pt idx="173">
                  <c:v>0.86873622516972793</c:v>
                </c:pt>
                <c:pt idx="174">
                  <c:v>0.87317401010586504</c:v>
                </c:pt>
                <c:pt idx="175">
                  <c:v>0.87837246636083732</c:v>
                </c:pt>
                <c:pt idx="176">
                  <c:v>0.87904775152076886</c:v>
                </c:pt>
                <c:pt idx="177">
                  <c:v>0.87936726101860174</c:v>
                </c:pt>
                <c:pt idx="178">
                  <c:v>0.88398086799162112</c:v>
                </c:pt>
                <c:pt idx="179">
                  <c:v>0.8843058862738995</c:v>
                </c:pt>
                <c:pt idx="180">
                  <c:v>0.89545842038360424</c:v>
                </c:pt>
                <c:pt idx="181">
                  <c:v>0.89623607712114595</c:v>
                </c:pt>
                <c:pt idx="182">
                  <c:v>0.89636094290190826</c:v>
                </c:pt>
                <c:pt idx="183">
                  <c:v>0.90646543077087638</c:v>
                </c:pt>
                <c:pt idx="184">
                  <c:v>0.9067688729807436</c:v>
                </c:pt>
                <c:pt idx="185">
                  <c:v>0.90803864779540744</c:v>
                </c:pt>
                <c:pt idx="186">
                  <c:v>0.90990015787258094</c:v>
                </c:pt>
                <c:pt idx="187">
                  <c:v>0.91004155000667941</c:v>
                </c:pt>
                <c:pt idx="188">
                  <c:v>0.91140635135302628</c:v>
                </c:pt>
                <c:pt idx="189">
                  <c:v>0.91965529699463677</c:v>
                </c:pt>
                <c:pt idx="190">
                  <c:v>0.92468527625865393</c:v>
                </c:pt>
                <c:pt idx="191">
                  <c:v>0.9261662211437246</c:v>
                </c:pt>
                <c:pt idx="192">
                  <c:v>0.92631725365060258</c:v>
                </c:pt>
                <c:pt idx="193">
                  <c:v>0.94020948989115105</c:v>
                </c:pt>
                <c:pt idx="194">
                  <c:v>0.94296984996366495</c:v>
                </c:pt>
                <c:pt idx="195">
                  <c:v>0.94454077166134376</c:v>
                </c:pt>
                <c:pt idx="196">
                  <c:v>0.95019507982917262</c:v>
                </c:pt>
                <c:pt idx="197">
                  <c:v>0.95476140306903567</c:v>
                </c:pt>
                <c:pt idx="198">
                  <c:v>0.95497716379314701</c:v>
                </c:pt>
                <c:pt idx="199">
                  <c:v>0.96125717806089872</c:v>
                </c:pt>
                <c:pt idx="200">
                  <c:v>0.96144723112426489</c:v>
                </c:pt>
                <c:pt idx="201">
                  <c:v>0.96160882213466314</c:v>
                </c:pt>
                <c:pt idx="202">
                  <c:v>0.96175342772635486</c:v>
                </c:pt>
                <c:pt idx="203">
                  <c:v>0.96241126840220925</c:v>
                </c:pt>
                <c:pt idx="204">
                  <c:v>0.96264952332947262</c:v>
                </c:pt>
                <c:pt idx="205">
                  <c:v>0.96274959958023065</c:v>
                </c:pt>
                <c:pt idx="206">
                  <c:v>0.9632449311149458</c:v>
                </c:pt>
                <c:pt idx="207">
                  <c:v>0.96384309329264173</c:v>
                </c:pt>
                <c:pt idx="208">
                  <c:v>0.963946383000993</c:v>
                </c:pt>
                <c:pt idx="209">
                  <c:v>0.96543650919347268</c:v>
                </c:pt>
                <c:pt idx="210">
                  <c:v>0.96738248729880882</c:v>
                </c:pt>
                <c:pt idx="211">
                  <c:v>0.96842043410139556</c:v>
                </c:pt>
                <c:pt idx="212">
                  <c:v>0.96920497681949414</c:v>
                </c:pt>
                <c:pt idx="213">
                  <c:v>0.96968745452383676</c:v>
                </c:pt>
                <c:pt idx="214">
                  <c:v>0.97055876059695023</c:v>
                </c:pt>
                <c:pt idx="215">
                  <c:v>0.97392416882771693</c:v>
                </c:pt>
                <c:pt idx="216">
                  <c:v>0.97424918710999531</c:v>
                </c:pt>
                <c:pt idx="217">
                  <c:v>0.9764109259394429</c:v>
                </c:pt>
                <c:pt idx="218">
                  <c:v>0.9770003658751002</c:v>
                </c:pt>
                <c:pt idx="219">
                  <c:v>0.9803561337330875</c:v>
                </c:pt>
                <c:pt idx="220">
                  <c:v>0.9805011983901496</c:v>
                </c:pt>
                <c:pt idx="221">
                  <c:v>0.9822511555823038</c:v>
                </c:pt>
                <c:pt idx="222">
                  <c:v>0.98267349572311746</c:v>
                </c:pt>
                <c:pt idx="223">
                  <c:v>0.98280937907277055</c:v>
                </c:pt>
                <c:pt idx="224">
                  <c:v>0.98353332516196978</c:v>
                </c:pt>
                <c:pt idx="225">
                  <c:v>0.98463737737790125</c:v>
                </c:pt>
                <c:pt idx="226">
                  <c:v>0.98508083452575568</c:v>
                </c:pt>
                <c:pt idx="227">
                  <c:v>0.98715351467333601</c:v>
                </c:pt>
                <c:pt idx="228">
                  <c:v>0.98782971796400831</c:v>
                </c:pt>
                <c:pt idx="229">
                  <c:v>0.98810882970924174</c:v>
                </c:pt>
                <c:pt idx="230">
                  <c:v>0.98888005953159719</c:v>
                </c:pt>
                <c:pt idx="231">
                  <c:v>0.98931938509111761</c:v>
                </c:pt>
                <c:pt idx="232">
                  <c:v>0.98992489231474068</c:v>
                </c:pt>
                <c:pt idx="233">
                  <c:v>0.99010071435162295</c:v>
                </c:pt>
                <c:pt idx="234">
                  <c:v>0.99015212967311328</c:v>
                </c:pt>
                <c:pt idx="235">
                  <c:v>0.99041609226112193</c:v>
                </c:pt>
                <c:pt idx="236">
                  <c:v>0.99059880027856084</c:v>
                </c:pt>
                <c:pt idx="237">
                  <c:v>0.99114141554643242</c:v>
                </c:pt>
                <c:pt idx="238">
                  <c:v>0.99123368768589282</c:v>
                </c:pt>
                <c:pt idx="239">
                  <c:v>0.99369978685594851</c:v>
                </c:pt>
                <c:pt idx="240">
                  <c:v>0.99407667952508771</c:v>
                </c:pt>
                <c:pt idx="241">
                  <c:v>0.99477078636520766</c:v>
                </c:pt>
                <c:pt idx="242">
                  <c:v>0.99499985998506202</c:v>
                </c:pt>
                <c:pt idx="243">
                  <c:v>0.99512380763508346</c:v>
                </c:pt>
                <c:pt idx="244">
                  <c:v>0.99532074667900639</c:v>
                </c:pt>
                <c:pt idx="245">
                  <c:v>0.99607545014802568</c:v>
                </c:pt>
                <c:pt idx="246">
                  <c:v>0.996282029564728</c:v>
                </c:pt>
                <c:pt idx="247">
                  <c:v>0.99743933336363166</c:v>
                </c:pt>
                <c:pt idx="248">
                  <c:v>0.99787452733481796</c:v>
                </c:pt>
                <c:pt idx="249">
                  <c:v>0.99851630072270658</c:v>
                </c:pt>
                <c:pt idx="250">
                  <c:v>1</c:v>
                </c:pt>
              </c:numCache>
            </c:numRef>
          </c:xVal>
          <c:yVal>
            <c:numRef>
              <c:f>[1]Año2010!$K$11:$K$261</c:f>
              <c:numCache>
                <c:formatCode>General</c:formatCode>
                <c:ptCount val="251"/>
                <c:pt idx="0">
                  <c:v>1.5975474891649096E-4</c:v>
                </c:pt>
                <c:pt idx="1">
                  <c:v>2.4835436541328047E-4</c:v>
                </c:pt>
                <c:pt idx="2">
                  <c:v>3.2455921690792845E-4</c:v>
                </c:pt>
                <c:pt idx="3">
                  <c:v>4.407027556316992E-4</c:v>
                </c:pt>
                <c:pt idx="4">
                  <c:v>6.280014267751714E-4</c:v>
                </c:pt>
                <c:pt idx="5">
                  <c:v>7.7627954143042019E-4</c:v>
                </c:pt>
                <c:pt idx="6">
                  <c:v>8.4927093533192037E-4</c:v>
                </c:pt>
                <c:pt idx="7">
                  <c:v>1.5364917948951012E-3</c:v>
                </c:pt>
                <c:pt idx="8">
                  <c:v>2.2191220007537855E-3</c:v>
                </c:pt>
                <c:pt idx="9">
                  <c:v>2.3393971278116033E-3</c:v>
                </c:pt>
                <c:pt idx="10">
                  <c:v>2.398157495229163E-3</c:v>
                </c:pt>
                <c:pt idx="11">
                  <c:v>2.6327398995289529E-3</c:v>
                </c:pt>
                <c:pt idx="12">
                  <c:v>3.3993790681799297E-3</c:v>
                </c:pt>
                <c:pt idx="13">
                  <c:v>4.0085588147666636E-3</c:v>
                </c:pt>
                <c:pt idx="14">
                  <c:v>4.2647172914775889E-3</c:v>
                </c:pt>
                <c:pt idx="15">
                  <c:v>4.3413812083426869E-3</c:v>
                </c:pt>
                <c:pt idx="16">
                  <c:v>4.6760398634005081E-3</c:v>
                </c:pt>
                <c:pt idx="17">
                  <c:v>4.8550753578758864E-3</c:v>
                </c:pt>
                <c:pt idx="18">
                  <c:v>5.0042716032720341E-3</c:v>
                </c:pt>
                <c:pt idx="19">
                  <c:v>5.4155941751949533E-3</c:v>
                </c:pt>
                <c:pt idx="20">
                  <c:v>5.6221735918973127E-3</c:v>
                </c:pt>
                <c:pt idx="21">
                  <c:v>5.8650191728651969E-3</c:v>
                </c:pt>
                <c:pt idx="22">
                  <c:v>6.5329592868694913E-3</c:v>
                </c:pt>
                <c:pt idx="23">
                  <c:v>6.7234714156061111E-3</c:v>
                </c:pt>
                <c:pt idx="24">
                  <c:v>6.8111529013620007E-3</c:v>
                </c:pt>
                <c:pt idx="25">
                  <c:v>6.8951618641542936E-3</c:v>
                </c:pt>
                <c:pt idx="26">
                  <c:v>7.5975318809423141E-3</c:v>
                </c:pt>
                <c:pt idx="27">
                  <c:v>7.996459687863092E-3</c:v>
                </c:pt>
                <c:pt idx="28">
                  <c:v>8.1888080780815106E-3</c:v>
                </c:pt>
                <c:pt idx="29">
                  <c:v>1.160333630348628E-2</c:v>
                </c:pt>
                <c:pt idx="30">
                  <c:v>1.1804866001113693E-2</c:v>
                </c:pt>
                <c:pt idx="31">
                  <c:v>1.2222615488222907E-2</c:v>
                </c:pt>
                <c:pt idx="32">
                  <c:v>1.4192924058192963E-2</c:v>
                </c:pt>
                <c:pt idx="33">
                  <c:v>1.4354974133961702E-2</c:v>
                </c:pt>
                <c:pt idx="34">
                  <c:v>1.4410061978415665E-2</c:v>
                </c:pt>
                <c:pt idx="35">
                  <c:v>3.6379094346655871E-2</c:v>
                </c:pt>
                <c:pt idx="36">
                  <c:v>3.8684061571683748E-2</c:v>
                </c:pt>
                <c:pt idx="37">
                  <c:v>3.9492934754416092E-2</c:v>
                </c:pt>
                <c:pt idx="38">
                  <c:v>3.9655902960925735E-2</c:v>
                </c:pt>
                <c:pt idx="39">
                  <c:v>3.984825135114415E-2</c:v>
                </c:pt>
                <c:pt idx="40">
                  <c:v>6.1470689364694846E-2</c:v>
                </c:pt>
                <c:pt idx="41">
                  <c:v>7.9383420119641612E-2</c:v>
                </c:pt>
                <c:pt idx="42">
                  <c:v>8.1338120467016384E-2</c:v>
                </c:pt>
                <c:pt idx="43">
                  <c:v>8.139458550758169E-2</c:v>
                </c:pt>
                <c:pt idx="44">
                  <c:v>8.2085019824738023E-2</c:v>
                </c:pt>
                <c:pt idx="45">
                  <c:v>8.2549593979633101E-2</c:v>
                </c:pt>
                <c:pt idx="46">
                  <c:v>8.2685477329286217E-2</c:v>
                </c:pt>
                <c:pt idx="47">
                  <c:v>8.2774995076523902E-2</c:v>
                </c:pt>
                <c:pt idx="48">
                  <c:v>8.5872768196318394E-2</c:v>
                </c:pt>
                <c:pt idx="49">
                  <c:v>9.1623480091941614E-2</c:v>
                </c:pt>
                <c:pt idx="50">
                  <c:v>9.1893869595136471E-2</c:v>
                </c:pt>
                <c:pt idx="51">
                  <c:v>9.261460222674249E-2</c:v>
                </c:pt>
                <c:pt idx="52">
                  <c:v>9.3413375971324944E-2</c:v>
                </c:pt>
                <c:pt idx="53">
                  <c:v>9.375767499916221E-2</c:v>
                </c:pt>
                <c:pt idx="54">
                  <c:v>9.6430353585920281E-2</c:v>
                </c:pt>
                <c:pt idx="55">
                  <c:v>9.6712219723376389E-2</c:v>
                </c:pt>
                <c:pt idx="56">
                  <c:v>9.7221323219205097E-2</c:v>
                </c:pt>
                <c:pt idx="57">
                  <c:v>9.7339762084781109E-2</c:v>
                </c:pt>
                <c:pt idx="58">
                  <c:v>0.10053347986699958</c:v>
                </c:pt>
                <c:pt idx="59">
                  <c:v>0.13738587061058907</c:v>
                </c:pt>
                <c:pt idx="60">
                  <c:v>0.13791012326364263</c:v>
                </c:pt>
                <c:pt idx="61">
                  <c:v>0.13815388697535141</c:v>
                </c:pt>
                <c:pt idx="62">
                  <c:v>0.13875663980675185</c:v>
                </c:pt>
                <c:pt idx="63">
                  <c:v>0.13895449698141565</c:v>
                </c:pt>
                <c:pt idx="64">
                  <c:v>0.13936627861870904</c:v>
                </c:pt>
                <c:pt idx="65">
                  <c:v>0.1398528879113857</c:v>
                </c:pt>
                <c:pt idx="66">
                  <c:v>0.1409551038658354</c:v>
                </c:pt>
                <c:pt idx="67">
                  <c:v>0.14109098721548849</c:v>
                </c:pt>
                <c:pt idx="68">
                  <c:v>0.1413976428829489</c:v>
                </c:pt>
                <c:pt idx="69">
                  <c:v>0.14151195016019086</c:v>
                </c:pt>
                <c:pt idx="70">
                  <c:v>0.14231531455847782</c:v>
                </c:pt>
                <c:pt idx="71">
                  <c:v>0.1426375784485335</c:v>
                </c:pt>
                <c:pt idx="72">
                  <c:v>0.14670306136923592</c:v>
                </c:pt>
                <c:pt idx="73">
                  <c:v>0.14728561532433657</c:v>
                </c:pt>
                <c:pt idx="74">
                  <c:v>0.14788331843666205</c:v>
                </c:pt>
                <c:pt idx="75">
                  <c:v>0.14918155530429378</c:v>
                </c:pt>
                <c:pt idx="76">
                  <c:v>0.14943036873507751</c:v>
                </c:pt>
                <c:pt idx="77">
                  <c:v>0.15686539147488063</c:v>
                </c:pt>
                <c:pt idx="78">
                  <c:v>0.15886003050948452</c:v>
                </c:pt>
                <c:pt idx="79">
                  <c:v>0.17227575689550617</c:v>
                </c:pt>
                <c:pt idx="80">
                  <c:v>0.17473083849667109</c:v>
                </c:pt>
                <c:pt idx="81">
                  <c:v>0.17725707523025572</c:v>
                </c:pt>
                <c:pt idx="82">
                  <c:v>0.18481512748933934</c:v>
                </c:pt>
                <c:pt idx="83">
                  <c:v>0.18819660300807176</c:v>
                </c:pt>
                <c:pt idx="84">
                  <c:v>0.18832789570402036</c:v>
                </c:pt>
                <c:pt idx="85">
                  <c:v>0.18844174391589188</c:v>
                </c:pt>
                <c:pt idx="86">
                  <c:v>0.18859139922665849</c:v>
                </c:pt>
                <c:pt idx="87">
                  <c:v>0.19095420868836302</c:v>
                </c:pt>
                <c:pt idx="88">
                  <c:v>0.19153768077420458</c:v>
                </c:pt>
                <c:pt idx="89">
                  <c:v>0.19161939441014461</c:v>
                </c:pt>
                <c:pt idx="90">
                  <c:v>0.1927909292355322</c:v>
                </c:pt>
                <c:pt idx="91">
                  <c:v>0.19462810884807186</c:v>
                </c:pt>
                <c:pt idx="92">
                  <c:v>0.1954626896915494</c:v>
                </c:pt>
                <c:pt idx="93">
                  <c:v>0.24105752134998271</c:v>
                </c:pt>
                <c:pt idx="94">
                  <c:v>0.24117182862722469</c:v>
                </c:pt>
                <c:pt idx="95">
                  <c:v>0.24127924992390992</c:v>
                </c:pt>
                <c:pt idx="96">
                  <c:v>0.24252515333931035</c:v>
                </c:pt>
                <c:pt idx="97">
                  <c:v>0.24549668348223119</c:v>
                </c:pt>
                <c:pt idx="98">
                  <c:v>0.24925000195102781</c:v>
                </c:pt>
                <c:pt idx="99">
                  <c:v>0.24975772825074519</c:v>
                </c:pt>
                <c:pt idx="100">
                  <c:v>0.24998358841300641</c:v>
                </c:pt>
                <c:pt idx="101">
                  <c:v>0.25031641080658246</c:v>
                </c:pt>
                <c:pt idx="102">
                  <c:v>0.25851348206133207</c:v>
                </c:pt>
                <c:pt idx="103">
                  <c:v>0.26632952905860841</c:v>
                </c:pt>
                <c:pt idx="104">
                  <c:v>0.26860190264233436</c:v>
                </c:pt>
                <c:pt idx="105">
                  <c:v>0.27608237285381199</c:v>
                </c:pt>
                <c:pt idx="106">
                  <c:v>0.27659468980723384</c:v>
                </c:pt>
                <c:pt idx="107">
                  <c:v>0.28180554082720827</c:v>
                </c:pt>
                <c:pt idx="108">
                  <c:v>0.29477918726148683</c:v>
                </c:pt>
                <c:pt idx="109">
                  <c:v>0.30734747897365838</c:v>
                </c:pt>
                <c:pt idx="110">
                  <c:v>0.30765964342556418</c:v>
                </c:pt>
                <c:pt idx="111">
                  <c:v>0.31213920331041217</c:v>
                </c:pt>
                <c:pt idx="112">
                  <c:v>0.3124036249637912</c:v>
                </c:pt>
                <c:pt idx="113">
                  <c:v>0.31973811238746586</c:v>
                </c:pt>
                <c:pt idx="114">
                  <c:v>0.34771263793192886</c:v>
                </c:pt>
                <c:pt idx="115">
                  <c:v>0.34782051829398453</c:v>
                </c:pt>
                <c:pt idx="116">
                  <c:v>0.34911829609624578</c:v>
                </c:pt>
                <c:pt idx="117">
                  <c:v>0.3595197992598948</c:v>
                </c:pt>
                <c:pt idx="118">
                  <c:v>0.36003670686702116</c:v>
                </c:pt>
                <c:pt idx="119">
                  <c:v>0.36042140364745801</c:v>
                </c:pt>
                <c:pt idx="120">
                  <c:v>0.36442353554703838</c:v>
                </c:pt>
                <c:pt idx="121">
                  <c:v>0.37009666539505559</c:v>
                </c:pt>
                <c:pt idx="122">
                  <c:v>0.37233093655303423</c:v>
                </c:pt>
                <c:pt idx="123">
                  <c:v>0.37693857567623773</c:v>
                </c:pt>
                <c:pt idx="124">
                  <c:v>0.38539455979992093</c:v>
                </c:pt>
                <c:pt idx="125">
                  <c:v>0.38627458811507298</c:v>
                </c:pt>
                <c:pt idx="126">
                  <c:v>0.38935032609708592</c:v>
                </c:pt>
                <c:pt idx="127">
                  <c:v>0.38983280380142854</c:v>
                </c:pt>
                <c:pt idx="128">
                  <c:v>0.39813959167971558</c:v>
                </c:pt>
                <c:pt idx="129">
                  <c:v>0.39832092250104323</c:v>
                </c:pt>
                <c:pt idx="130">
                  <c:v>0.39945481396605398</c:v>
                </c:pt>
                <c:pt idx="131">
                  <c:v>0.39987394064927451</c:v>
                </c:pt>
                <c:pt idx="132">
                  <c:v>0.40072321158460644</c:v>
                </c:pt>
                <c:pt idx="133">
                  <c:v>0.40745402804613973</c:v>
                </c:pt>
                <c:pt idx="134">
                  <c:v>0.40792365192010976</c:v>
                </c:pt>
                <c:pt idx="135">
                  <c:v>0.42741189502643989</c:v>
                </c:pt>
                <c:pt idx="136">
                  <c:v>0.42869085114851269</c:v>
                </c:pt>
                <c:pt idx="137">
                  <c:v>0.59082677214152624</c:v>
                </c:pt>
                <c:pt idx="138">
                  <c:v>0.5952907238037789</c:v>
                </c:pt>
                <c:pt idx="139">
                  <c:v>0.59539906323120506</c:v>
                </c:pt>
                <c:pt idx="140">
                  <c:v>0.59725827798152631</c:v>
                </c:pt>
                <c:pt idx="141">
                  <c:v>0.59949943512006165</c:v>
                </c:pt>
                <c:pt idx="142">
                  <c:v>0.60337165151980476</c:v>
                </c:pt>
                <c:pt idx="143">
                  <c:v>0.60426132020773626</c:v>
                </c:pt>
                <c:pt idx="144">
                  <c:v>0.71363226752126274</c:v>
                </c:pt>
                <c:pt idx="145">
                  <c:v>0.71380074451221776</c:v>
                </c:pt>
                <c:pt idx="146">
                  <c:v>0.71408352878041481</c:v>
                </c:pt>
                <c:pt idx="147">
                  <c:v>0.72065045890469759</c:v>
                </c:pt>
                <c:pt idx="148">
                  <c:v>0.72493675226858634</c:v>
                </c:pt>
                <c:pt idx="149">
                  <c:v>0.81009613287922588</c:v>
                </c:pt>
                <c:pt idx="150">
                  <c:v>0.81108817314476767</c:v>
                </c:pt>
                <c:pt idx="151">
                  <c:v>0.81123920565164553</c:v>
                </c:pt>
                <c:pt idx="152">
                  <c:v>0.81192596744583834</c:v>
                </c:pt>
                <c:pt idx="153">
                  <c:v>0.81222940965570556</c:v>
                </c:pt>
                <c:pt idx="154">
                  <c:v>0.81240339543110596</c:v>
                </c:pt>
                <c:pt idx="155">
                  <c:v>0.8258328937782411</c:v>
                </c:pt>
                <c:pt idx="156">
                  <c:v>0.82650588361132038</c:v>
                </c:pt>
                <c:pt idx="157">
                  <c:v>0.82932684031273374</c:v>
                </c:pt>
                <c:pt idx="158">
                  <c:v>0.82942370310589852</c:v>
                </c:pt>
                <c:pt idx="159">
                  <c:v>0.82950403954572727</c:v>
                </c:pt>
                <c:pt idx="160">
                  <c:v>0.8309000573372648</c:v>
                </c:pt>
                <c:pt idx="161">
                  <c:v>0.83337166529176587</c:v>
                </c:pt>
                <c:pt idx="162">
                  <c:v>0.83382797626999283</c:v>
                </c:pt>
                <c:pt idx="163">
                  <c:v>0.83505597613594573</c:v>
                </c:pt>
                <c:pt idx="164">
                  <c:v>0.83668290380881949</c:v>
                </c:pt>
                <c:pt idx="165">
                  <c:v>0.84340224363609151</c:v>
                </c:pt>
                <c:pt idx="166">
                  <c:v>0.84615112707434426</c:v>
                </c:pt>
                <c:pt idx="167">
                  <c:v>0.8470724712728368</c:v>
                </c:pt>
                <c:pt idx="168">
                  <c:v>0.85592554694195899</c:v>
                </c:pt>
                <c:pt idx="169">
                  <c:v>0.85925468900846014</c:v>
                </c:pt>
                <c:pt idx="170">
                  <c:v>0.85960357869000192</c:v>
                </c:pt>
                <c:pt idx="171">
                  <c:v>0.8671905520674239</c:v>
                </c:pt>
                <c:pt idx="172">
                  <c:v>0.86758810267823328</c:v>
                </c:pt>
                <c:pt idx="173">
                  <c:v>0.86873622516972793</c:v>
                </c:pt>
                <c:pt idx="174">
                  <c:v>0.87317401010586504</c:v>
                </c:pt>
                <c:pt idx="175">
                  <c:v>0.87837246636083732</c:v>
                </c:pt>
                <c:pt idx="176">
                  <c:v>0.87904775152076886</c:v>
                </c:pt>
                <c:pt idx="177">
                  <c:v>0.87936726101860174</c:v>
                </c:pt>
                <c:pt idx="178">
                  <c:v>0.88398086799162112</c:v>
                </c:pt>
                <c:pt idx="179">
                  <c:v>0.8843058862738995</c:v>
                </c:pt>
                <c:pt idx="180">
                  <c:v>0.89545842038360424</c:v>
                </c:pt>
                <c:pt idx="181">
                  <c:v>0.89623607712114595</c:v>
                </c:pt>
                <c:pt idx="182">
                  <c:v>0.89636094290190826</c:v>
                </c:pt>
                <c:pt idx="183">
                  <c:v>0.90646543077087638</c:v>
                </c:pt>
                <c:pt idx="184">
                  <c:v>0.9067688729807436</c:v>
                </c:pt>
                <c:pt idx="185">
                  <c:v>0.90803864779540744</c:v>
                </c:pt>
                <c:pt idx="186">
                  <c:v>0.90990015787258094</c:v>
                </c:pt>
                <c:pt idx="187">
                  <c:v>0.91004155000667941</c:v>
                </c:pt>
                <c:pt idx="188">
                  <c:v>0.91140635135302628</c:v>
                </c:pt>
                <c:pt idx="189">
                  <c:v>0.91965529699463677</c:v>
                </c:pt>
                <c:pt idx="190">
                  <c:v>0.92468527625865393</c:v>
                </c:pt>
                <c:pt idx="191">
                  <c:v>0.9261662211437246</c:v>
                </c:pt>
                <c:pt idx="192">
                  <c:v>0.92631725365060258</c:v>
                </c:pt>
                <c:pt idx="193">
                  <c:v>0.94020948989115105</c:v>
                </c:pt>
                <c:pt idx="194">
                  <c:v>0.94296984996366495</c:v>
                </c:pt>
                <c:pt idx="195">
                  <c:v>0.94454077166134376</c:v>
                </c:pt>
                <c:pt idx="196">
                  <c:v>0.95019507982917262</c:v>
                </c:pt>
                <c:pt idx="197">
                  <c:v>0.95476140306903567</c:v>
                </c:pt>
                <c:pt idx="198">
                  <c:v>0.95497716379314701</c:v>
                </c:pt>
                <c:pt idx="199">
                  <c:v>0.96125717806089872</c:v>
                </c:pt>
                <c:pt idx="200">
                  <c:v>0.96144723112426489</c:v>
                </c:pt>
                <c:pt idx="201">
                  <c:v>0.96160882213466314</c:v>
                </c:pt>
                <c:pt idx="202">
                  <c:v>0.96175342772635486</c:v>
                </c:pt>
                <c:pt idx="203">
                  <c:v>0.96241126840220925</c:v>
                </c:pt>
                <c:pt idx="204">
                  <c:v>0.96264952332947262</c:v>
                </c:pt>
                <c:pt idx="205">
                  <c:v>0.96274959958023065</c:v>
                </c:pt>
                <c:pt idx="206">
                  <c:v>0.9632449311149458</c:v>
                </c:pt>
                <c:pt idx="207">
                  <c:v>0.96384309329264173</c:v>
                </c:pt>
                <c:pt idx="208">
                  <c:v>0.963946383000993</c:v>
                </c:pt>
                <c:pt idx="209">
                  <c:v>0.96543650919347268</c:v>
                </c:pt>
                <c:pt idx="210">
                  <c:v>0.96738248729880882</c:v>
                </c:pt>
                <c:pt idx="211">
                  <c:v>0.96842043410139556</c:v>
                </c:pt>
                <c:pt idx="212">
                  <c:v>0.96920497681949414</c:v>
                </c:pt>
                <c:pt idx="213">
                  <c:v>0.96968745452383676</c:v>
                </c:pt>
                <c:pt idx="214">
                  <c:v>0.97055876059695023</c:v>
                </c:pt>
                <c:pt idx="215">
                  <c:v>0.97392416882771693</c:v>
                </c:pt>
                <c:pt idx="216">
                  <c:v>0.97424918710999531</c:v>
                </c:pt>
                <c:pt idx="217">
                  <c:v>0.9764109259394429</c:v>
                </c:pt>
                <c:pt idx="218">
                  <c:v>0.9770003658751002</c:v>
                </c:pt>
                <c:pt idx="219">
                  <c:v>0.9803561337330875</c:v>
                </c:pt>
                <c:pt idx="220">
                  <c:v>0.9805011983901496</c:v>
                </c:pt>
                <c:pt idx="221">
                  <c:v>0.9822511555823038</c:v>
                </c:pt>
                <c:pt idx="222">
                  <c:v>0.98267349572311746</c:v>
                </c:pt>
                <c:pt idx="223">
                  <c:v>0.98280937907277055</c:v>
                </c:pt>
                <c:pt idx="224">
                  <c:v>0.98353332516196978</c:v>
                </c:pt>
                <c:pt idx="225">
                  <c:v>0.98463737737790125</c:v>
                </c:pt>
                <c:pt idx="226">
                  <c:v>0.98508083452575568</c:v>
                </c:pt>
                <c:pt idx="227">
                  <c:v>0.98715351467333601</c:v>
                </c:pt>
                <c:pt idx="228">
                  <c:v>0.98782971796400831</c:v>
                </c:pt>
                <c:pt idx="229">
                  <c:v>0.98810882970924174</c:v>
                </c:pt>
                <c:pt idx="230">
                  <c:v>0.98888005953159719</c:v>
                </c:pt>
                <c:pt idx="231">
                  <c:v>0.98931938509111761</c:v>
                </c:pt>
                <c:pt idx="232">
                  <c:v>0.98992489231474068</c:v>
                </c:pt>
                <c:pt idx="233">
                  <c:v>0.99010071435162295</c:v>
                </c:pt>
                <c:pt idx="234">
                  <c:v>0.99015212967311328</c:v>
                </c:pt>
                <c:pt idx="235">
                  <c:v>0.99041609226112193</c:v>
                </c:pt>
                <c:pt idx="236">
                  <c:v>0.99059880027856084</c:v>
                </c:pt>
                <c:pt idx="237">
                  <c:v>0.99114141554643242</c:v>
                </c:pt>
                <c:pt idx="238">
                  <c:v>0.99123368768589282</c:v>
                </c:pt>
                <c:pt idx="239">
                  <c:v>0.99369978685594851</c:v>
                </c:pt>
                <c:pt idx="240">
                  <c:v>0.99407667952508771</c:v>
                </c:pt>
                <c:pt idx="241">
                  <c:v>0.99477078636520766</c:v>
                </c:pt>
                <c:pt idx="242">
                  <c:v>0.99499985998506202</c:v>
                </c:pt>
                <c:pt idx="243">
                  <c:v>0.99512380763508346</c:v>
                </c:pt>
                <c:pt idx="244">
                  <c:v>0.99532074667900639</c:v>
                </c:pt>
                <c:pt idx="245">
                  <c:v>0.99607545014802568</c:v>
                </c:pt>
                <c:pt idx="246">
                  <c:v>0.996282029564728</c:v>
                </c:pt>
                <c:pt idx="247">
                  <c:v>0.99743933336363166</c:v>
                </c:pt>
                <c:pt idx="248">
                  <c:v>0.99787452733481796</c:v>
                </c:pt>
                <c:pt idx="249">
                  <c:v>0.99851630072270658</c:v>
                </c:pt>
                <c:pt idx="250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v>Curva Lorenz 1996</c:v>
          </c:tx>
          <c:marker>
            <c:symbol val="none"/>
          </c:marker>
          <c:xVal>
            <c:numRef>
              <c:f>'[1]Año 1996'!$G$3:$G$253</c:f>
              <c:numCache>
                <c:formatCode>General</c:formatCode>
                <c:ptCount val="251"/>
                <c:pt idx="0">
                  <c:v>1.4346621037103412E-4</c:v>
                </c:pt>
                <c:pt idx="1">
                  <c:v>2.1877405501762346E-4</c:v>
                </c:pt>
                <c:pt idx="2">
                  <c:v>2.8740905267021121E-4</c:v>
                </c:pt>
                <c:pt idx="3">
                  <c:v>5.1285595468183629E-4</c:v>
                </c:pt>
                <c:pt idx="4">
                  <c:v>2.5561770306307507E-3</c:v>
                </c:pt>
                <c:pt idx="5">
                  <c:v>2.6724752210976355E-3</c:v>
                </c:pt>
                <c:pt idx="6">
                  <c:v>2.8230909103908143E-3</c:v>
                </c:pt>
                <c:pt idx="7">
                  <c:v>3.6047672725452859E-3</c:v>
                </c:pt>
                <c:pt idx="8">
                  <c:v>3.8292609107006253E-3</c:v>
                </c:pt>
                <c:pt idx="9">
                  <c:v>4.1328754489276974E-3</c:v>
                </c:pt>
                <c:pt idx="10">
                  <c:v>4.8902435827468775E-3</c:v>
                </c:pt>
                <c:pt idx="11">
                  <c:v>5.0065417732137619E-3</c:v>
                </c:pt>
                <c:pt idx="12">
                  <c:v>5.1342791299560783E-3</c:v>
                </c:pt>
                <c:pt idx="13">
                  <c:v>5.2110168703870963E-3</c:v>
                </c:pt>
                <c:pt idx="14">
                  <c:v>5.5961354683266165E-3</c:v>
                </c:pt>
                <c:pt idx="15">
                  <c:v>5.9912633367571397E-3</c:v>
                </c:pt>
                <c:pt idx="16">
                  <c:v>6.1323463874874582E-3</c:v>
                </c:pt>
                <c:pt idx="17">
                  <c:v>3.1904311374106015E-2</c:v>
                </c:pt>
                <c:pt idx="18">
                  <c:v>3.227513101420125E-2</c:v>
                </c:pt>
                <c:pt idx="19">
                  <c:v>3.3124012478223878E-2</c:v>
                </c:pt>
                <c:pt idx="20">
                  <c:v>3.3646401071468574E-2</c:v>
                </c:pt>
                <c:pt idx="21">
                  <c:v>3.3900922521096923E-2</c:v>
                </c:pt>
                <c:pt idx="22">
                  <c:v>3.408061275800682E-2</c:v>
                </c:pt>
                <c:pt idx="23">
                  <c:v>5.7900769998879914E-2</c:v>
                </c:pt>
                <c:pt idx="24">
                  <c:v>5.9889755035020531E-2</c:v>
                </c:pt>
                <c:pt idx="25">
                  <c:v>6.001320270440956E-2</c:v>
                </c:pt>
                <c:pt idx="26">
                  <c:v>6.3554577930511835E-2</c:v>
                </c:pt>
                <c:pt idx="27">
                  <c:v>6.4095555168954099E-2</c:v>
                </c:pt>
                <c:pt idx="28">
                  <c:v>6.4284778044426866E-2</c:v>
                </c:pt>
                <c:pt idx="29">
                  <c:v>6.44749541837559E-2</c:v>
                </c:pt>
                <c:pt idx="30">
                  <c:v>6.8983892223988402E-2</c:v>
                </c:pt>
                <c:pt idx="31">
                  <c:v>6.926701158930533E-2</c:v>
                </c:pt>
                <c:pt idx="32">
                  <c:v>7.2711153902066436E-2</c:v>
                </c:pt>
                <c:pt idx="33">
                  <c:v>7.3210187530832124E-2</c:v>
                </c:pt>
                <c:pt idx="34">
                  <c:v>7.4291188743860384E-2</c:v>
                </c:pt>
                <c:pt idx="35">
                  <c:v>7.454142050613545E-2</c:v>
                </c:pt>
                <c:pt idx="36">
                  <c:v>7.4817867024458362E-2</c:v>
                </c:pt>
                <c:pt idx="37">
                  <c:v>7.5288302737535479E-2</c:v>
                </c:pt>
                <c:pt idx="38">
                  <c:v>7.5333106138780914E-2</c:v>
                </c:pt>
                <c:pt idx="39">
                  <c:v>7.5397928081008356E-2</c:v>
                </c:pt>
                <c:pt idx="40">
                  <c:v>7.5844532197678324E-2</c:v>
                </c:pt>
                <c:pt idx="41">
                  <c:v>7.6487032036815047E-2</c:v>
                </c:pt>
                <c:pt idx="42">
                  <c:v>7.6582358422443639E-2</c:v>
                </c:pt>
                <c:pt idx="43">
                  <c:v>7.6757758972000253E-2</c:v>
                </c:pt>
                <c:pt idx="44">
                  <c:v>8.0857270185957952E-2</c:v>
                </c:pt>
                <c:pt idx="45">
                  <c:v>8.3193719897714791E-2</c:v>
                </c:pt>
                <c:pt idx="46">
                  <c:v>0.12237095786335439</c:v>
                </c:pt>
                <c:pt idx="47">
                  <c:v>0.14127561002928904</c:v>
                </c:pt>
                <c:pt idx="48">
                  <c:v>0.14355105085424358</c:v>
                </c:pt>
                <c:pt idx="49">
                  <c:v>0.14405056111493741</c:v>
                </c:pt>
                <c:pt idx="50">
                  <c:v>0.14608387292039532</c:v>
                </c:pt>
                <c:pt idx="51">
                  <c:v>0.14624211472053877</c:v>
                </c:pt>
                <c:pt idx="52">
                  <c:v>0.14662532679076573</c:v>
                </c:pt>
                <c:pt idx="53">
                  <c:v>0.1502086456265446</c:v>
                </c:pt>
                <c:pt idx="54">
                  <c:v>0.19809776197478141</c:v>
                </c:pt>
                <c:pt idx="55">
                  <c:v>0.19878792500673242</c:v>
                </c:pt>
                <c:pt idx="56">
                  <c:v>0.19886609264294788</c:v>
                </c:pt>
                <c:pt idx="57">
                  <c:v>0.19893091458517531</c:v>
                </c:pt>
                <c:pt idx="58">
                  <c:v>0.1995329007104199</c:v>
                </c:pt>
                <c:pt idx="59">
                  <c:v>0.19960725529121021</c:v>
                </c:pt>
                <c:pt idx="60">
                  <c:v>0.21604915028443011</c:v>
                </c:pt>
                <c:pt idx="61">
                  <c:v>0.21622359757013043</c:v>
                </c:pt>
                <c:pt idx="62">
                  <c:v>0.21694712483705145</c:v>
                </c:pt>
                <c:pt idx="63">
                  <c:v>0.21713110476131464</c:v>
                </c:pt>
                <c:pt idx="64">
                  <c:v>0.22564422762987624</c:v>
                </c:pt>
                <c:pt idx="65">
                  <c:v>0.22595785143859431</c:v>
                </c:pt>
                <c:pt idx="66">
                  <c:v>0.23284661269604467</c:v>
                </c:pt>
                <c:pt idx="67">
                  <c:v>0.23339378614955281</c:v>
                </c:pt>
                <c:pt idx="68">
                  <c:v>0.23343906618272639</c:v>
                </c:pt>
                <c:pt idx="69">
                  <c:v>0.23360016777443871</c:v>
                </c:pt>
                <c:pt idx="70">
                  <c:v>0.23657530426990714</c:v>
                </c:pt>
                <c:pt idx="71">
                  <c:v>0.24484296169547509</c:v>
                </c:pt>
                <c:pt idx="72">
                  <c:v>0.24500644644682815</c:v>
                </c:pt>
                <c:pt idx="73">
                  <c:v>0.24512608106079201</c:v>
                </c:pt>
                <c:pt idx="74">
                  <c:v>0.24534151869231263</c:v>
                </c:pt>
                <c:pt idx="75">
                  <c:v>0.24545257393156997</c:v>
                </c:pt>
                <c:pt idx="76">
                  <c:v>0.24624473619614357</c:v>
                </c:pt>
                <c:pt idx="77">
                  <c:v>0.24813362852737417</c:v>
                </c:pt>
                <c:pt idx="78">
                  <c:v>0.25037999480471196</c:v>
                </c:pt>
                <c:pt idx="79">
                  <c:v>0.25037999480471196</c:v>
                </c:pt>
                <c:pt idx="80">
                  <c:v>0.25102106474806429</c:v>
                </c:pt>
                <c:pt idx="81">
                  <c:v>0.25536794793272816</c:v>
                </c:pt>
                <c:pt idx="82">
                  <c:v>0.25544802209665618</c:v>
                </c:pt>
                <c:pt idx="83">
                  <c:v>0.25574544041981739</c:v>
                </c:pt>
                <c:pt idx="84">
                  <c:v>0.25586459840185316</c:v>
                </c:pt>
                <c:pt idx="85">
                  <c:v>0.25592894371215247</c:v>
                </c:pt>
                <c:pt idx="86">
                  <c:v>0.2560638305478169</c:v>
                </c:pt>
                <c:pt idx="87">
                  <c:v>0.25625829637449926</c:v>
                </c:pt>
                <c:pt idx="88">
                  <c:v>0.25639413647401998</c:v>
                </c:pt>
                <c:pt idx="89">
                  <c:v>0.26131488450016799</c:v>
                </c:pt>
                <c:pt idx="90">
                  <c:v>0.26155796678352095</c:v>
                </c:pt>
                <c:pt idx="91">
                  <c:v>0.26366944622519428</c:v>
                </c:pt>
                <c:pt idx="92">
                  <c:v>0.27506523899516455</c:v>
                </c:pt>
                <c:pt idx="93">
                  <c:v>0.27727919430138864</c:v>
                </c:pt>
                <c:pt idx="94">
                  <c:v>0.284637914639988</c:v>
                </c:pt>
                <c:pt idx="95">
                  <c:v>0.29288364699686137</c:v>
                </c:pt>
                <c:pt idx="96">
                  <c:v>0.29570197158797079</c:v>
                </c:pt>
                <c:pt idx="97">
                  <c:v>0.2961304636913713</c:v>
                </c:pt>
                <c:pt idx="98">
                  <c:v>0.29761612541139293</c:v>
                </c:pt>
                <c:pt idx="99">
                  <c:v>0.29911608608925888</c:v>
                </c:pt>
                <c:pt idx="100">
                  <c:v>0.30167559954338663</c:v>
                </c:pt>
                <c:pt idx="101">
                  <c:v>0.30187626158513481</c:v>
                </c:pt>
                <c:pt idx="102">
                  <c:v>0.3035554358679825</c:v>
                </c:pt>
                <c:pt idx="103">
                  <c:v>0.3039224424526526</c:v>
                </c:pt>
                <c:pt idx="104">
                  <c:v>0.30422939341437666</c:v>
                </c:pt>
                <c:pt idx="105">
                  <c:v>0.30489143516256723</c:v>
                </c:pt>
                <c:pt idx="106">
                  <c:v>0.3051960029646506</c:v>
                </c:pt>
                <c:pt idx="107">
                  <c:v>0.31434828924885189</c:v>
                </c:pt>
                <c:pt idx="108">
                  <c:v>0.31438594317117519</c:v>
                </c:pt>
                <c:pt idx="109">
                  <c:v>0.34070317508358933</c:v>
                </c:pt>
                <c:pt idx="110">
                  <c:v>0.34225318211391026</c:v>
                </c:pt>
                <c:pt idx="111">
                  <c:v>0.34237710641522745</c:v>
                </c:pt>
                <c:pt idx="112">
                  <c:v>0.36548898861088008</c:v>
                </c:pt>
                <c:pt idx="113">
                  <c:v>0.3703696995550641</c:v>
                </c:pt>
                <c:pt idx="114">
                  <c:v>0.37046645583647714</c:v>
                </c:pt>
                <c:pt idx="115">
                  <c:v>0.37096501283331468</c:v>
                </c:pt>
                <c:pt idx="116">
                  <c:v>0.37915164283109831</c:v>
                </c:pt>
                <c:pt idx="117">
                  <c:v>0.37961731222489403</c:v>
                </c:pt>
                <c:pt idx="118">
                  <c:v>0.38009632731267767</c:v>
                </c:pt>
                <c:pt idx="119">
                  <c:v>0.39454494758240372</c:v>
                </c:pt>
                <c:pt idx="120">
                  <c:v>0.40579965730164369</c:v>
                </c:pt>
                <c:pt idx="121">
                  <c:v>0.40981146824082304</c:v>
                </c:pt>
                <c:pt idx="122">
                  <c:v>0.41119084104086878</c:v>
                </c:pt>
                <c:pt idx="123">
                  <c:v>0.41171036984254467</c:v>
                </c:pt>
                <c:pt idx="124">
                  <c:v>0.41180092990889183</c:v>
                </c:pt>
                <c:pt idx="125">
                  <c:v>0.41204496545610103</c:v>
                </c:pt>
                <c:pt idx="126">
                  <c:v>0.41257355026441156</c:v>
                </c:pt>
                <c:pt idx="127">
                  <c:v>0.41699574129372202</c:v>
                </c:pt>
                <c:pt idx="128">
                  <c:v>0.41740612138385313</c:v>
                </c:pt>
                <c:pt idx="129">
                  <c:v>0.41767017547204432</c:v>
                </c:pt>
                <c:pt idx="130">
                  <c:v>0.42460040370724311</c:v>
                </c:pt>
                <c:pt idx="131">
                  <c:v>0.42956357197499589</c:v>
                </c:pt>
                <c:pt idx="132">
                  <c:v>0.43905474356010687</c:v>
                </c:pt>
                <c:pt idx="133">
                  <c:v>0.43917580806985518</c:v>
                </c:pt>
                <c:pt idx="134">
                  <c:v>0.43959667406240543</c:v>
                </c:pt>
                <c:pt idx="135">
                  <c:v>0.61064795727471399</c:v>
                </c:pt>
                <c:pt idx="136">
                  <c:v>0.61414548236342703</c:v>
                </c:pt>
                <c:pt idx="137">
                  <c:v>0.6144714986022769</c:v>
                </c:pt>
                <c:pt idx="138">
                  <c:v>0.61508778368536576</c:v>
                </c:pt>
                <c:pt idx="139">
                  <c:v>0.62274249245134183</c:v>
                </c:pt>
                <c:pt idx="140">
                  <c:v>0.62299987369253906</c:v>
                </c:pt>
                <c:pt idx="141">
                  <c:v>0.62332922635488586</c:v>
                </c:pt>
                <c:pt idx="142">
                  <c:v>0.63745945649661229</c:v>
                </c:pt>
                <c:pt idx="143">
                  <c:v>0.63813627383457538</c:v>
                </c:pt>
                <c:pt idx="144">
                  <c:v>0.63882786676231085</c:v>
                </c:pt>
                <c:pt idx="145">
                  <c:v>0.64277437912733459</c:v>
                </c:pt>
                <c:pt idx="146">
                  <c:v>0.64304367616673541</c:v>
                </c:pt>
                <c:pt idx="147">
                  <c:v>0.65555812407205727</c:v>
                </c:pt>
                <c:pt idx="148">
                  <c:v>0.66044217143973827</c:v>
                </c:pt>
                <c:pt idx="149">
                  <c:v>0.66119191346270711</c:v>
                </c:pt>
                <c:pt idx="150">
                  <c:v>0.6636322689347991</c:v>
                </c:pt>
                <c:pt idx="151">
                  <c:v>0.67220163437088165</c:v>
                </c:pt>
                <c:pt idx="152">
                  <c:v>0.77431239886466274</c:v>
                </c:pt>
                <c:pt idx="153">
                  <c:v>0.77705446234726927</c:v>
                </c:pt>
                <c:pt idx="154">
                  <c:v>0.77723272268839472</c:v>
                </c:pt>
                <c:pt idx="155">
                  <c:v>0.78333694779212171</c:v>
                </c:pt>
                <c:pt idx="156">
                  <c:v>0.79063751903548762</c:v>
                </c:pt>
                <c:pt idx="157">
                  <c:v>0.79708920881483092</c:v>
                </c:pt>
                <c:pt idx="158">
                  <c:v>0.79823169554658957</c:v>
                </c:pt>
                <c:pt idx="159">
                  <c:v>0.88255169669050626</c:v>
                </c:pt>
                <c:pt idx="160">
                  <c:v>0.88400542407134231</c:v>
                </c:pt>
                <c:pt idx="161">
                  <c:v>0.88420942253658741</c:v>
                </c:pt>
                <c:pt idx="162">
                  <c:v>0.88499395869031083</c:v>
                </c:pt>
                <c:pt idx="163">
                  <c:v>0.88782658223926447</c:v>
                </c:pt>
                <c:pt idx="164">
                  <c:v>0.89306429049762759</c:v>
                </c:pt>
                <c:pt idx="165">
                  <c:v>0.89894163880355848</c:v>
                </c:pt>
                <c:pt idx="166">
                  <c:v>0.90781986172907769</c:v>
                </c:pt>
                <c:pt idx="167">
                  <c:v>0.91285500141798004</c:v>
                </c:pt>
                <c:pt idx="168">
                  <c:v>0.91466429621721068</c:v>
                </c:pt>
                <c:pt idx="169">
                  <c:v>0.91476057586669557</c:v>
                </c:pt>
                <c:pt idx="170">
                  <c:v>0.91571765277840667</c:v>
                </c:pt>
                <c:pt idx="171">
                  <c:v>0.91669808465459679</c:v>
                </c:pt>
                <c:pt idx="172">
                  <c:v>0.91754458295897867</c:v>
                </c:pt>
                <c:pt idx="173">
                  <c:v>0.91821901713730103</c:v>
                </c:pt>
                <c:pt idx="174">
                  <c:v>0.92044822466522569</c:v>
                </c:pt>
                <c:pt idx="175">
                  <c:v>0.92509919902004478</c:v>
                </c:pt>
                <c:pt idx="176">
                  <c:v>0.92700525010068846</c:v>
                </c:pt>
                <c:pt idx="177">
                  <c:v>0.92940842828238535</c:v>
                </c:pt>
                <c:pt idx="178">
                  <c:v>0.92987648083582175</c:v>
                </c:pt>
                <c:pt idx="179">
                  <c:v>0.93032070179285098</c:v>
                </c:pt>
                <c:pt idx="180">
                  <c:v>0.94203202489925197</c:v>
                </c:pt>
                <c:pt idx="181">
                  <c:v>0.94398573917271</c:v>
                </c:pt>
                <c:pt idx="182">
                  <c:v>0.94494853566755876</c:v>
                </c:pt>
                <c:pt idx="183">
                  <c:v>0.94612581653007188</c:v>
                </c:pt>
                <c:pt idx="184">
                  <c:v>0.94643562728336483</c:v>
                </c:pt>
                <c:pt idx="185">
                  <c:v>0.94673495213423864</c:v>
                </c:pt>
                <c:pt idx="186">
                  <c:v>0.94684314758192711</c:v>
                </c:pt>
                <c:pt idx="187">
                  <c:v>0.94817152076566158</c:v>
                </c:pt>
                <c:pt idx="188">
                  <c:v>0.94945080086079725</c:v>
                </c:pt>
                <c:pt idx="189">
                  <c:v>0.95001894611914373</c:v>
                </c:pt>
                <c:pt idx="190">
                  <c:v>0.9509417055320285</c:v>
                </c:pt>
                <c:pt idx="191">
                  <c:v>0.95145742127827915</c:v>
                </c:pt>
                <c:pt idx="192">
                  <c:v>0.9516828681802908</c:v>
                </c:pt>
                <c:pt idx="193">
                  <c:v>0.95239304975322381</c:v>
                </c:pt>
                <c:pt idx="194">
                  <c:v>0.95662458801127714</c:v>
                </c:pt>
                <c:pt idx="195">
                  <c:v>0.95679045592227085</c:v>
                </c:pt>
                <c:pt idx="196">
                  <c:v>0.95737861972159932</c:v>
                </c:pt>
                <c:pt idx="197">
                  <c:v>0.96041667163158262</c:v>
                </c:pt>
                <c:pt idx="198">
                  <c:v>0.96055775468231286</c:v>
                </c:pt>
                <c:pt idx="199">
                  <c:v>0.96384508509071498</c:v>
                </c:pt>
                <c:pt idx="200">
                  <c:v>0.96997218852699285</c:v>
                </c:pt>
                <c:pt idx="201">
                  <c:v>0.97059562308900382</c:v>
                </c:pt>
                <c:pt idx="202">
                  <c:v>0.97068237009992586</c:v>
                </c:pt>
                <c:pt idx="203">
                  <c:v>0.97083203252536276</c:v>
                </c:pt>
                <c:pt idx="204">
                  <c:v>0.97099647054057214</c:v>
                </c:pt>
                <c:pt idx="205">
                  <c:v>0.97115614223650004</c:v>
                </c:pt>
                <c:pt idx="206">
                  <c:v>0.97126433768418841</c:v>
                </c:pt>
                <c:pt idx="207">
                  <c:v>0.97140971042227209</c:v>
                </c:pt>
                <c:pt idx="208">
                  <c:v>0.97159083055496642</c:v>
                </c:pt>
                <c:pt idx="209">
                  <c:v>0.97178291322200805</c:v>
                </c:pt>
                <c:pt idx="210">
                  <c:v>0.97193591207094188</c:v>
                </c:pt>
                <c:pt idx="211">
                  <c:v>0.97384243978351381</c:v>
                </c:pt>
                <c:pt idx="212">
                  <c:v>0.97474232086384771</c:v>
                </c:pt>
                <c:pt idx="213">
                  <c:v>0.97509741165031427</c:v>
                </c:pt>
                <c:pt idx="214">
                  <c:v>0.97813212713680053</c:v>
                </c:pt>
                <c:pt idx="215">
                  <c:v>0.978530591428728</c:v>
                </c:pt>
                <c:pt idx="216">
                  <c:v>0.97862210475893152</c:v>
                </c:pt>
                <c:pt idx="217">
                  <c:v>0.98013684102656984</c:v>
                </c:pt>
                <c:pt idx="218">
                  <c:v>0.98227358196043479</c:v>
                </c:pt>
                <c:pt idx="219">
                  <c:v>0.98264916791981149</c:v>
                </c:pt>
                <c:pt idx="220">
                  <c:v>0.98312389332024186</c:v>
                </c:pt>
                <c:pt idx="221">
                  <c:v>0.98385838312151019</c:v>
                </c:pt>
                <c:pt idx="222">
                  <c:v>0.98411481109885113</c:v>
                </c:pt>
                <c:pt idx="223">
                  <c:v>0.98455378910467073</c:v>
                </c:pt>
                <c:pt idx="224">
                  <c:v>0.98461861104689818</c:v>
                </c:pt>
                <c:pt idx="225">
                  <c:v>0.985084757072622</c:v>
                </c:pt>
                <c:pt idx="226">
                  <c:v>0.9861533658555186</c:v>
                </c:pt>
                <c:pt idx="227">
                  <c:v>0.98637499970210507</c:v>
                </c:pt>
                <c:pt idx="228">
                  <c:v>0.98693837864117007</c:v>
                </c:pt>
                <c:pt idx="229">
                  <c:v>0.9876166258749175</c:v>
                </c:pt>
                <c:pt idx="230">
                  <c:v>0.99012609297659027</c:v>
                </c:pt>
                <c:pt idx="231">
                  <c:v>0.99038871716899701</c:v>
                </c:pt>
                <c:pt idx="232">
                  <c:v>0.9920960127356051</c:v>
                </c:pt>
                <c:pt idx="233">
                  <c:v>0.99244395404314945</c:v>
                </c:pt>
                <c:pt idx="234">
                  <c:v>0.99320513523239384</c:v>
                </c:pt>
                <c:pt idx="235">
                  <c:v>0.99355117001222559</c:v>
                </c:pt>
                <c:pt idx="236">
                  <c:v>0.9940754651331829</c:v>
                </c:pt>
                <c:pt idx="237">
                  <c:v>0.99421178186463177</c:v>
                </c:pt>
                <c:pt idx="238">
                  <c:v>0.99426421137672749</c:v>
                </c:pt>
                <c:pt idx="239">
                  <c:v>0.99503444857260648</c:v>
                </c:pt>
                <c:pt idx="240">
                  <c:v>0.99516647561670213</c:v>
                </c:pt>
                <c:pt idx="241">
                  <c:v>0.99556160348513267</c:v>
                </c:pt>
                <c:pt idx="242">
                  <c:v>0.99606540343317973</c:v>
                </c:pt>
                <c:pt idx="243">
                  <c:v>0.99613165527119163</c:v>
                </c:pt>
                <c:pt idx="244">
                  <c:v>0.99630181286953867</c:v>
                </c:pt>
                <c:pt idx="245">
                  <c:v>0.99648674605765819</c:v>
                </c:pt>
                <c:pt idx="246">
                  <c:v>0.99696814430508252</c:v>
                </c:pt>
                <c:pt idx="247">
                  <c:v>0.99777174573593164</c:v>
                </c:pt>
                <c:pt idx="248">
                  <c:v>0.99839661019372705</c:v>
                </c:pt>
                <c:pt idx="249">
                  <c:v>0.99985176747034754</c:v>
                </c:pt>
                <c:pt idx="250">
                  <c:v>1</c:v>
                </c:pt>
              </c:numCache>
            </c:numRef>
          </c:xVal>
          <c:yVal>
            <c:numRef>
              <c:f>'[1]Año 1996'!$H$3:$H$253</c:f>
              <c:numCache>
                <c:formatCode>General</c:formatCode>
                <c:ptCount val="251"/>
                <c:pt idx="0">
                  <c:v>5.9603668042179712E-5</c:v>
                </c:pt>
                <c:pt idx="1">
                  <c:v>9.0957827085804199E-5</c:v>
                </c:pt>
                <c:pt idx="2">
                  <c:v>1.1972217196068837E-4</c:v>
                </c:pt>
                <c:pt idx="3">
                  <c:v>2.1468466332110863E-4</c:v>
                </c:pt>
                <c:pt idx="4">
                  <c:v>1.0808387522064586E-3</c:v>
                </c:pt>
                <c:pt idx="5">
                  <c:v>1.1306717249941766E-3</c:v>
                </c:pt>
                <c:pt idx="6">
                  <c:v>1.197865853209968E-3</c:v>
                </c:pt>
                <c:pt idx="7">
                  <c:v>1.5512617588858413E-3</c:v>
                </c:pt>
                <c:pt idx="8">
                  <c:v>1.6549121547224518E-3</c:v>
                </c:pt>
                <c:pt idx="9">
                  <c:v>1.8008855267218199E-3</c:v>
                </c:pt>
                <c:pt idx="10">
                  <c:v>2.1712018372899641E-3</c:v>
                </c:pt>
                <c:pt idx="11">
                  <c:v>2.2284890055587403E-3</c:v>
                </c:pt>
                <c:pt idx="12">
                  <c:v>2.291691487586242E-3</c:v>
                </c:pt>
                <c:pt idx="13">
                  <c:v>2.3310345976218592E-3</c:v>
                </c:pt>
                <c:pt idx="14">
                  <c:v>2.529408252951071E-3</c:v>
                </c:pt>
                <c:pt idx="15">
                  <c:v>2.7339680505686142E-3</c:v>
                </c:pt>
                <c:pt idx="16">
                  <c:v>2.8075012672326934E-3</c:v>
                </c:pt>
                <c:pt idx="17">
                  <c:v>1.6407999440324863E-2</c:v>
                </c:pt>
                <c:pt idx="18">
                  <c:v>1.6607659858257302E-2</c:v>
                </c:pt>
                <c:pt idx="19">
                  <c:v>1.7068509632464014E-2</c:v>
                </c:pt>
                <c:pt idx="20">
                  <c:v>1.7353435899134177E-2</c:v>
                </c:pt>
                <c:pt idx="21">
                  <c:v>1.7496416485046355E-2</c:v>
                </c:pt>
                <c:pt idx="22">
                  <c:v>1.7597446026101353E-2</c:v>
                </c:pt>
                <c:pt idx="23">
                  <c:v>3.1080063726651674E-2</c:v>
                </c:pt>
                <c:pt idx="24">
                  <c:v>3.22110501426221E-2</c:v>
                </c:pt>
                <c:pt idx="25">
                  <c:v>3.2282109661214073E-2</c:v>
                </c:pt>
                <c:pt idx="26">
                  <c:v>3.4322313635841512E-2</c:v>
                </c:pt>
                <c:pt idx="27">
                  <c:v>3.4634047576677672E-2</c:v>
                </c:pt>
                <c:pt idx="28">
                  <c:v>3.474361819258695E-2</c:v>
                </c:pt>
                <c:pt idx="29">
                  <c:v>3.485449774763847E-2</c:v>
                </c:pt>
                <c:pt idx="30">
                  <c:v>3.750843482290183E-2</c:v>
                </c:pt>
                <c:pt idx="31">
                  <c:v>3.767579625656043E-2</c:v>
                </c:pt>
                <c:pt idx="32">
                  <c:v>3.971623599592717E-2</c:v>
                </c:pt>
                <c:pt idx="33">
                  <c:v>4.0012019313884865E-2</c:v>
                </c:pt>
                <c:pt idx="34">
                  <c:v>4.0659640979094358E-2</c:v>
                </c:pt>
                <c:pt idx="35">
                  <c:v>4.0809759466782128E-2</c:v>
                </c:pt>
                <c:pt idx="36">
                  <c:v>4.0976420409644818E-2</c:v>
                </c:pt>
                <c:pt idx="37">
                  <c:v>4.1261774670434535E-2</c:v>
                </c:pt>
                <c:pt idx="38">
                  <c:v>4.1289009684544895E-2</c:v>
                </c:pt>
                <c:pt idx="39">
                  <c:v>4.1328475812225422E-2</c:v>
                </c:pt>
                <c:pt idx="40">
                  <c:v>4.1601029434522568E-2</c:v>
                </c:pt>
                <c:pt idx="41">
                  <c:v>4.1996308906884536E-2</c:v>
                </c:pt>
                <c:pt idx="42">
                  <c:v>4.2055008046888345E-2</c:v>
                </c:pt>
                <c:pt idx="43">
                  <c:v>4.2163772784378245E-2</c:v>
                </c:pt>
                <c:pt idx="44">
                  <c:v>4.4725827257795225E-2</c:v>
                </c:pt>
                <c:pt idx="45">
                  <c:v>4.6188754268572531E-2</c:v>
                </c:pt>
                <c:pt idx="46">
                  <c:v>7.0778042379846098E-2</c:v>
                </c:pt>
                <c:pt idx="47">
                  <c:v>8.2662859905826253E-2</c:v>
                </c:pt>
                <c:pt idx="48">
                  <c:v>8.4095238701396832E-2</c:v>
                </c:pt>
                <c:pt idx="49">
                  <c:v>8.4410123575172913E-2</c:v>
                </c:pt>
                <c:pt idx="50">
                  <c:v>8.5698036872562347E-2</c:v>
                </c:pt>
                <c:pt idx="51">
                  <c:v>8.5798409458180486E-2</c:v>
                </c:pt>
                <c:pt idx="52">
                  <c:v>8.6043426458894873E-2</c:v>
                </c:pt>
                <c:pt idx="53">
                  <c:v>8.8342387206635314E-2</c:v>
                </c:pt>
                <c:pt idx="54">
                  <c:v>0.11919492183444418</c:v>
                </c:pt>
                <c:pt idx="55">
                  <c:v>0.11964055356386151</c:v>
                </c:pt>
                <c:pt idx="56">
                  <c:v>0.11969125632798489</c:v>
                </c:pt>
                <c:pt idx="57">
                  <c:v>0.11973348045827609</c:v>
                </c:pt>
                <c:pt idx="58">
                  <c:v>0.12012572995469119</c:v>
                </c:pt>
                <c:pt idx="59">
                  <c:v>0.12017429108007006</c:v>
                </c:pt>
                <c:pt idx="60">
                  <c:v>0.13092155214507986</c:v>
                </c:pt>
                <c:pt idx="61">
                  <c:v>0.13103622624333425</c:v>
                </c:pt>
                <c:pt idx="62">
                  <c:v>0.131513728537692</c:v>
                </c:pt>
                <c:pt idx="63">
                  <c:v>0.13163554014521683</c:v>
                </c:pt>
                <c:pt idx="64">
                  <c:v>0.13727259358435503</c:v>
                </c:pt>
                <c:pt idx="65">
                  <c:v>0.13748155421474365</c:v>
                </c:pt>
                <c:pt idx="66">
                  <c:v>0.14207232946771525</c:v>
                </c:pt>
                <c:pt idx="67">
                  <c:v>0.14243903940857458</c:v>
                </c:pt>
                <c:pt idx="68">
                  <c:v>0.14246967459637314</c:v>
                </c:pt>
                <c:pt idx="69">
                  <c:v>0.1425797769258787</c:v>
                </c:pt>
                <c:pt idx="70">
                  <c:v>0.14461451598636729</c:v>
                </c:pt>
                <c:pt idx="71">
                  <c:v>0.15027229117702262</c:v>
                </c:pt>
                <c:pt idx="72">
                  <c:v>0.15038451587981327</c:v>
                </c:pt>
                <c:pt idx="73">
                  <c:v>0.15046709925046628</c:v>
                </c:pt>
                <c:pt idx="74">
                  <c:v>0.15061585947420231</c:v>
                </c:pt>
                <c:pt idx="75">
                  <c:v>0.1506933893414949</c:v>
                </c:pt>
                <c:pt idx="76">
                  <c:v>0.15124978398652697</c:v>
                </c:pt>
                <c:pt idx="77">
                  <c:v>0.15257830870881481</c:v>
                </c:pt>
                <c:pt idx="78">
                  <c:v>0.15417413559662621</c:v>
                </c:pt>
                <c:pt idx="79">
                  <c:v>0.15417413559662621</c:v>
                </c:pt>
                <c:pt idx="80">
                  <c:v>0.1546347452558286</c:v>
                </c:pt>
                <c:pt idx="81">
                  <c:v>0.15785732215446083</c:v>
                </c:pt>
                <c:pt idx="82">
                  <c:v>0.15791671838354954</c:v>
                </c:pt>
                <c:pt idx="83">
                  <c:v>0.15813968012932608</c:v>
                </c:pt>
                <c:pt idx="84">
                  <c:v>0.1582301198496596</c:v>
                </c:pt>
                <c:pt idx="85">
                  <c:v>0.15827952692168837</c:v>
                </c:pt>
                <c:pt idx="86">
                  <c:v>0.15838315432326697</c:v>
                </c:pt>
                <c:pt idx="87">
                  <c:v>0.1585329005198528</c:v>
                </c:pt>
                <c:pt idx="88">
                  <c:v>0.15863850941808885</c:v>
                </c:pt>
                <c:pt idx="89">
                  <c:v>0.16248102969870992</c:v>
                </c:pt>
                <c:pt idx="90">
                  <c:v>0.16267134856031404</c:v>
                </c:pt>
                <c:pt idx="91">
                  <c:v>0.16434030451535572</c:v>
                </c:pt>
                <c:pt idx="92">
                  <c:v>0.17335715346397212</c:v>
                </c:pt>
                <c:pt idx="93">
                  <c:v>0.17511607240917595</c:v>
                </c:pt>
                <c:pt idx="94">
                  <c:v>0.18096941775466518</c:v>
                </c:pt>
                <c:pt idx="95">
                  <c:v>0.1875571778187968</c:v>
                </c:pt>
                <c:pt idx="96">
                  <c:v>0.18981771761456143</c:v>
                </c:pt>
                <c:pt idx="97">
                  <c:v>0.19016346366095621</c:v>
                </c:pt>
                <c:pt idx="98">
                  <c:v>0.19136416654114011</c:v>
                </c:pt>
                <c:pt idx="99">
                  <c:v>0.19258126367310907</c:v>
                </c:pt>
                <c:pt idx="100">
                  <c:v>0.19465915631600209</c:v>
                </c:pt>
                <c:pt idx="101">
                  <c:v>0.19482212885558689</c:v>
                </c:pt>
                <c:pt idx="102">
                  <c:v>0.19619466864358986</c:v>
                </c:pt>
                <c:pt idx="103">
                  <c:v>0.19650039840096742</c:v>
                </c:pt>
                <c:pt idx="104">
                  <c:v>0.19675873270774125</c:v>
                </c:pt>
                <c:pt idx="105">
                  <c:v>0.19731596191677486</c:v>
                </c:pt>
                <c:pt idx="106">
                  <c:v>0.19757513304445465</c:v>
                </c:pt>
                <c:pt idx="107">
                  <c:v>0.2054222846292621</c:v>
                </c:pt>
                <c:pt idx="108">
                  <c:v>0.20545465429716547</c:v>
                </c:pt>
                <c:pt idx="109">
                  <c:v>0.22811652000323471</c:v>
                </c:pt>
                <c:pt idx="110">
                  <c:v>0.22947080866316924</c:v>
                </c:pt>
                <c:pt idx="111">
                  <c:v>0.22957910213285063</c:v>
                </c:pt>
                <c:pt idx="112">
                  <c:v>0.24980914123125531</c:v>
                </c:pt>
                <c:pt idx="113">
                  <c:v>0.25412380866269257</c:v>
                </c:pt>
                <c:pt idx="114">
                  <c:v>0.25420947637125091</c:v>
                </c:pt>
                <c:pt idx="115">
                  <c:v>0.2546520604292824</c:v>
                </c:pt>
                <c:pt idx="116">
                  <c:v>0.26192070199541978</c:v>
                </c:pt>
                <c:pt idx="117">
                  <c:v>0.26234856701349857</c:v>
                </c:pt>
                <c:pt idx="118">
                  <c:v>0.26278941747456175</c:v>
                </c:pt>
                <c:pt idx="119">
                  <c:v>0.2762375841507082</c:v>
                </c:pt>
                <c:pt idx="120">
                  <c:v>0.28673693643356613</c:v>
                </c:pt>
                <c:pt idx="121">
                  <c:v>0.29049243509194211</c:v>
                </c:pt>
                <c:pt idx="122">
                  <c:v>0.29179324113569116</c:v>
                </c:pt>
                <c:pt idx="123">
                  <c:v>0.29228699327266033</c:v>
                </c:pt>
                <c:pt idx="124">
                  <c:v>0.29237383699196184</c:v>
                </c:pt>
                <c:pt idx="125">
                  <c:v>0.29260799193694847</c:v>
                </c:pt>
                <c:pt idx="126">
                  <c:v>0.29311619087886409</c:v>
                </c:pt>
                <c:pt idx="127">
                  <c:v>0.29738300539498563</c:v>
                </c:pt>
                <c:pt idx="128">
                  <c:v>0.29777944527601241</c:v>
                </c:pt>
                <c:pt idx="129">
                  <c:v>0.29803654109831224</c:v>
                </c:pt>
                <c:pt idx="130">
                  <c:v>0.30483218037582205</c:v>
                </c:pt>
                <c:pt idx="131">
                  <c:v>0.3097098601866628</c:v>
                </c:pt>
                <c:pt idx="132">
                  <c:v>0.3190382017181782</c:v>
                </c:pt>
                <c:pt idx="133">
                  <c:v>0.31915894224466074</c:v>
                </c:pt>
                <c:pt idx="134">
                  <c:v>0.31958284093313116</c:v>
                </c:pt>
                <c:pt idx="135">
                  <c:v>0.49649160581537694</c:v>
                </c:pt>
                <c:pt idx="136">
                  <c:v>0.50012258114651231</c:v>
                </c:pt>
                <c:pt idx="137">
                  <c:v>0.50046181978518178</c:v>
                </c:pt>
                <c:pt idx="138">
                  <c:v>0.50110825951936266</c:v>
                </c:pt>
                <c:pt idx="139">
                  <c:v>0.50913856157943471</c:v>
                </c:pt>
                <c:pt idx="140">
                  <c:v>0.50941113283175321</c:v>
                </c:pt>
                <c:pt idx="141">
                  <c:v>0.50976130178933188</c:v>
                </c:pt>
                <c:pt idx="142">
                  <c:v>0.52481855319482418</c:v>
                </c:pt>
                <c:pt idx="143">
                  <c:v>0.52554283895916798</c:v>
                </c:pt>
                <c:pt idx="144">
                  <c:v>0.52628540453716244</c:v>
                </c:pt>
                <c:pt idx="145">
                  <c:v>0.53057505761759705</c:v>
                </c:pt>
                <c:pt idx="146">
                  <c:v>0.53086902612273634</c:v>
                </c:pt>
                <c:pt idx="147">
                  <c:v>0.54459610438258244</c:v>
                </c:pt>
                <c:pt idx="148">
                  <c:v>0.54995810060554517</c:v>
                </c:pt>
                <c:pt idx="149">
                  <c:v>0.55078440172025001</c:v>
                </c:pt>
                <c:pt idx="150">
                  <c:v>0.55348634413364883</c:v>
                </c:pt>
                <c:pt idx="151">
                  <c:v>0.56312364822550709</c:v>
                </c:pt>
                <c:pt idx="152">
                  <c:v>0.67835916388204187</c:v>
                </c:pt>
                <c:pt idx="153">
                  <c:v>0.68147832771959727</c:v>
                </c:pt>
                <c:pt idx="154">
                  <c:v>0.68168143348201493</c:v>
                </c:pt>
                <c:pt idx="155">
                  <c:v>0.68865697433911433</c:v>
                </c:pt>
                <c:pt idx="156">
                  <c:v>0.69700764352274391</c:v>
                </c:pt>
                <c:pt idx="157">
                  <c:v>0.70439928415521513</c:v>
                </c:pt>
                <c:pt idx="158">
                  <c:v>0.70571402233157809</c:v>
                </c:pt>
                <c:pt idx="159">
                  <c:v>0.8027989335543646</c:v>
                </c:pt>
                <c:pt idx="160">
                  <c:v>0.80447802301022242</c:v>
                </c:pt>
                <c:pt idx="161">
                  <c:v>0.80471416403109275</c:v>
                </c:pt>
                <c:pt idx="162">
                  <c:v>0.80562958205847479</c:v>
                </c:pt>
                <c:pt idx="163">
                  <c:v>0.80895809049454792</c:v>
                </c:pt>
                <c:pt idx="164">
                  <c:v>0.8151400398796933</c:v>
                </c:pt>
                <c:pt idx="165">
                  <c:v>0.82217938829816439</c:v>
                </c:pt>
                <c:pt idx="166">
                  <c:v>0.83288602086430319</c:v>
                </c:pt>
                <c:pt idx="167">
                  <c:v>0.83897331688857535</c:v>
                </c:pt>
                <c:pt idx="168">
                  <c:v>0.84116528080728303</c:v>
                </c:pt>
                <c:pt idx="169">
                  <c:v>0.84128260431506607</c:v>
                </c:pt>
                <c:pt idx="170">
                  <c:v>0.84247461592177153</c:v>
                </c:pt>
                <c:pt idx="171">
                  <c:v>0.84370762436068991</c:v>
                </c:pt>
                <c:pt idx="172">
                  <c:v>0.84478265191111956</c:v>
                </c:pt>
                <c:pt idx="173">
                  <c:v>0.84564207898566757</c:v>
                </c:pt>
                <c:pt idx="174">
                  <c:v>0.84854148748444269</c:v>
                </c:pt>
                <c:pt idx="175">
                  <c:v>0.85472321225853576</c:v>
                </c:pt>
                <c:pt idx="176">
                  <c:v>0.85726130066398698</c:v>
                </c:pt>
                <c:pt idx="177">
                  <c:v>0.8604969833084215</c:v>
                </c:pt>
                <c:pt idx="178">
                  <c:v>0.86113851610719372</c:v>
                </c:pt>
                <c:pt idx="179">
                  <c:v>0.86175198747233517</c:v>
                </c:pt>
                <c:pt idx="180">
                  <c:v>0.87800092987327116</c:v>
                </c:pt>
                <c:pt idx="181">
                  <c:v>0.88072663814431817</c:v>
                </c:pt>
                <c:pt idx="182">
                  <c:v>0.88208104180825153</c:v>
                </c:pt>
                <c:pt idx="183">
                  <c:v>0.8837391080359549</c:v>
                </c:pt>
                <c:pt idx="184">
                  <c:v>0.88417799253702145</c:v>
                </c:pt>
                <c:pt idx="185">
                  <c:v>0.88460399443144389</c:v>
                </c:pt>
                <c:pt idx="186">
                  <c:v>0.8847582390637394</c:v>
                </c:pt>
                <c:pt idx="187">
                  <c:v>0.88667085261073719</c:v>
                </c:pt>
                <c:pt idx="188">
                  <c:v>0.88851787295975848</c:v>
                </c:pt>
                <c:pt idx="189">
                  <c:v>0.88934155122444736</c:v>
                </c:pt>
                <c:pt idx="190">
                  <c:v>0.89068142709654541</c:v>
                </c:pt>
                <c:pt idx="191">
                  <c:v>0.89144240175320855</c:v>
                </c:pt>
                <c:pt idx="192">
                  <c:v>0.89177975221331185</c:v>
                </c:pt>
                <c:pt idx="193">
                  <c:v>0.89286895423555523</c:v>
                </c:pt>
                <c:pt idx="194">
                  <c:v>0.89940850027966501</c:v>
                </c:pt>
                <c:pt idx="195">
                  <c:v>0.89967192891033121</c:v>
                </c:pt>
                <c:pt idx="196">
                  <c:v>0.90060963305107655</c:v>
                </c:pt>
                <c:pt idx="197">
                  <c:v>0.9054750622866351</c:v>
                </c:pt>
                <c:pt idx="198">
                  <c:v>0.90570310723532577</c:v>
                </c:pt>
                <c:pt idx="199">
                  <c:v>0.91103317686324281</c:v>
                </c:pt>
                <c:pt idx="200">
                  <c:v>0.9209684885995475</c:v>
                </c:pt>
                <c:pt idx="201">
                  <c:v>0.92198214758268371</c:v>
                </c:pt>
                <c:pt idx="202">
                  <c:v>0.92212326926436949</c:v>
                </c:pt>
                <c:pt idx="203">
                  <c:v>0.92236887920947808</c:v>
                </c:pt>
                <c:pt idx="204">
                  <c:v>0.92264906260787793</c:v>
                </c:pt>
                <c:pt idx="205">
                  <c:v>0.92292180410929026</c:v>
                </c:pt>
                <c:pt idx="206">
                  <c:v>0.92310828760715957</c:v>
                </c:pt>
                <c:pt idx="207">
                  <c:v>0.92336040541791609</c:v>
                </c:pt>
                <c:pt idx="208">
                  <c:v>0.92368254875795575</c:v>
                </c:pt>
                <c:pt idx="209">
                  <c:v>0.9240268529368092</c:v>
                </c:pt>
                <c:pt idx="210">
                  <c:v>0.9243024441234855</c:v>
                </c:pt>
                <c:pt idx="211">
                  <c:v>0.92783198095594432</c:v>
                </c:pt>
                <c:pt idx="212">
                  <c:v>0.9295329986913351</c:v>
                </c:pt>
                <c:pt idx="213">
                  <c:v>0.93020609230309426</c:v>
                </c:pt>
                <c:pt idx="214">
                  <c:v>0.9362238771106195</c:v>
                </c:pt>
                <c:pt idx="215">
                  <c:v>0.9370154737080334</c:v>
                </c:pt>
                <c:pt idx="216">
                  <c:v>0.93719809848811353</c:v>
                </c:pt>
                <c:pt idx="217">
                  <c:v>0.9402276757152036</c:v>
                </c:pt>
                <c:pt idx="218">
                  <c:v>0.94452535313750807</c:v>
                </c:pt>
                <c:pt idx="219">
                  <c:v>0.94529650048008129</c:v>
                </c:pt>
                <c:pt idx="220">
                  <c:v>0.94627901810736381</c:v>
                </c:pt>
                <c:pt idx="221">
                  <c:v>0.9478093903842133</c:v>
                </c:pt>
                <c:pt idx="222">
                  <c:v>0.94834841366868428</c:v>
                </c:pt>
                <c:pt idx="223">
                  <c:v>0.94928059447744595</c:v>
                </c:pt>
                <c:pt idx="224">
                  <c:v>0.94942095901676427</c:v>
                </c:pt>
                <c:pt idx="225">
                  <c:v>0.9504399099501184</c:v>
                </c:pt>
                <c:pt idx="226">
                  <c:v>0.95288300014624372</c:v>
                </c:pt>
                <c:pt idx="227">
                  <c:v>0.95339160827474201</c:v>
                </c:pt>
                <c:pt idx="228">
                  <c:v>0.95471998747575837</c:v>
                </c:pt>
                <c:pt idx="229">
                  <c:v>0.95633252392779755</c:v>
                </c:pt>
                <c:pt idx="230">
                  <c:v>0.9626344359269956</c:v>
                </c:pt>
                <c:pt idx="231">
                  <c:v>0.96329627716939847</c:v>
                </c:pt>
                <c:pt idx="232">
                  <c:v>0.96772725623043143</c:v>
                </c:pt>
                <c:pt idx="233">
                  <c:v>0.9686570658503737</c:v>
                </c:pt>
                <c:pt idx="234">
                  <c:v>0.9707165180141889</c:v>
                </c:pt>
                <c:pt idx="235">
                  <c:v>0.97166728276264813</c:v>
                </c:pt>
                <c:pt idx="236">
                  <c:v>0.97322843915027857</c:v>
                </c:pt>
                <c:pt idx="237">
                  <c:v>0.97363543431157673</c:v>
                </c:pt>
                <c:pt idx="238">
                  <c:v>0.97380433711282333</c:v>
                </c:pt>
                <c:pt idx="239">
                  <c:v>0.97645608492538827</c:v>
                </c:pt>
                <c:pt idx="240">
                  <c:v>0.9769126981956322</c:v>
                </c:pt>
                <c:pt idx="241">
                  <c:v>0.97828745717484866</c:v>
                </c:pt>
                <c:pt idx="242">
                  <c:v>0.98004436139129536</c:v>
                </c:pt>
                <c:pt idx="243">
                  <c:v>0.98028736820977014</c:v>
                </c:pt>
                <c:pt idx="244">
                  <c:v>0.9809150084208188</c:v>
                </c:pt>
                <c:pt idx="245">
                  <c:v>0.98160859688342961</c:v>
                </c:pt>
                <c:pt idx="246">
                  <c:v>0.98352566709705103</c:v>
                </c:pt>
                <c:pt idx="247">
                  <c:v>0.98677862134032979</c:v>
                </c:pt>
                <c:pt idx="248">
                  <c:v>0.98971829801827993</c:v>
                </c:pt>
                <c:pt idx="249">
                  <c:v>0.99899787379841631</c:v>
                </c:pt>
                <c:pt idx="250">
                  <c:v>1</c:v>
                </c:pt>
              </c:numCache>
            </c:numRef>
          </c:yVal>
          <c:smooth val="1"/>
        </c:ser>
        <c:ser>
          <c:idx val="3"/>
          <c:order val="3"/>
          <c:tx>
            <c:v>Curva Lorenz 2008</c:v>
          </c:tx>
          <c:marker>
            <c:symbol val="none"/>
          </c:marker>
          <c:xVal>
            <c:numRef>
              <c:f>'[1]Año 2008'!$G$3:$G$253</c:f>
              <c:numCache>
                <c:formatCode>General</c:formatCode>
                <c:ptCount val="251"/>
                <c:pt idx="0">
                  <c:v>1.8357869986412395E-4</c:v>
                </c:pt>
                <c:pt idx="1">
                  <c:v>2.563611642041933E-4</c:v>
                </c:pt>
                <c:pt idx="2">
                  <c:v>4.1536998757135115E-4</c:v>
                </c:pt>
                <c:pt idx="3">
                  <c:v>5.2616622309540576E-4</c:v>
                </c:pt>
                <c:pt idx="4">
                  <c:v>6.0312093061420523E-4</c:v>
                </c:pt>
                <c:pt idx="5">
                  <c:v>7.7511006609296777E-4</c:v>
                </c:pt>
                <c:pt idx="6">
                  <c:v>1.4320065754552496E-3</c:v>
                </c:pt>
                <c:pt idx="7">
                  <c:v>1.5173057693315093E-3</c:v>
                </c:pt>
                <c:pt idx="8">
                  <c:v>2.312813468742713E-3</c:v>
                </c:pt>
                <c:pt idx="9">
                  <c:v>2.461623475450753E-3</c:v>
                </c:pt>
                <c:pt idx="10">
                  <c:v>2.5835456927847545E-3</c:v>
                </c:pt>
                <c:pt idx="11">
                  <c:v>2.7161303093532884E-3</c:v>
                </c:pt>
                <c:pt idx="12">
                  <c:v>3.1194471499638638E-3</c:v>
                </c:pt>
                <c:pt idx="13">
                  <c:v>3.374881149017228E-3</c:v>
                </c:pt>
                <c:pt idx="14">
                  <c:v>3.5598505966075956E-3</c:v>
                </c:pt>
                <c:pt idx="15">
                  <c:v>3.7628997646391264E-3</c:v>
                </c:pt>
                <c:pt idx="16">
                  <c:v>3.9237629183079418E-3</c:v>
                </c:pt>
                <c:pt idx="17">
                  <c:v>7.3959964081622056E-3</c:v>
                </c:pt>
                <c:pt idx="18">
                  <c:v>8.1627619878977126E-3</c:v>
                </c:pt>
                <c:pt idx="19">
                  <c:v>1.0084775345566042E-2</c:v>
                </c:pt>
                <c:pt idx="20">
                  <c:v>1.5759953233789793E-2</c:v>
                </c:pt>
                <c:pt idx="21">
                  <c:v>1.5843398097364392E-2</c:v>
                </c:pt>
                <c:pt idx="22">
                  <c:v>1.5916644144279877E-2</c:v>
                </c:pt>
                <c:pt idx="23">
                  <c:v>1.6141945275931303E-2</c:v>
                </c:pt>
                <c:pt idx="24">
                  <c:v>1.6331550549275816E-2</c:v>
                </c:pt>
                <c:pt idx="25">
                  <c:v>1.6614799502854046E-2</c:v>
                </c:pt>
                <c:pt idx="26">
                  <c:v>1.6702880192182794E-2</c:v>
                </c:pt>
                <c:pt idx="27">
                  <c:v>1.8648536261197259E-2</c:v>
                </c:pt>
                <c:pt idx="28">
                  <c:v>1.9259074513018094E-2</c:v>
                </c:pt>
                <c:pt idx="29">
                  <c:v>1.9450997699239678E-2</c:v>
                </c:pt>
                <c:pt idx="30">
                  <c:v>1.9840870645163235E-2</c:v>
                </c:pt>
                <c:pt idx="31">
                  <c:v>4.2187868693017008E-2</c:v>
                </c:pt>
                <c:pt idx="32">
                  <c:v>6.3978104067798025E-2</c:v>
                </c:pt>
                <c:pt idx="33">
                  <c:v>6.4161219185086729E-2</c:v>
                </c:pt>
                <c:pt idx="34">
                  <c:v>6.4851493639878854E-2</c:v>
                </c:pt>
                <c:pt idx="35">
                  <c:v>6.5446270084135602E-2</c:v>
                </c:pt>
                <c:pt idx="36">
                  <c:v>6.5775413712679864E-2</c:v>
                </c:pt>
                <c:pt idx="37">
                  <c:v>6.5901044590617186E-2</c:v>
                </c:pt>
                <c:pt idx="38">
                  <c:v>6.8204586407851611E-2</c:v>
                </c:pt>
                <c:pt idx="39">
                  <c:v>6.87015469286959E-2</c:v>
                </c:pt>
                <c:pt idx="40">
                  <c:v>6.8845721109649802E-2</c:v>
                </c:pt>
                <c:pt idx="41">
                  <c:v>6.9335264309287464E-2</c:v>
                </c:pt>
                <c:pt idx="42">
                  <c:v>0.10700598438746603</c:v>
                </c:pt>
                <c:pt idx="43">
                  <c:v>0.10711492629268843</c:v>
                </c:pt>
                <c:pt idx="44">
                  <c:v>0.10719837115626302</c:v>
                </c:pt>
                <c:pt idx="45">
                  <c:v>0.10750618998633822</c:v>
                </c:pt>
                <c:pt idx="46">
                  <c:v>0.10809308552681292</c:v>
                </c:pt>
                <c:pt idx="47">
                  <c:v>0.10833322130087761</c:v>
                </c:pt>
                <c:pt idx="48">
                  <c:v>0.10839441420083232</c:v>
                </c:pt>
                <c:pt idx="49">
                  <c:v>0.10872123991649951</c:v>
                </c:pt>
                <c:pt idx="50">
                  <c:v>0.1091347555737692</c:v>
                </c:pt>
                <c:pt idx="51">
                  <c:v>0.10930025455319216</c:v>
                </c:pt>
                <c:pt idx="52">
                  <c:v>0.11750288464257552</c:v>
                </c:pt>
                <c:pt idx="53">
                  <c:v>0.11760719072204377</c:v>
                </c:pt>
                <c:pt idx="54">
                  <c:v>0.11839713543055</c:v>
                </c:pt>
                <c:pt idx="55">
                  <c:v>0.12084809650676621</c:v>
                </c:pt>
                <c:pt idx="56">
                  <c:v>0.1219509594536772</c:v>
                </c:pt>
                <c:pt idx="57">
                  <c:v>0.12425635560121329</c:v>
                </c:pt>
                <c:pt idx="58">
                  <c:v>0.14210660266754685</c:v>
                </c:pt>
                <c:pt idx="59">
                  <c:v>0.14966995238543368</c:v>
                </c:pt>
                <c:pt idx="60">
                  <c:v>0.15030830559177938</c:v>
                </c:pt>
                <c:pt idx="61">
                  <c:v>0.15098235465643201</c:v>
                </c:pt>
                <c:pt idx="62">
                  <c:v>0.15103844814805714</c:v>
                </c:pt>
                <c:pt idx="63">
                  <c:v>0.15845391502438677</c:v>
                </c:pt>
                <c:pt idx="64">
                  <c:v>0.16143938681005585</c:v>
                </c:pt>
                <c:pt idx="65">
                  <c:v>0.16459731131377911</c:v>
                </c:pt>
                <c:pt idx="66">
                  <c:v>0.16726754694816637</c:v>
                </c:pt>
                <c:pt idx="67">
                  <c:v>0.16774550058341867</c:v>
                </c:pt>
                <c:pt idx="68">
                  <c:v>0.17191171718866838</c:v>
                </c:pt>
                <c:pt idx="69">
                  <c:v>0.17244390998524417</c:v>
                </c:pt>
                <c:pt idx="70">
                  <c:v>0.17998964356526523</c:v>
                </c:pt>
                <c:pt idx="71">
                  <c:v>0.19290551769888736</c:v>
                </c:pt>
                <c:pt idx="72">
                  <c:v>0.19301863184728849</c:v>
                </c:pt>
                <c:pt idx="73">
                  <c:v>0.19310393104116474</c:v>
                </c:pt>
                <c:pt idx="74">
                  <c:v>0.19389665724512345</c:v>
                </c:pt>
                <c:pt idx="75">
                  <c:v>0.1939782477783964</c:v>
                </c:pt>
                <c:pt idx="76">
                  <c:v>0.19467547597181975</c:v>
                </c:pt>
                <c:pt idx="77">
                  <c:v>0.19919911474271398</c:v>
                </c:pt>
                <c:pt idx="78">
                  <c:v>0.20105993520042761</c:v>
                </c:pt>
                <c:pt idx="79">
                  <c:v>0.20137517135170943</c:v>
                </c:pt>
                <c:pt idx="80">
                  <c:v>0.20336764926084075</c:v>
                </c:pt>
                <c:pt idx="81">
                  <c:v>0.21710730963097435</c:v>
                </c:pt>
                <c:pt idx="82">
                  <c:v>0.21756440205033301</c:v>
                </c:pt>
                <c:pt idx="83">
                  <c:v>0.21773036461233139</c:v>
                </c:pt>
                <c:pt idx="84">
                  <c:v>0.26284992951226943</c:v>
                </c:pt>
                <c:pt idx="85">
                  <c:v>0.26298854070231831</c:v>
                </c:pt>
                <c:pt idx="86">
                  <c:v>0.26485631489866318</c:v>
                </c:pt>
                <c:pt idx="87">
                  <c:v>0.26818205629468644</c:v>
                </c:pt>
                <c:pt idx="88">
                  <c:v>0.26829934268626632</c:v>
                </c:pt>
                <c:pt idx="89">
                  <c:v>0.26877729632151864</c:v>
                </c:pt>
                <c:pt idx="90">
                  <c:v>0.27919585112138307</c:v>
                </c:pt>
                <c:pt idx="91">
                  <c:v>0.27959221422336245</c:v>
                </c:pt>
                <c:pt idx="92">
                  <c:v>0.27971599077099807</c:v>
                </c:pt>
                <c:pt idx="93">
                  <c:v>0.29246265726459392</c:v>
                </c:pt>
                <c:pt idx="94">
                  <c:v>0.29299994946949925</c:v>
                </c:pt>
                <c:pt idx="95">
                  <c:v>0.29544998338056466</c:v>
                </c:pt>
                <c:pt idx="96">
                  <c:v>0.29567806600766861</c:v>
                </c:pt>
                <c:pt idx="97">
                  <c:v>0.2961917155012278</c:v>
                </c:pt>
                <c:pt idx="98">
                  <c:v>0.29643555993589582</c:v>
                </c:pt>
                <c:pt idx="99">
                  <c:v>0.29657787978654804</c:v>
                </c:pt>
                <c:pt idx="100">
                  <c:v>0.29714345052855368</c:v>
                </c:pt>
                <c:pt idx="101">
                  <c:v>0.29732332056781446</c:v>
                </c:pt>
                <c:pt idx="102">
                  <c:v>0.29766034510014078</c:v>
                </c:pt>
                <c:pt idx="103">
                  <c:v>0.29878546001067169</c:v>
                </c:pt>
                <c:pt idx="104">
                  <c:v>0.29897460170144075</c:v>
                </c:pt>
                <c:pt idx="105">
                  <c:v>0.2990209599589822</c:v>
                </c:pt>
                <c:pt idx="106">
                  <c:v>0.3065564947223442</c:v>
                </c:pt>
                <c:pt idx="107">
                  <c:v>0.3094654753830699</c:v>
                </c:pt>
                <c:pt idx="108">
                  <c:v>0.30971859146924618</c:v>
                </c:pt>
                <c:pt idx="109">
                  <c:v>0.31350976977098555</c:v>
                </c:pt>
                <c:pt idx="110">
                  <c:v>0.32136285859850644</c:v>
                </c:pt>
                <c:pt idx="111">
                  <c:v>0.32249539083024392</c:v>
                </c:pt>
                <c:pt idx="112">
                  <c:v>0.32335904516824104</c:v>
                </c:pt>
                <c:pt idx="113">
                  <c:v>0.32366593683316541</c:v>
                </c:pt>
                <c:pt idx="114">
                  <c:v>0.35190460583196154</c:v>
                </c:pt>
                <c:pt idx="115">
                  <c:v>0.35413165652425255</c:v>
                </c:pt>
                <c:pt idx="116">
                  <c:v>0.36081976233975688</c:v>
                </c:pt>
                <c:pt idx="117">
                  <c:v>0.36110903786681553</c:v>
                </c:pt>
                <c:pt idx="118">
                  <c:v>0.36144049940823686</c:v>
                </c:pt>
                <c:pt idx="119">
                  <c:v>0.36158745508464324</c:v>
                </c:pt>
                <c:pt idx="120">
                  <c:v>0.36624785071528476</c:v>
                </c:pt>
                <c:pt idx="121">
                  <c:v>0.36676242737399478</c:v>
                </c:pt>
                <c:pt idx="122">
                  <c:v>0.37505777397846102</c:v>
                </c:pt>
                <c:pt idx="123">
                  <c:v>0.37625613493590737</c:v>
                </c:pt>
                <c:pt idx="124">
                  <c:v>0.37739979314945488</c:v>
                </c:pt>
                <c:pt idx="125">
                  <c:v>0.37789860800060082</c:v>
                </c:pt>
                <c:pt idx="126">
                  <c:v>0.37827550063441273</c:v>
                </c:pt>
                <c:pt idx="127">
                  <c:v>0.38402346098697659</c:v>
                </c:pt>
                <c:pt idx="128">
                  <c:v>0.38431459084433683</c:v>
                </c:pt>
                <c:pt idx="129">
                  <c:v>0.38515413888841243</c:v>
                </c:pt>
                <c:pt idx="130">
                  <c:v>0.38542718902533152</c:v>
                </c:pt>
                <c:pt idx="131">
                  <c:v>0.39056878336925327</c:v>
                </c:pt>
                <c:pt idx="132">
                  <c:v>0.39451108959057779</c:v>
                </c:pt>
                <c:pt idx="133">
                  <c:v>0.39561534328521503</c:v>
                </c:pt>
                <c:pt idx="134">
                  <c:v>0.39692774555621335</c:v>
                </c:pt>
                <c:pt idx="135">
                  <c:v>0.39797451501149916</c:v>
                </c:pt>
                <c:pt idx="136">
                  <c:v>0.39864578258069927</c:v>
                </c:pt>
                <c:pt idx="137">
                  <c:v>0.56244804977764262</c:v>
                </c:pt>
                <c:pt idx="138">
                  <c:v>0.56459350993666069</c:v>
                </c:pt>
                <c:pt idx="139">
                  <c:v>0.56504921160829313</c:v>
                </c:pt>
                <c:pt idx="140">
                  <c:v>0.5786015846179593</c:v>
                </c:pt>
                <c:pt idx="141">
                  <c:v>0.58141321293784798</c:v>
                </c:pt>
                <c:pt idx="142">
                  <c:v>0.58223097260087908</c:v>
                </c:pt>
                <c:pt idx="143">
                  <c:v>0.60214926153613646</c:v>
                </c:pt>
                <c:pt idx="144">
                  <c:v>0.60346166380713484</c:v>
                </c:pt>
                <c:pt idx="145">
                  <c:v>0.60378941668795283</c:v>
                </c:pt>
                <c:pt idx="146">
                  <c:v>0.60782675733723734</c:v>
                </c:pt>
                <c:pt idx="147">
                  <c:v>0.60908306611661045</c:v>
                </c:pt>
                <c:pt idx="148">
                  <c:v>0.61330120397030663</c:v>
                </c:pt>
                <c:pt idx="149">
                  <c:v>0.61638217376651105</c:v>
                </c:pt>
                <c:pt idx="150">
                  <c:v>0.6172351657052737</c:v>
                </c:pt>
                <c:pt idx="151">
                  <c:v>0.70264932806023606</c:v>
                </c:pt>
                <c:pt idx="152">
                  <c:v>0.70285701305402171</c:v>
                </c:pt>
                <c:pt idx="153">
                  <c:v>0.70731111443860384</c:v>
                </c:pt>
                <c:pt idx="154">
                  <c:v>0.7157835495868784</c:v>
                </c:pt>
                <c:pt idx="155">
                  <c:v>0.8235558359715045</c:v>
                </c:pt>
                <c:pt idx="156">
                  <c:v>0.82426048148613451</c:v>
                </c:pt>
                <c:pt idx="157">
                  <c:v>0.82579030398500219</c:v>
                </c:pt>
                <c:pt idx="158">
                  <c:v>0.8264615715542023</c:v>
                </c:pt>
                <c:pt idx="159">
                  <c:v>0.82745595617846635</c:v>
                </c:pt>
                <c:pt idx="160">
                  <c:v>0.83857591141493282</c:v>
                </c:pt>
                <c:pt idx="161">
                  <c:v>0.84592276807010114</c:v>
                </c:pt>
                <c:pt idx="162">
                  <c:v>0.84871446233924697</c:v>
                </c:pt>
                <c:pt idx="163">
                  <c:v>0.84882386782704478</c:v>
                </c:pt>
                <c:pt idx="164">
                  <c:v>0.85011911754275271</c:v>
                </c:pt>
                <c:pt idx="165">
                  <c:v>0.86390977199618191</c:v>
                </c:pt>
                <c:pt idx="166">
                  <c:v>0.87074576065324349</c:v>
                </c:pt>
                <c:pt idx="167">
                  <c:v>0.87470290151698127</c:v>
                </c:pt>
                <c:pt idx="168">
                  <c:v>0.87484614853278431</c:v>
                </c:pt>
                <c:pt idx="169">
                  <c:v>0.88376037787542883</c:v>
                </c:pt>
                <c:pt idx="170">
                  <c:v>0.88386190245944463</c:v>
                </c:pt>
                <c:pt idx="171">
                  <c:v>0.88407468686155988</c:v>
                </c:pt>
                <c:pt idx="172">
                  <c:v>0.88424018584098285</c:v>
                </c:pt>
                <c:pt idx="173">
                  <c:v>0.88647882609765927</c:v>
                </c:pt>
                <c:pt idx="174">
                  <c:v>0.88980039525050381</c:v>
                </c:pt>
                <c:pt idx="175">
                  <c:v>0.89168763991501609</c:v>
                </c:pt>
                <c:pt idx="176">
                  <c:v>0.8921095000586432</c:v>
                </c:pt>
                <c:pt idx="177">
                  <c:v>0.89723255109954836</c:v>
                </c:pt>
                <c:pt idx="178">
                  <c:v>0.90379548961969081</c:v>
                </c:pt>
                <c:pt idx="179">
                  <c:v>0.913982253131848</c:v>
                </c:pt>
                <c:pt idx="180">
                  <c:v>0.91440040461487182</c:v>
                </c:pt>
                <c:pt idx="181">
                  <c:v>0.91690560485241157</c:v>
                </c:pt>
                <c:pt idx="182">
                  <c:v>0.91707110383183454</c:v>
                </c:pt>
                <c:pt idx="183">
                  <c:v>0.91793058592665289</c:v>
                </c:pt>
                <c:pt idx="184">
                  <c:v>0.91862735053750078</c:v>
                </c:pt>
                <c:pt idx="185">
                  <c:v>0.91998611106604056</c:v>
                </c:pt>
                <c:pt idx="186">
                  <c:v>0.92030273796504869</c:v>
                </c:pt>
                <c:pt idx="187">
                  <c:v>0.92847384443930381</c:v>
                </c:pt>
                <c:pt idx="188">
                  <c:v>0.93176018131641691</c:v>
                </c:pt>
                <c:pt idx="189">
                  <c:v>0.93191269998372828</c:v>
                </c:pt>
                <c:pt idx="190">
                  <c:v>0.9320582649124084</c:v>
                </c:pt>
                <c:pt idx="191">
                  <c:v>0.93235078551749495</c:v>
                </c:pt>
                <c:pt idx="192">
                  <c:v>0.93289456787845604</c:v>
                </c:pt>
                <c:pt idx="193">
                  <c:v>0.93745900191598674</c:v>
                </c:pt>
                <c:pt idx="194">
                  <c:v>0.93874915222336519</c:v>
                </c:pt>
                <c:pt idx="195">
                  <c:v>0.94376326135904798</c:v>
                </c:pt>
                <c:pt idx="196">
                  <c:v>0.95002626195289719</c:v>
                </c:pt>
                <c:pt idx="197">
                  <c:v>0.95021354931336466</c:v>
                </c:pt>
                <c:pt idx="198">
                  <c:v>0.95165714545320523</c:v>
                </c:pt>
                <c:pt idx="199">
                  <c:v>0.95239377816553883</c:v>
                </c:pt>
                <c:pt idx="200">
                  <c:v>0.95704212064921956</c:v>
                </c:pt>
                <c:pt idx="201">
                  <c:v>0.95751729278901943</c:v>
                </c:pt>
                <c:pt idx="202">
                  <c:v>0.95819226901882282</c:v>
                </c:pt>
                <c:pt idx="203">
                  <c:v>0.96028858942484696</c:v>
                </c:pt>
                <c:pt idx="204">
                  <c:v>0.96187682332821689</c:v>
                </c:pt>
                <c:pt idx="205">
                  <c:v>0.96380625400709186</c:v>
                </c:pt>
                <c:pt idx="206">
                  <c:v>0.96429301571127701</c:v>
                </c:pt>
                <c:pt idx="207">
                  <c:v>0.96445295169979506</c:v>
                </c:pt>
                <c:pt idx="208">
                  <c:v>0.96504726456147638</c:v>
                </c:pt>
                <c:pt idx="209">
                  <c:v>0.96513905391140842</c:v>
                </c:pt>
                <c:pt idx="210">
                  <c:v>0.96524382357345206</c:v>
                </c:pt>
                <c:pt idx="211">
                  <c:v>0.96668139313981238</c:v>
                </c:pt>
                <c:pt idx="212">
                  <c:v>0.97001779693507018</c:v>
                </c:pt>
                <c:pt idx="213">
                  <c:v>0.97576714803536024</c:v>
                </c:pt>
                <c:pt idx="214">
                  <c:v>0.97845268189473611</c:v>
                </c:pt>
                <c:pt idx="215">
                  <c:v>0.97853983541891409</c:v>
                </c:pt>
                <c:pt idx="216">
                  <c:v>0.97884255484065974</c:v>
                </c:pt>
                <c:pt idx="217">
                  <c:v>0.97958196904844574</c:v>
                </c:pt>
                <c:pt idx="218">
                  <c:v>0.98166067331660423</c:v>
                </c:pt>
                <c:pt idx="219">
                  <c:v>0.9824677705804008</c:v>
                </c:pt>
                <c:pt idx="220">
                  <c:v>0.98261472625680713</c:v>
                </c:pt>
                <c:pt idx="221">
                  <c:v>0.98364017091362388</c:v>
                </c:pt>
                <c:pt idx="222">
                  <c:v>0.98391275746796758</c:v>
                </c:pt>
                <c:pt idx="223">
                  <c:v>0.98457011755990531</c:v>
                </c:pt>
                <c:pt idx="224">
                  <c:v>0.98475555059007103</c:v>
                </c:pt>
                <c:pt idx="225">
                  <c:v>0.98516582116931284</c:v>
                </c:pt>
                <c:pt idx="226">
                  <c:v>0.98585563204152959</c:v>
                </c:pt>
                <c:pt idx="227">
                  <c:v>0.9867081603977168</c:v>
                </c:pt>
                <c:pt idx="228">
                  <c:v>0.98685604323927401</c:v>
                </c:pt>
                <c:pt idx="229">
                  <c:v>0.98702200580127231</c:v>
                </c:pt>
                <c:pt idx="230">
                  <c:v>0.98747724389032931</c:v>
                </c:pt>
                <c:pt idx="231">
                  <c:v>0.98756161591905478</c:v>
                </c:pt>
                <c:pt idx="232">
                  <c:v>0.9879964563747935</c:v>
                </c:pt>
                <c:pt idx="233">
                  <c:v>0.98978310362044086</c:v>
                </c:pt>
                <c:pt idx="234">
                  <c:v>0.99000284176118725</c:v>
                </c:pt>
                <c:pt idx="235">
                  <c:v>0.99243804102983946</c:v>
                </c:pt>
                <c:pt idx="236">
                  <c:v>0.992705991758429</c:v>
                </c:pt>
                <c:pt idx="237">
                  <c:v>0.99309169246117379</c:v>
                </c:pt>
                <c:pt idx="238">
                  <c:v>0.99313480564068735</c:v>
                </c:pt>
                <c:pt idx="239">
                  <c:v>0.99367766083649767</c:v>
                </c:pt>
                <c:pt idx="240">
                  <c:v>0.99428402684513972</c:v>
                </c:pt>
                <c:pt idx="241">
                  <c:v>0.99498218220371393</c:v>
                </c:pt>
                <c:pt idx="242">
                  <c:v>0.99518940361492425</c:v>
                </c:pt>
                <c:pt idx="243">
                  <c:v>0.99539569786098359</c:v>
                </c:pt>
                <c:pt idx="244">
                  <c:v>0.99551622933059136</c:v>
                </c:pt>
                <c:pt idx="245">
                  <c:v>0.99569053637894722</c:v>
                </c:pt>
                <c:pt idx="246">
                  <c:v>0.99668584816836203</c:v>
                </c:pt>
                <c:pt idx="247">
                  <c:v>0.99742943461932687</c:v>
                </c:pt>
                <c:pt idx="248">
                  <c:v>0.99805573467871178</c:v>
                </c:pt>
                <c:pt idx="249">
                  <c:v>0.99850401902913755</c:v>
                </c:pt>
                <c:pt idx="250">
                  <c:v>1</c:v>
                </c:pt>
              </c:numCache>
            </c:numRef>
          </c:xVal>
          <c:yVal>
            <c:numRef>
              <c:f>'[1]Año 2008'!$H$3:$H$253</c:f>
              <c:numCache>
                <c:formatCode>General</c:formatCode>
                <c:ptCount val="251"/>
                <c:pt idx="0">
                  <c:v>4.8411111470245884E-5</c:v>
                </c:pt>
                <c:pt idx="1">
                  <c:v>6.9723386012910136E-5</c:v>
                </c:pt>
                <c:pt idx="2">
                  <c:v>1.1766280508956004E-4</c:v>
                </c:pt>
                <c:pt idx="3">
                  <c:v>1.5270589390557805E-4</c:v>
                </c:pt>
                <c:pt idx="4">
                  <c:v>1.7857002653940118E-4</c:v>
                </c:pt>
                <c:pt idx="5">
                  <c:v>2.3665329003610706E-4</c:v>
                </c:pt>
                <c:pt idx="6">
                  <c:v>4.6925852972671146E-4</c:v>
                </c:pt>
                <c:pt idx="7">
                  <c:v>4.9966585136720053E-4</c:v>
                </c:pt>
                <c:pt idx="8">
                  <c:v>7.8781862526287676E-4</c:v>
                </c:pt>
                <c:pt idx="9">
                  <c:v>8.4256230425799352E-4</c:v>
                </c:pt>
                <c:pt idx="10">
                  <c:v>8.8791007918394575E-4</c:v>
                </c:pt>
                <c:pt idx="11">
                  <c:v>9.3888635656549587E-4</c:v>
                </c:pt>
                <c:pt idx="12">
                  <c:v>1.0965918689840369E-3</c:v>
                </c:pt>
                <c:pt idx="13">
                  <c:v>1.1985562425499349E-3</c:v>
                </c:pt>
                <c:pt idx="14">
                  <c:v>1.2725686912318979E-3</c:v>
                </c:pt>
                <c:pt idx="15">
                  <c:v>1.3552465889842182E-3</c:v>
                </c:pt>
                <c:pt idx="16">
                  <c:v>1.4216408846504517E-3</c:v>
                </c:pt>
                <c:pt idx="17">
                  <c:v>2.9032683751888675E-3</c:v>
                </c:pt>
                <c:pt idx="18">
                  <c:v>3.2317674509904936E-3</c:v>
                </c:pt>
                <c:pt idx="19">
                  <c:v>4.062888624281254E-3</c:v>
                </c:pt>
                <c:pt idx="20">
                  <c:v>6.5180424109764898E-3</c:v>
                </c:pt>
                <c:pt idx="21">
                  <c:v>6.5542556348610189E-3</c:v>
                </c:pt>
                <c:pt idx="22">
                  <c:v>6.5864125514282293E-3</c:v>
                </c:pt>
                <c:pt idx="23">
                  <c:v>6.6859693774628474E-3</c:v>
                </c:pt>
                <c:pt idx="24">
                  <c:v>6.7698551333117869E-3</c:v>
                </c:pt>
                <c:pt idx="25">
                  <c:v>6.8954947619094481E-3</c:v>
                </c:pt>
                <c:pt idx="26">
                  <c:v>6.9354228871963625E-3</c:v>
                </c:pt>
                <c:pt idx="27">
                  <c:v>7.8201939335685328E-3</c:v>
                </c:pt>
                <c:pt idx="28">
                  <c:v>8.1043054275412307E-3</c:v>
                </c:pt>
                <c:pt idx="29">
                  <c:v>8.1943107475351065E-3</c:v>
                </c:pt>
                <c:pt idx="30">
                  <c:v>8.3777417902637531E-3</c:v>
                </c:pt>
                <c:pt idx="31">
                  <c:v>1.891375925545399E-2</c:v>
                </c:pt>
                <c:pt idx="32">
                  <c:v>2.922117702482032E-2</c:v>
                </c:pt>
                <c:pt idx="33">
                  <c:v>2.9307952794396935E-2</c:v>
                </c:pt>
                <c:pt idx="34">
                  <c:v>2.9635130239566917E-2</c:v>
                </c:pt>
                <c:pt idx="35">
                  <c:v>2.9918478530301426E-2</c:v>
                </c:pt>
                <c:pt idx="36">
                  <c:v>3.0075301680045352E-2</c:v>
                </c:pt>
                <c:pt idx="37">
                  <c:v>3.0136228491565581E-2</c:v>
                </c:pt>
                <c:pt idx="38">
                  <c:v>3.1256514734665862E-2</c:v>
                </c:pt>
                <c:pt idx="39">
                  <c:v>3.1498502352298889E-2</c:v>
                </c:pt>
                <c:pt idx="40">
                  <c:v>3.1568916409719122E-2</c:v>
                </c:pt>
                <c:pt idx="41">
                  <c:v>3.1820348001421236E-2</c:v>
                </c:pt>
                <c:pt idx="42">
                  <c:v>5.1267468279525434E-2</c:v>
                </c:pt>
                <c:pt idx="43">
                  <c:v>5.1323770671687023E-2</c:v>
                </c:pt>
                <c:pt idx="44">
                  <c:v>5.1366948894151727E-2</c:v>
                </c:pt>
                <c:pt idx="45">
                  <c:v>5.152704948769312E-2</c:v>
                </c:pt>
                <c:pt idx="46">
                  <c:v>5.1835282863809527E-2</c:v>
                </c:pt>
                <c:pt idx="47">
                  <c:v>5.1962048516701123E-2</c:v>
                </c:pt>
                <c:pt idx="48">
                  <c:v>5.1994866579746127E-2</c:v>
                </c:pt>
                <c:pt idx="49">
                  <c:v>5.2172687091075483E-2</c:v>
                </c:pt>
                <c:pt idx="50">
                  <c:v>5.2399682873803421E-2</c:v>
                </c:pt>
                <c:pt idx="51">
                  <c:v>5.2492591821961566E-2</c:v>
                </c:pt>
                <c:pt idx="52">
                  <c:v>5.7110722076251667E-2</c:v>
                </c:pt>
                <c:pt idx="53">
                  <c:v>5.7169953706436641E-2</c:v>
                </c:pt>
                <c:pt idx="54">
                  <c:v>5.7619061265703299E-2</c:v>
                </c:pt>
                <c:pt idx="55">
                  <c:v>5.9021922779187233E-2</c:v>
                </c:pt>
                <c:pt idx="56">
                  <c:v>5.96600685862438E-2</c:v>
                </c:pt>
                <c:pt idx="57">
                  <c:v>6.1010647130799026E-2</c:v>
                </c:pt>
                <c:pt idx="58">
                  <c:v>7.1545563592822048E-2</c:v>
                </c:pt>
                <c:pt idx="59">
                  <c:v>7.604582539779757E-2</c:v>
                </c:pt>
                <c:pt idx="60">
                  <c:v>7.6428205012032333E-2</c:v>
                </c:pt>
                <c:pt idx="61">
                  <c:v>7.6839991941782468E-2</c:v>
                </c:pt>
                <c:pt idx="62">
                  <c:v>7.6874285250458876E-2</c:v>
                </c:pt>
                <c:pt idx="63">
                  <c:v>8.1420281980782244E-2</c:v>
                </c:pt>
                <c:pt idx="64">
                  <c:v>8.3251545865115947E-2</c:v>
                </c:pt>
                <c:pt idx="65">
                  <c:v>8.5230199198504747E-2</c:v>
                </c:pt>
                <c:pt idx="66">
                  <c:v>8.6907267004216984E-2</c:v>
                </c:pt>
                <c:pt idx="67">
                  <c:v>8.7211517281889195E-2</c:v>
                </c:pt>
                <c:pt idx="68">
                  <c:v>8.9882250520697204E-2</c:v>
                </c:pt>
                <c:pt idx="69">
                  <c:v>9.0223933964082931E-2</c:v>
                </c:pt>
                <c:pt idx="70">
                  <c:v>9.5152366547302969E-2</c:v>
                </c:pt>
                <c:pt idx="71">
                  <c:v>0.10360671438793459</c:v>
                </c:pt>
                <c:pt idx="72">
                  <c:v>0.1036827774356977</c:v>
                </c:pt>
                <c:pt idx="73">
                  <c:v>0.1037404831009556</c:v>
                </c:pt>
                <c:pt idx="74">
                  <c:v>0.10427707146627659</c:v>
                </c:pt>
                <c:pt idx="75">
                  <c:v>0.10433271892308713</c:v>
                </c:pt>
                <c:pt idx="76">
                  <c:v>0.10481185995892446</c:v>
                </c:pt>
                <c:pt idx="77">
                  <c:v>0.10799163481852099</c:v>
                </c:pt>
                <c:pt idx="78">
                  <c:v>0.10931128904608445</c:v>
                </c:pt>
                <c:pt idx="79">
                  <c:v>0.10953499793586</c:v>
                </c:pt>
                <c:pt idx="80">
                  <c:v>0.11095270201115068</c:v>
                </c:pt>
                <c:pt idx="81">
                  <c:v>0.12080170577506837</c:v>
                </c:pt>
                <c:pt idx="82">
                  <c:v>0.12112978428988477</c:v>
                </c:pt>
                <c:pt idx="83">
                  <c:v>0.12125015286489949</c:v>
                </c:pt>
                <c:pt idx="84">
                  <c:v>0.15398429399116664</c:v>
                </c:pt>
                <c:pt idx="85">
                  <c:v>0.15408512894050902</c:v>
                </c:pt>
                <c:pt idx="86">
                  <c:v>0.15545075026003968</c:v>
                </c:pt>
                <c:pt idx="87">
                  <c:v>0.15789577272759653</c:v>
                </c:pt>
                <c:pt idx="88">
                  <c:v>0.15798236440055372</c:v>
                </c:pt>
                <c:pt idx="89">
                  <c:v>0.15833969535011108</c:v>
                </c:pt>
                <c:pt idx="90">
                  <c:v>0.16614906373130292</c:v>
                </c:pt>
                <c:pt idx="91">
                  <c:v>0.16644681742060546</c:v>
                </c:pt>
                <c:pt idx="92">
                  <c:v>0.16654000057087584</c:v>
                </c:pt>
                <c:pt idx="93">
                  <c:v>0.17615433130503588</c:v>
                </c:pt>
                <c:pt idx="94">
                  <c:v>0.17656151820366678</c:v>
                </c:pt>
                <c:pt idx="95">
                  <c:v>0.17842247686682522</c:v>
                </c:pt>
                <c:pt idx="96">
                  <c:v>0.17859713239696257</c:v>
                </c:pt>
                <c:pt idx="97">
                  <c:v>0.17899158757491002</c:v>
                </c:pt>
                <c:pt idx="98">
                  <c:v>0.17917969858389862</c:v>
                </c:pt>
                <c:pt idx="99">
                  <c:v>0.17929007249928178</c:v>
                </c:pt>
                <c:pt idx="100">
                  <c:v>0.17973154702532146</c:v>
                </c:pt>
                <c:pt idx="101">
                  <c:v>0.17987208174537367</c:v>
                </c:pt>
                <c:pt idx="102">
                  <c:v>0.18013598105543571</c:v>
                </c:pt>
                <c:pt idx="103">
                  <c:v>0.18102955032475126</c:v>
                </c:pt>
                <c:pt idx="104">
                  <c:v>0.18118075199267336</c:v>
                </c:pt>
                <c:pt idx="105">
                  <c:v>0.18121782447148607</c:v>
                </c:pt>
                <c:pt idx="106">
                  <c:v>0.18726142086971614</c:v>
                </c:pt>
                <c:pt idx="107">
                  <c:v>0.18960591332187379</c:v>
                </c:pt>
                <c:pt idx="108">
                  <c:v>0.18981125423196102</c:v>
                </c:pt>
                <c:pt idx="109">
                  <c:v>0.19289359541115325</c:v>
                </c:pt>
                <c:pt idx="110">
                  <c:v>0.19929983337534046</c:v>
                </c:pt>
                <c:pt idx="111">
                  <c:v>0.20023604138219203</c:v>
                </c:pt>
                <c:pt idx="112">
                  <c:v>0.20095072176750392</c:v>
                </c:pt>
                <c:pt idx="113">
                  <c:v>0.20120658663187485</c:v>
                </c:pt>
                <c:pt idx="114">
                  <c:v>0.22477781226704766</c:v>
                </c:pt>
                <c:pt idx="115">
                  <c:v>0.22663838996147434</c:v>
                </c:pt>
                <c:pt idx="116">
                  <c:v>0.23229069653090673</c:v>
                </c:pt>
                <c:pt idx="117">
                  <c:v>0.23253806445613662</c:v>
                </c:pt>
                <c:pt idx="118">
                  <c:v>0.23282512698594957</c:v>
                </c:pt>
                <c:pt idx="119">
                  <c:v>0.23295270133637505</c:v>
                </c:pt>
                <c:pt idx="120">
                  <c:v>0.23700230530250899</c:v>
                </c:pt>
                <c:pt idx="121">
                  <c:v>0.23745386893557444</c:v>
                </c:pt>
                <c:pt idx="122">
                  <c:v>0.24475578655393293</c:v>
                </c:pt>
                <c:pt idx="123">
                  <c:v>0.24583235968175246</c:v>
                </c:pt>
                <c:pt idx="124">
                  <c:v>0.24687090031428199</c:v>
                </c:pt>
                <c:pt idx="125">
                  <c:v>0.24732560942677895</c:v>
                </c:pt>
                <c:pt idx="126">
                  <c:v>0.24767356833064738</c:v>
                </c:pt>
                <c:pt idx="127">
                  <c:v>0.25301712605931631</c:v>
                </c:pt>
                <c:pt idx="128">
                  <c:v>0.25328876224028124</c:v>
                </c:pt>
                <c:pt idx="129">
                  <c:v>0.2540734279828028</c:v>
                </c:pt>
                <c:pt idx="130">
                  <c:v>0.25432914863717393</c:v>
                </c:pt>
                <c:pt idx="131">
                  <c:v>0.25916776843061107</c:v>
                </c:pt>
                <c:pt idx="132">
                  <c:v>0.2628910370155173</c:v>
                </c:pt>
                <c:pt idx="133">
                  <c:v>0.26393621634169795</c:v>
                </c:pt>
                <c:pt idx="134">
                  <c:v>0.26518503403747568</c:v>
                </c:pt>
                <c:pt idx="135">
                  <c:v>0.2661893305793569</c:v>
                </c:pt>
                <c:pt idx="136">
                  <c:v>0.26683489578337316</c:v>
                </c:pt>
                <c:pt idx="137">
                  <c:v>0.42582664836319417</c:v>
                </c:pt>
                <c:pt idx="138">
                  <c:v>0.42791564021443101</c:v>
                </c:pt>
                <c:pt idx="139">
                  <c:v>0.42836376063137532</c:v>
                </c:pt>
                <c:pt idx="140">
                  <c:v>0.44170572999325136</c:v>
                </c:pt>
                <c:pt idx="141">
                  <c:v>0.44448611519962677</c:v>
                </c:pt>
                <c:pt idx="142">
                  <c:v>0.44529634561605025</c:v>
                </c:pt>
                <c:pt idx="143">
                  <c:v>0.46512736642493602</c:v>
                </c:pt>
                <c:pt idx="144">
                  <c:v>0.46644868563186298</c:v>
                </c:pt>
                <c:pt idx="145">
                  <c:v>0.46677872781942265</c:v>
                </c:pt>
                <c:pt idx="146">
                  <c:v>0.47085054961883016</c:v>
                </c:pt>
                <c:pt idx="147">
                  <c:v>0.4721194227632371</c:v>
                </c:pt>
                <c:pt idx="148">
                  <c:v>0.47639742397484314</c:v>
                </c:pt>
                <c:pt idx="149">
                  <c:v>0.47955029011392025</c:v>
                </c:pt>
                <c:pt idx="150">
                  <c:v>0.48042575990967379</c:v>
                </c:pt>
                <c:pt idx="151">
                  <c:v>0.5687686923755606</c:v>
                </c:pt>
                <c:pt idx="152">
                  <c:v>0.56898441522816612</c:v>
                </c:pt>
                <c:pt idx="153">
                  <c:v>0.57363352614113794</c:v>
                </c:pt>
                <c:pt idx="154">
                  <c:v>0.58254818439728562</c:v>
                </c:pt>
                <c:pt idx="155">
                  <c:v>0.6971706579993453</c:v>
                </c:pt>
                <c:pt idx="156">
                  <c:v>0.69794465623470126</c:v>
                </c:pt>
                <c:pt idx="157">
                  <c:v>0.69964321247840655</c:v>
                </c:pt>
                <c:pt idx="158">
                  <c:v>0.70039531693351642</c:v>
                </c:pt>
                <c:pt idx="159">
                  <c:v>0.70151188051866509</c:v>
                </c:pt>
                <c:pt idx="160">
                  <c:v>0.71417606884256335</c:v>
                </c:pt>
                <c:pt idx="161">
                  <c:v>0.72265888158533154</c:v>
                </c:pt>
                <c:pt idx="162">
                  <c:v>0.72591997990493617</c:v>
                </c:pt>
                <c:pt idx="163">
                  <c:v>0.7260481771489522</c:v>
                </c:pt>
                <c:pt idx="164">
                  <c:v>0.72758757394672025</c:v>
                </c:pt>
                <c:pt idx="165">
                  <c:v>0.74399344927486089</c:v>
                </c:pt>
                <c:pt idx="166">
                  <c:v>0.75217527982290933</c:v>
                </c:pt>
                <c:pt idx="167">
                  <c:v>0.75700860286459448</c:v>
                </c:pt>
                <c:pt idx="168">
                  <c:v>0.75718389479973081</c:v>
                </c:pt>
                <c:pt idx="169">
                  <c:v>0.76814576268690171</c:v>
                </c:pt>
                <c:pt idx="170">
                  <c:v>0.76827150078099216</c:v>
                </c:pt>
                <c:pt idx="171">
                  <c:v>0.76853530427485717</c:v>
                </c:pt>
                <c:pt idx="172">
                  <c:v>0.76874118361015475</c:v>
                </c:pt>
                <c:pt idx="173">
                  <c:v>0.77154031923678135</c:v>
                </c:pt>
                <c:pt idx="174">
                  <c:v>0.77572241519086793</c:v>
                </c:pt>
                <c:pt idx="175">
                  <c:v>0.77811578934301617</c:v>
                </c:pt>
                <c:pt idx="176">
                  <c:v>0.77865231265340762</c:v>
                </c:pt>
                <c:pt idx="177">
                  <c:v>0.78524817826010218</c:v>
                </c:pt>
                <c:pt idx="178">
                  <c:v>0.7937324703401919</c:v>
                </c:pt>
                <c:pt idx="179">
                  <c:v>0.80692380760329985</c:v>
                </c:pt>
                <c:pt idx="180">
                  <c:v>0.80747271360437534</c:v>
                </c:pt>
                <c:pt idx="181">
                  <c:v>0.8108441595966166</c:v>
                </c:pt>
                <c:pt idx="182">
                  <c:v>0.81107208129349795</c:v>
                </c:pt>
                <c:pt idx="183">
                  <c:v>0.81226485597788833</c:v>
                </c:pt>
                <c:pt idx="184">
                  <c:v>0.81323703479806142</c:v>
                </c:pt>
                <c:pt idx="185">
                  <c:v>0.81514892836543251</c:v>
                </c:pt>
                <c:pt idx="186">
                  <c:v>0.81559484184540865</c:v>
                </c:pt>
                <c:pt idx="187">
                  <c:v>0.82723523841654201</c:v>
                </c:pt>
                <c:pt idx="188">
                  <c:v>0.83207537846420199</c:v>
                </c:pt>
                <c:pt idx="189">
                  <c:v>0.83230057558115822</c:v>
                </c:pt>
                <c:pt idx="190">
                  <c:v>0.83252420772966629</c:v>
                </c:pt>
                <c:pt idx="191">
                  <c:v>0.8329778529144185</c:v>
                </c:pt>
                <c:pt idx="192">
                  <c:v>0.83385420286510015</c:v>
                </c:pt>
                <c:pt idx="193">
                  <c:v>0.84121422098209619</c:v>
                </c:pt>
                <c:pt idx="194">
                  <c:v>0.84329721357665266</c:v>
                </c:pt>
                <c:pt idx="195">
                  <c:v>0.85144758903602002</c:v>
                </c:pt>
                <c:pt idx="196">
                  <c:v>0.86172008782135889</c:v>
                </c:pt>
                <c:pt idx="197">
                  <c:v>0.86204294848928242</c:v>
                </c:pt>
                <c:pt idx="198">
                  <c:v>0.86453813287013759</c:v>
                </c:pt>
                <c:pt idx="199">
                  <c:v>0.86583695181414355</c:v>
                </c:pt>
                <c:pt idx="200">
                  <c:v>0.87406884411739194</c:v>
                </c:pt>
                <c:pt idx="201">
                  <c:v>0.87493986486244857</c:v>
                </c:pt>
                <c:pt idx="202">
                  <c:v>0.87620126922996633</c:v>
                </c:pt>
                <c:pt idx="203">
                  <c:v>0.88013181200439317</c:v>
                </c:pt>
                <c:pt idx="204">
                  <c:v>0.88313345678244959</c:v>
                </c:pt>
                <c:pt idx="205">
                  <c:v>0.88685203846877192</c:v>
                </c:pt>
                <c:pt idx="206">
                  <c:v>0.88779330897075615</c:v>
                </c:pt>
                <c:pt idx="207">
                  <c:v>0.88810797112798878</c:v>
                </c:pt>
                <c:pt idx="208">
                  <c:v>0.88928467179902504</c:v>
                </c:pt>
                <c:pt idx="209">
                  <c:v>0.88947037498083459</c:v>
                </c:pt>
                <c:pt idx="210">
                  <c:v>0.88968496037301936</c:v>
                </c:pt>
                <c:pt idx="211">
                  <c:v>0.89264202614290911</c:v>
                </c:pt>
                <c:pt idx="212">
                  <c:v>0.89954067196248944</c:v>
                </c:pt>
                <c:pt idx="213">
                  <c:v>0.9116979665085535</c:v>
                </c:pt>
                <c:pt idx="214">
                  <c:v>0.91738970934679476</c:v>
                </c:pt>
                <c:pt idx="215">
                  <c:v>0.91757534191015355</c:v>
                </c:pt>
                <c:pt idx="216">
                  <c:v>0.91825364221010231</c:v>
                </c:pt>
                <c:pt idx="217">
                  <c:v>0.91994447980417238</c:v>
                </c:pt>
                <c:pt idx="218">
                  <c:v>0.92470338436316213</c:v>
                </c:pt>
                <c:pt idx="219">
                  <c:v>0.92656434367392626</c:v>
                </c:pt>
                <c:pt idx="220">
                  <c:v>0.92690420290055442</c:v>
                </c:pt>
                <c:pt idx="221">
                  <c:v>0.92933444535912124</c:v>
                </c:pt>
                <c:pt idx="222">
                  <c:v>0.92999262721607467</c:v>
                </c:pt>
                <c:pt idx="223">
                  <c:v>0.93165350664716551</c:v>
                </c:pt>
                <c:pt idx="224">
                  <c:v>0.93212713008301185</c:v>
                </c:pt>
                <c:pt idx="225">
                  <c:v>0.93317665014784734</c:v>
                </c:pt>
                <c:pt idx="226">
                  <c:v>0.9349479028908706</c:v>
                </c:pt>
                <c:pt idx="227">
                  <c:v>0.93715072132276667</c:v>
                </c:pt>
                <c:pt idx="228">
                  <c:v>0.93753371335115532</c:v>
                </c:pt>
                <c:pt idx="229">
                  <c:v>0.93796773364199593</c:v>
                </c:pt>
                <c:pt idx="230">
                  <c:v>0.93916746537707918</c:v>
                </c:pt>
                <c:pt idx="231">
                  <c:v>0.93939662557557824</c:v>
                </c:pt>
                <c:pt idx="232">
                  <c:v>0.94059658208868924</c:v>
                </c:pt>
                <c:pt idx="233">
                  <c:v>0.94593712443306732</c:v>
                </c:pt>
                <c:pt idx="234">
                  <c:v>0.94660246424564287</c:v>
                </c:pt>
                <c:pt idx="235">
                  <c:v>0.95408310431335741</c:v>
                </c:pt>
                <c:pt idx="236">
                  <c:v>0.95492553662550295</c:v>
                </c:pt>
                <c:pt idx="237">
                  <c:v>0.95615663917222504</c:v>
                </c:pt>
                <c:pt idx="238">
                  <c:v>0.95630635061127633</c:v>
                </c:pt>
                <c:pt idx="239">
                  <c:v>0.95821786560900013</c:v>
                </c:pt>
                <c:pt idx="240">
                  <c:v>0.96035476832579258</c:v>
                </c:pt>
                <c:pt idx="241">
                  <c:v>0.96281638842529416</c:v>
                </c:pt>
                <c:pt idx="242">
                  <c:v>0.96356295661759617</c:v>
                </c:pt>
                <c:pt idx="243">
                  <c:v>0.9643893649880777</c:v>
                </c:pt>
                <c:pt idx="244">
                  <c:v>0.96496981185614406</c:v>
                </c:pt>
                <c:pt idx="245">
                  <c:v>0.96592329034247437</c:v>
                </c:pt>
                <c:pt idx="246">
                  <c:v>0.97158999821878467</c:v>
                </c:pt>
                <c:pt idx="247">
                  <c:v>0.97584945488985764</c:v>
                </c:pt>
                <c:pt idx="248">
                  <c:v>0.98134125789314364</c:v>
                </c:pt>
                <c:pt idx="249">
                  <c:v>0.98540291618446918</c:v>
                </c:pt>
                <c:pt idx="250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751552"/>
        <c:axId val="93761536"/>
      </c:scatterChart>
      <c:valAx>
        <c:axId val="93751552"/>
        <c:scaling>
          <c:orientation val="minMax"/>
          <c:max val="0.4"/>
          <c:min val="0.2"/>
        </c:scaling>
        <c:delete val="0"/>
        <c:axPos val="b"/>
        <c:numFmt formatCode="General" sourceLinked="1"/>
        <c:majorTickMark val="out"/>
        <c:minorTickMark val="none"/>
        <c:tickLblPos val="nextTo"/>
        <c:crossAx val="93761536"/>
        <c:crosses val="autoZero"/>
        <c:crossBetween val="midCat"/>
      </c:valAx>
      <c:valAx>
        <c:axId val="93761536"/>
        <c:scaling>
          <c:orientation val="minMax"/>
          <c:max val="0.4"/>
          <c:min val="0.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75155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Comparación (1996-2010)</a:t>
            </a:r>
          </a:p>
        </c:rich>
      </c:tx>
      <c:layout>
        <c:manualLayout>
          <c:xMode val="edge"/>
          <c:yMode val="edge"/>
          <c:x val="0.29417719011538651"/>
          <c:y val="2.2922636103151862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Curva de Lorez(2010)</c:v>
          </c:tx>
          <c:marker>
            <c:symbol val="none"/>
          </c:marker>
          <c:xVal>
            <c:numRef>
              <c:f>[1]Año2010!$I$11:$I$261</c:f>
              <c:numCache>
                <c:formatCode>General</c:formatCode>
                <c:ptCount val="251"/>
                <c:pt idx="0">
                  <c:v>1.5975474891649096E-4</c:v>
                </c:pt>
                <c:pt idx="1">
                  <c:v>2.4835436541328047E-4</c:v>
                </c:pt>
                <c:pt idx="2">
                  <c:v>3.2455921690792845E-4</c:v>
                </c:pt>
                <c:pt idx="3">
                  <c:v>4.407027556316992E-4</c:v>
                </c:pt>
                <c:pt idx="4">
                  <c:v>6.280014267751714E-4</c:v>
                </c:pt>
                <c:pt idx="5">
                  <c:v>7.7627954143042019E-4</c:v>
                </c:pt>
                <c:pt idx="6">
                  <c:v>8.4927093533192037E-4</c:v>
                </c:pt>
                <c:pt idx="7">
                  <c:v>1.5364917948951012E-3</c:v>
                </c:pt>
                <c:pt idx="8">
                  <c:v>2.2191220007537855E-3</c:v>
                </c:pt>
                <c:pt idx="9">
                  <c:v>2.3393971278116033E-3</c:v>
                </c:pt>
                <c:pt idx="10">
                  <c:v>2.398157495229163E-3</c:v>
                </c:pt>
                <c:pt idx="11">
                  <c:v>2.6327398995289529E-3</c:v>
                </c:pt>
                <c:pt idx="12">
                  <c:v>3.3993790681799297E-3</c:v>
                </c:pt>
                <c:pt idx="13">
                  <c:v>4.0085588147666636E-3</c:v>
                </c:pt>
                <c:pt idx="14">
                  <c:v>4.2647172914775889E-3</c:v>
                </c:pt>
                <c:pt idx="15">
                  <c:v>4.3413812083426869E-3</c:v>
                </c:pt>
                <c:pt idx="16">
                  <c:v>4.6760398634005081E-3</c:v>
                </c:pt>
                <c:pt idx="17">
                  <c:v>4.8550753578758864E-3</c:v>
                </c:pt>
                <c:pt idx="18">
                  <c:v>5.0042716032720341E-3</c:v>
                </c:pt>
                <c:pt idx="19">
                  <c:v>5.4155941751949533E-3</c:v>
                </c:pt>
                <c:pt idx="20">
                  <c:v>5.6221735918973127E-3</c:v>
                </c:pt>
                <c:pt idx="21">
                  <c:v>5.8650191728651969E-3</c:v>
                </c:pt>
                <c:pt idx="22">
                  <c:v>6.5329592868694913E-3</c:v>
                </c:pt>
                <c:pt idx="23">
                  <c:v>6.7234714156061111E-3</c:v>
                </c:pt>
                <c:pt idx="24">
                  <c:v>6.8111529013620007E-3</c:v>
                </c:pt>
                <c:pt idx="25">
                  <c:v>6.8951618641542936E-3</c:v>
                </c:pt>
                <c:pt idx="26">
                  <c:v>7.5975318809423141E-3</c:v>
                </c:pt>
                <c:pt idx="27">
                  <c:v>7.996459687863092E-3</c:v>
                </c:pt>
                <c:pt idx="28">
                  <c:v>8.1888080780815106E-3</c:v>
                </c:pt>
                <c:pt idx="29">
                  <c:v>1.160333630348628E-2</c:v>
                </c:pt>
                <c:pt idx="30">
                  <c:v>1.1804866001113693E-2</c:v>
                </c:pt>
                <c:pt idx="31">
                  <c:v>1.2222615488222907E-2</c:v>
                </c:pt>
                <c:pt idx="32">
                  <c:v>1.4192924058192963E-2</c:v>
                </c:pt>
                <c:pt idx="33">
                  <c:v>1.4354974133961702E-2</c:v>
                </c:pt>
                <c:pt idx="34">
                  <c:v>1.4410061978415665E-2</c:v>
                </c:pt>
                <c:pt idx="35">
                  <c:v>3.6379094346655871E-2</c:v>
                </c:pt>
                <c:pt idx="36">
                  <c:v>3.8684061571683748E-2</c:v>
                </c:pt>
                <c:pt idx="37">
                  <c:v>3.9492934754416092E-2</c:v>
                </c:pt>
                <c:pt idx="38">
                  <c:v>3.9655902960925735E-2</c:v>
                </c:pt>
                <c:pt idx="39">
                  <c:v>3.984825135114415E-2</c:v>
                </c:pt>
                <c:pt idx="40">
                  <c:v>6.1470689364694846E-2</c:v>
                </c:pt>
                <c:pt idx="41">
                  <c:v>7.9383420119641612E-2</c:v>
                </c:pt>
                <c:pt idx="42">
                  <c:v>8.1338120467016384E-2</c:v>
                </c:pt>
                <c:pt idx="43">
                  <c:v>8.139458550758169E-2</c:v>
                </c:pt>
                <c:pt idx="44">
                  <c:v>8.2085019824738023E-2</c:v>
                </c:pt>
                <c:pt idx="45">
                  <c:v>8.2549593979633101E-2</c:v>
                </c:pt>
                <c:pt idx="46">
                  <c:v>8.2685477329286217E-2</c:v>
                </c:pt>
                <c:pt idx="47">
                  <c:v>8.2774995076523902E-2</c:v>
                </c:pt>
                <c:pt idx="48">
                  <c:v>8.5872768196318394E-2</c:v>
                </c:pt>
                <c:pt idx="49">
                  <c:v>9.1623480091941614E-2</c:v>
                </c:pt>
                <c:pt idx="50">
                  <c:v>9.1893869595136471E-2</c:v>
                </c:pt>
                <c:pt idx="51">
                  <c:v>9.261460222674249E-2</c:v>
                </c:pt>
                <c:pt idx="52">
                  <c:v>9.3413375971324944E-2</c:v>
                </c:pt>
                <c:pt idx="53">
                  <c:v>9.375767499916221E-2</c:v>
                </c:pt>
                <c:pt idx="54">
                  <c:v>9.6430353585920281E-2</c:v>
                </c:pt>
                <c:pt idx="55">
                  <c:v>9.6712219723376389E-2</c:v>
                </c:pt>
                <c:pt idx="56">
                  <c:v>9.7221323219205097E-2</c:v>
                </c:pt>
                <c:pt idx="57">
                  <c:v>9.7339762084781109E-2</c:v>
                </c:pt>
                <c:pt idx="58">
                  <c:v>0.10053347986699958</c:v>
                </c:pt>
                <c:pt idx="59">
                  <c:v>0.13738587061058907</c:v>
                </c:pt>
                <c:pt idx="60">
                  <c:v>0.13791012326364263</c:v>
                </c:pt>
                <c:pt idx="61">
                  <c:v>0.13815388697535141</c:v>
                </c:pt>
                <c:pt idx="62">
                  <c:v>0.13875663980675185</c:v>
                </c:pt>
                <c:pt idx="63">
                  <c:v>0.13895449698141565</c:v>
                </c:pt>
                <c:pt idx="64">
                  <c:v>0.13936627861870904</c:v>
                </c:pt>
                <c:pt idx="65">
                  <c:v>0.1398528879113857</c:v>
                </c:pt>
                <c:pt idx="66">
                  <c:v>0.1409551038658354</c:v>
                </c:pt>
                <c:pt idx="67">
                  <c:v>0.14109098721548849</c:v>
                </c:pt>
                <c:pt idx="68">
                  <c:v>0.1413976428829489</c:v>
                </c:pt>
                <c:pt idx="69">
                  <c:v>0.14151195016019086</c:v>
                </c:pt>
                <c:pt idx="70">
                  <c:v>0.14231531455847782</c:v>
                </c:pt>
                <c:pt idx="71">
                  <c:v>0.1426375784485335</c:v>
                </c:pt>
                <c:pt idx="72">
                  <c:v>0.14670306136923592</c:v>
                </c:pt>
                <c:pt idx="73">
                  <c:v>0.14728561532433657</c:v>
                </c:pt>
                <c:pt idx="74">
                  <c:v>0.14788331843666205</c:v>
                </c:pt>
                <c:pt idx="75">
                  <c:v>0.14918155530429378</c:v>
                </c:pt>
                <c:pt idx="76">
                  <c:v>0.14943036873507751</c:v>
                </c:pt>
                <c:pt idx="77">
                  <c:v>0.15686539147488063</c:v>
                </c:pt>
                <c:pt idx="78">
                  <c:v>0.15886003050948452</c:v>
                </c:pt>
                <c:pt idx="79">
                  <c:v>0.17227575689550617</c:v>
                </c:pt>
                <c:pt idx="80">
                  <c:v>0.17473083849667109</c:v>
                </c:pt>
                <c:pt idx="81">
                  <c:v>0.17725707523025572</c:v>
                </c:pt>
                <c:pt idx="82">
                  <c:v>0.18481512748933934</c:v>
                </c:pt>
                <c:pt idx="83">
                  <c:v>0.18819660300807176</c:v>
                </c:pt>
                <c:pt idx="84">
                  <c:v>0.18832789570402036</c:v>
                </c:pt>
                <c:pt idx="85">
                  <c:v>0.18844174391589188</c:v>
                </c:pt>
                <c:pt idx="86">
                  <c:v>0.18859139922665849</c:v>
                </c:pt>
                <c:pt idx="87">
                  <c:v>0.19095420868836302</c:v>
                </c:pt>
                <c:pt idx="88">
                  <c:v>0.19153768077420458</c:v>
                </c:pt>
                <c:pt idx="89">
                  <c:v>0.19161939441014461</c:v>
                </c:pt>
                <c:pt idx="90">
                  <c:v>0.1927909292355322</c:v>
                </c:pt>
                <c:pt idx="91">
                  <c:v>0.19462810884807186</c:v>
                </c:pt>
                <c:pt idx="92">
                  <c:v>0.1954626896915494</c:v>
                </c:pt>
                <c:pt idx="93">
                  <c:v>0.24105752134998271</c:v>
                </c:pt>
                <c:pt idx="94">
                  <c:v>0.24117182862722469</c:v>
                </c:pt>
                <c:pt idx="95">
                  <c:v>0.24127924992390992</c:v>
                </c:pt>
                <c:pt idx="96">
                  <c:v>0.24252515333931035</c:v>
                </c:pt>
                <c:pt idx="97">
                  <c:v>0.24549668348223119</c:v>
                </c:pt>
                <c:pt idx="98">
                  <c:v>0.24925000195102781</c:v>
                </c:pt>
                <c:pt idx="99">
                  <c:v>0.24975772825074519</c:v>
                </c:pt>
                <c:pt idx="100">
                  <c:v>0.24998358841300641</c:v>
                </c:pt>
                <c:pt idx="101">
                  <c:v>0.25031641080658246</c:v>
                </c:pt>
                <c:pt idx="102">
                  <c:v>0.25851348206133207</c:v>
                </c:pt>
                <c:pt idx="103">
                  <c:v>0.26632952905860841</c:v>
                </c:pt>
                <c:pt idx="104">
                  <c:v>0.26860190264233436</c:v>
                </c:pt>
                <c:pt idx="105">
                  <c:v>0.27608237285381199</c:v>
                </c:pt>
                <c:pt idx="106">
                  <c:v>0.27659468980723384</c:v>
                </c:pt>
                <c:pt idx="107">
                  <c:v>0.28180554082720827</c:v>
                </c:pt>
                <c:pt idx="108">
                  <c:v>0.29477918726148683</c:v>
                </c:pt>
                <c:pt idx="109">
                  <c:v>0.30734747897365838</c:v>
                </c:pt>
                <c:pt idx="110">
                  <c:v>0.30765964342556418</c:v>
                </c:pt>
                <c:pt idx="111">
                  <c:v>0.31213920331041217</c:v>
                </c:pt>
                <c:pt idx="112">
                  <c:v>0.3124036249637912</c:v>
                </c:pt>
                <c:pt idx="113">
                  <c:v>0.31973811238746586</c:v>
                </c:pt>
                <c:pt idx="114">
                  <c:v>0.34771263793192886</c:v>
                </c:pt>
                <c:pt idx="115">
                  <c:v>0.34782051829398453</c:v>
                </c:pt>
                <c:pt idx="116">
                  <c:v>0.34911829609624578</c:v>
                </c:pt>
                <c:pt idx="117">
                  <c:v>0.3595197992598948</c:v>
                </c:pt>
                <c:pt idx="118">
                  <c:v>0.36003670686702116</c:v>
                </c:pt>
                <c:pt idx="119">
                  <c:v>0.36042140364745801</c:v>
                </c:pt>
                <c:pt idx="120">
                  <c:v>0.36442353554703838</c:v>
                </c:pt>
                <c:pt idx="121">
                  <c:v>0.37009666539505559</c:v>
                </c:pt>
                <c:pt idx="122">
                  <c:v>0.37233093655303423</c:v>
                </c:pt>
                <c:pt idx="123">
                  <c:v>0.37693857567623773</c:v>
                </c:pt>
                <c:pt idx="124">
                  <c:v>0.38539455979992093</c:v>
                </c:pt>
                <c:pt idx="125">
                  <c:v>0.38627458811507298</c:v>
                </c:pt>
                <c:pt idx="126">
                  <c:v>0.38935032609708592</c:v>
                </c:pt>
                <c:pt idx="127">
                  <c:v>0.38983280380142854</c:v>
                </c:pt>
                <c:pt idx="128">
                  <c:v>0.39813959167971558</c:v>
                </c:pt>
                <c:pt idx="129">
                  <c:v>0.39832092250104323</c:v>
                </c:pt>
                <c:pt idx="130">
                  <c:v>0.39945481396605398</c:v>
                </c:pt>
                <c:pt idx="131">
                  <c:v>0.39987394064927451</c:v>
                </c:pt>
                <c:pt idx="132">
                  <c:v>0.40072321158460644</c:v>
                </c:pt>
                <c:pt idx="133">
                  <c:v>0.40745402804613973</c:v>
                </c:pt>
                <c:pt idx="134">
                  <c:v>0.40792365192010976</c:v>
                </c:pt>
                <c:pt idx="135">
                  <c:v>0.42741189502643989</c:v>
                </c:pt>
                <c:pt idx="136">
                  <c:v>0.42869085114851269</c:v>
                </c:pt>
                <c:pt idx="137">
                  <c:v>0.59082677214152624</c:v>
                </c:pt>
                <c:pt idx="138">
                  <c:v>0.5952907238037789</c:v>
                </c:pt>
                <c:pt idx="139">
                  <c:v>0.59539906323120506</c:v>
                </c:pt>
                <c:pt idx="140">
                  <c:v>0.59725827798152631</c:v>
                </c:pt>
                <c:pt idx="141">
                  <c:v>0.59949943512006165</c:v>
                </c:pt>
                <c:pt idx="142">
                  <c:v>0.60337165151980476</c:v>
                </c:pt>
                <c:pt idx="143">
                  <c:v>0.60426132020773626</c:v>
                </c:pt>
                <c:pt idx="144">
                  <c:v>0.71363226752126274</c:v>
                </c:pt>
                <c:pt idx="145">
                  <c:v>0.71380074451221776</c:v>
                </c:pt>
                <c:pt idx="146">
                  <c:v>0.71408352878041481</c:v>
                </c:pt>
                <c:pt idx="147">
                  <c:v>0.72065045890469759</c:v>
                </c:pt>
                <c:pt idx="148">
                  <c:v>0.72493675226858634</c:v>
                </c:pt>
                <c:pt idx="149">
                  <c:v>0.81009613287922588</c:v>
                </c:pt>
                <c:pt idx="150">
                  <c:v>0.81108817314476767</c:v>
                </c:pt>
                <c:pt idx="151">
                  <c:v>0.81123920565164553</c:v>
                </c:pt>
                <c:pt idx="152">
                  <c:v>0.81192596744583834</c:v>
                </c:pt>
                <c:pt idx="153">
                  <c:v>0.81222940965570556</c:v>
                </c:pt>
                <c:pt idx="154">
                  <c:v>0.81240339543110596</c:v>
                </c:pt>
                <c:pt idx="155">
                  <c:v>0.8258328937782411</c:v>
                </c:pt>
                <c:pt idx="156">
                  <c:v>0.82650588361132038</c:v>
                </c:pt>
                <c:pt idx="157">
                  <c:v>0.82932684031273374</c:v>
                </c:pt>
                <c:pt idx="158">
                  <c:v>0.82942370310589852</c:v>
                </c:pt>
                <c:pt idx="159">
                  <c:v>0.82950403954572727</c:v>
                </c:pt>
                <c:pt idx="160">
                  <c:v>0.8309000573372648</c:v>
                </c:pt>
                <c:pt idx="161">
                  <c:v>0.83337166529176587</c:v>
                </c:pt>
                <c:pt idx="162">
                  <c:v>0.83382797626999283</c:v>
                </c:pt>
                <c:pt idx="163">
                  <c:v>0.83505597613594573</c:v>
                </c:pt>
                <c:pt idx="164">
                  <c:v>0.83668290380881949</c:v>
                </c:pt>
                <c:pt idx="165">
                  <c:v>0.84340224363609151</c:v>
                </c:pt>
                <c:pt idx="166">
                  <c:v>0.84615112707434426</c:v>
                </c:pt>
                <c:pt idx="167">
                  <c:v>0.8470724712728368</c:v>
                </c:pt>
                <c:pt idx="168">
                  <c:v>0.85592554694195899</c:v>
                </c:pt>
                <c:pt idx="169">
                  <c:v>0.85925468900846014</c:v>
                </c:pt>
                <c:pt idx="170">
                  <c:v>0.85960357869000192</c:v>
                </c:pt>
                <c:pt idx="171">
                  <c:v>0.8671905520674239</c:v>
                </c:pt>
                <c:pt idx="172">
                  <c:v>0.86758810267823328</c:v>
                </c:pt>
                <c:pt idx="173">
                  <c:v>0.86873622516972793</c:v>
                </c:pt>
                <c:pt idx="174">
                  <c:v>0.87317401010586504</c:v>
                </c:pt>
                <c:pt idx="175">
                  <c:v>0.87837246636083732</c:v>
                </c:pt>
                <c:pt idx="176">
                  <c:v>0.87904775152076886</c:v>
                </c:pt>
                <c:pt idx="177">
                  <c:v>0.87936726101860174</c:v>
                </c:pt>
                <c:pt idx="178">
                  <c:v>0.88398086799162112</c:v>
                </c:pt>
                <c:pt idx="179">
                  <c:v>0.8843058862738995</c:v>
                </c:pt>
                <c:pt idx="180">
                  <c:v>0.89545842038360424</c:v>
                </c:pt>
                <c:pt idx="181">
                  <c:v>0.89623607712114595</c:v>
                </c:pt>
                <c:pt idx="182">
                  <c:v>0.89636094290190826</c:v>
                </c:pt>
                <c:pt idx="183">
                  <c:v>0.90646543077087638</c:v>
                </c:pt>
                <c:pt idx="184">
                  <c:v>0.9067688729807436</c:v>
                </c:pt>
                <c:pt idx="185">
                  <c:v>0.90803864779540744</c:v>
                </c:pt>
                <c:pt idx="186">
                  <c:v>0.90990015787258094</c:v>
                </c:pt>
                <c:pt idx="187">
                  <c:v>0.91004155000667941</c:v>
                </c:pt>
                <c:pt idx="188">
                  <c:v>0.91140635135302628</c:v>
                </c:pt>
                <c:pt idx="189">
                  <c:v>0.91965529699463677</c:v>
                </c:pt>
                <c:pt idx="190">
                  <c:v>0.92468527625865393</c:v>
                </c:pt>
                <c:pt idx="191">
                  <c:v>0.9261662211437246</c:v>
                </c:pt>
                <c:pt idx="192">
                  <c:v>0.92631725365060258</c:v>
                </c:pt>
                <c:pt idx="193">
                  <c:v>0.94020948989115105</c:v>
                </c:pt>
                <c:pt idx="194">
                  <c:v>0.94296984996366495</c:v>
                </c:pt>
                <c:pt idx="195">
                  <c:v>0.94454077166134376</c:v>
                </c:pt>
                <c:pt idx="196">
                  <c:v>0.95019507982917262</c:v>
                </c:pt>
                <c:pt idx="197">
                  <c:v>0.95476140306903567</c:v>
                </c:pt>
                <c:pt idx="198">
                  <c:v>0.95497716379314701</c:v>
                </c:pt>
                <c:pt idx="199">
                  <c:v>0.96125717806089872</c:v>
                </c:pt>
                <c:pt idx="200">
                  <c:v>0.96144723112426489</c:v>
                </c:pt>
                <c:pt idx="201">
                  <c:v>0.96160882213466314</c:v>
                </c:pt>
                <c:pt idx="202">
                  <c:v>0.96175342772635486</c:v>
                </c:pt>
                <c:pt idx="203">
                  <c:v>0.96241126840220925</c:v>
                </c:pt>
                <c:pt idx="204">
                  <c:v>0.96264952332947262</c:v>
                </c:pt>
                <c:pt idx="205">
                  <c:v>0.96274959958023065</c:v>
                </c:pt>
                <c:pt idx="206">
                  <c:v>0.9632449311149458</c:v>
                </c:pt>
                <c:pt idx="207">
                  <c:v>0.96384309329264173</c:v>
                </c:pt>
                <c:pt idx="208">
                  <c:v>0.963946383000993</c:v>
                </c:pt>
                <c:pt idx="209">
                  <c:v>0.96543650919347268</c:v>
                </c:pt>
                <c:pt idx="210">
                  <c:v>0.96738248729880882</c:v>
                </c:pt>
                <c:pt idx="211">
                  <c:v>0.96842043410139556</c:v>
                </c:pt>
                <c:pt idx="212">
                  <c:v>0.96920497681949414</c:v>
                </c:pt>
                <c:pt idx="213">
                  <c:v>0.96968745452383676</c:v>
                </c:pt>
                <c:pt idx="214">
                  <c:v>0.97055876059695023</c:v>
                </c:pt>
                <c:pt idx="215">
                  <c:v>0.97392416882771693</c:v>
                </c:pt>
                <c:pt idx="216">
                  <c:v>0.97424918710999531</c:v>
                </c:pt>
                <c:pt idx="217">
                  <c:v>0.9764109259394429</c:v>
                </c:pt>
                <c:pt idx="218">
                  <c:v>0.9770003658751002</c:v>
                </c:pt>
                <c:pt idx="219">
                  <c:v>0.9803561337330875</c:v>
                </c:pt>
                <c:pt idx="220">
                  <c:v>0.9805011983901496</c:v>
                </c:pt>
                <c:pt idx="221">
                  <c:v>0.9822511555823038</c:v>
                </c:pt>
                <c:pt idx="222">
                  <c:v>0.98267349572311746</c:v>
                </c:pt>
                <c:pt idx="223">
                  <c:v>0.98280937907277055</c:v>
                </c:pt>
                <c:pt idx="224">
                  <c:v>0.98353332516196978</c:v>
                </c:pt>
                <c:pt idx="225">
                  <c:v>0.98463737737790125</c:v>
                </c:pt>
                <c:pt idx="226">
                  <c:v>0.98508083452575568</c:v>
                </c:pt>
                <c:pt idx="227">
                  <c:v>0.98715351467333601</c:v>
                </c:pt>
                <c:pt idx="228">
                  <c:v>0.98782971796400831</c:v>
                </c:pt>
                <c:pt idx="229">
                  <c:v>0.98810882970924174</c:v>
                </c:pt>
                <c:pt idx="230">
                  <c:v>0.98888005953159719</c:v>
                </c:pt>
                <c:pt idx="231">
                  <c:v>0.98931938509111761</c:v>
                </c:pt>
                <c:pt idx="232">
                  <c:v>0.98992489231474068</c:v>
                </c:pt>
                <c:pt idx="233">
                  <c:v>0.99010071435162295</c:v>
                </c:pt>
                <c:pt idx="234">
                  <c:v>0.99015212967311328</c:v>
                </c:pt>
                <c:pt idx="235">
                  <c:v>0.99041609226112193</c:v>
                </c:pt>
                <c:pt idx="236">
                  <c:v>0.99059880027856084</c:v>
                </c:pt>
                <c:pt idx="237">
                  <c:v>0.99114141554643242</c:v>
                </c:pt>
                <c:pt idx="238">
                  <c:v>0.99123368768589282</c:v>
                </c:pt>
                <c:pt idx="239">
                  <c:v>0.99369978685594851</c:v>
                </c:pt>
                <c:pt idx="240">
                  <c:v>0.99407667952508771</c:v>
                </c:pt>
                <c:pt idx="241">
                  <c:v>0.99477078636520766</c:v>
                </c:pt>
                <c:pt idx="242">
                  <c:v>0.99499985998506202</c:v>
                </c:pt>
                <c:pt idx="243">
                  <c:v>0.99512380763508346</c:v>
                </c:pt>
                <c:pt idx="244">
                  <c:v>0.99532074667900639</c:v>
                </c:pt>
                <c:pt idx="245">
                  <c:v>0.99607545014802568</c:v>
                </c:pt>
                <c:pt idx="246">
                  <c:v>0.996282029564728</c:v>
                </c:pt>
                <c:pt idx="247">
                  <c:v>0.99743933336363166</c:v>
                </c:pt>
                <c:pt idx="248">
                  <c:v>0.99787452733481796</c:v>
                </c:pt>
                <c:pt idx="249">
                  <c:v>0.99851630072270658</c:v>
                </c:pt>
                <c:pt idx="250">
                  <c:v>1</c:v>
                </c:pt>
              </c:numCache>
            </c:numRef>
          </c:xVal>
          <c:yVal>
            <c:numRef>
              <c:f>[1]Año2010!$J$11:$J$261</c:f>
              <c:numCache>
                <c:formatCode>General</c:formatCode>
                <c:ptCount val="251"/>
                <c:pt idx="0">
                  <c:v>5.0672899499532183E-5</c:v>
                </c:pt>
                <c:pt idx="1">
                  <c:v>7.9612268532187259E-5</c:v>
                </c:pt>
                <c:pt idx="2">
                  <c:v>1.0580701627872195E-4</c:v>
                </c:pt>
                <c:pt idx="3">
                  <c:v>1.4671428030053511E-4</c:v>
                </c:pt>
                <c:pt idx="4">
                  <c:v>2.1273953046754222E-4</c:v>
                </c:pt>
                <c:pt idx="5">
                  <c:v>2.6760595736737019E-4</c:v>
                </c:pt>
                <c:pt idx="6">
                  <c:v>2.9474110304393081E-4</c:v>
                </c:pt>
                <c:pt idx="7">
                  <c:v>5.7871214024429382E-4</c:v>
                </c:pt>
                <c:pt idx="8">
                  <c:v>8.6918767556976853E-4</c:v>
                </c:pt>
                <c:pt idx="9">
                  <c:v>9.2037966345745622E-4</c:v>
                </c:pt>
                <c:pt idx="10">
                  <c:v>9.4599508761676143E-4</c:v>
                </c:pt>
                <c:pt idx="11">
                  <c:v>1.0489921333898288E-3</c:v>
                </c:pt>
                <c:pt idx="12">
                  <c:v>1.3862873528467253E-3</c:v>
                </c:pt>
                <c:pt idx="13">
                  <c:v>1.6578411502721593E-3</c:v>
                </c:pt>
                <c:pt idx="14">
                  <c:v>1.7735495991766904E-3</c:v>
                </c:pt>
                <c:pt idx="15">
                  <c:v>1.8083760785111073E-3</c:v>
                </c:pt>
                <c:pt idx="16">
                  <c:v>1.9605593137278655E-3</c:v>
                </c:pt>
                <c:pt idx="17">
                  <c:v>2.0422309860502513E-3</c:v>
                </c:pt>
                <c:pt idx="18">
                  <c:v>2.1104200946409301E-3</c:v>
                </c:pt>
                <c:pt idx="19">
                  <c:v>2.2993039598878467E-3</c:v>
                </c:pt>
                <c:pt idx="20">
                  <c:v>2.3948496328672891E-3</c:v>
                </c:pt>
                <c:pt idx="21">
                  <c:v>2.5075090690882445E-3</c:v>
                </c:pt>
                <c:pt idx="22">
                  <c:v>2.8187347271198134E-3</c:v>
                </c:pt>
                <c:pt idx="23">
                  <c:v>2.9079038749771587E-3</c:v>
                </c:pt>
                <c:pt idx="24">
                  <c:v>2.9490981672251641E-3</c:v>
                </c:pt>
                <c:pt idx="25">
                  <c:v>2.988667915847917E-3</c:v>
                </c:pt>
                <c:pt idx="26">
                  <c:v>3.3265951914862499E-3</c:v>
                </c:pt>
                <c:pt idx="27">
                  <c:v>3.5186088831891654E-3</c:v>
                </c:pt>
                <c:pt idx="28">
                  <c:v>3.6120184573829438E-3</c:v>
                </c:pt>
                <c:pt idx="29">
                  <c:v>5.2891107558431143E-3</c:v>
                </c:pt>
                <c:pt idx="30">
                  <c:v>5.3887468336845292E-3</c:v>
                </c:pt>
                <c:pt idx="31">
                  <c:v>5.5961177604038027E-3</c:v>
                </c:pt>
                <c:pt idx="32">
                  <c:v>6.5876512403551107E-3</c:v>
                </c:pt>
                <c:pt idx="33">
                  <c:v>6.670200855249866E-3</c:v>
                </c:pt>
                <c:pt idx="34">
                  <c:v>6.6983732896393044E-3</c:v>
                </c:pt>
                <c:pt idx="35">
                  <c:v>1.796724635739514E-2</c:v>
                </c:pt>
                <c:pt idx="36">
                  <c:v>1.9150640690270219E-2</c:v>
                </c:pt>
                <c:pt idx="37">
                  <c:v>1.9573640584328526E-2</c:v>
                </c:pt>
                <c:pt idx="38">
                  <c:v>1.9661615133753804E-2</c:v>
                </c:pt>
                <c:pt idx="39">
                  <c:v>1.9765526869551651E-2</c:v>
                </c:pt>
                <c:pt idx="40">
                  <c:v>3.1533808441685511E-2</c:v>
                </c:pt>
                <c:pt idx="41">
                  <c:v>4.1290204997411373E-2</c:v>
                </c:pt>
                <c:pt idx="42">
                  <c:v>4.2357269650387504E-2</c:v>
                </c:pt>
                <c:pt idx="43">
                  <c:v>4.238831219861304E-2</c:v>
                </c:pt>
                <c:pt idx="44">
                  <c:v>4.2782604523506199E-2</c:v>
                </c:pt>
                <c:pt idx="45">
                  <c:v>4.3048455254120689E-2</c:v>
                </c:pt>
                <c:pt idx="46">
                  <c:v>4.3126390721088009E-2</c:v>
                </c:pt>
                <c:pt idx="47">
                  <c:v>4.3178315560356804E-2</c:v>
                </c:pt>
                <c:pt idx="48">
                  <c:v>4.4980657324396371E-2</c:v>
                </c:pt>
                <c:pt idx="49">
                  <c:v>4.8334967475112442E-2</c:v>
                </c:pt>
                <c:pt idx="50">
                  <c:v>4.8493655897469047E-2</c:v>
                </c:pt>
                <c:pt idx="51">
                  <c:v>4.8917342540167122E-2</c:v>
                </c:pt>
                <c:pt idx="52">
                  <c:v>4.9387785263281081E-2</c:v>
                </c:pt>
                <c:pt idx="53">
                  <c:v>4.959135466604863E-2</c:v>
                </c:pt>
                <c:pt idx="54">
                  <c:v>5.1173022374385042E-2</c:v>
                </c:pt>
                <c:pt idx="55">
                  <c:v>5.1340204327285595E-2</c:v>
                </c:pt>
                <c:pt idx="56">
                  <c:v>5.1648177575484504E-2</c:v>
                </c:pt>
                <c:pt idx="57">
                  <c:v>5.1719856696810541E-2</c:v>
                </c:pt>
                <c:pt idx="58">
                  <c:v>5.3664196879337232E-2</c:v>
                </c:pt>
                <c:pt idx="59">
                  <c:v>7.6334756576032198E-2</c:v>
                </c:pt>
                <c:pt idx="60">
                  <c:v>7.6657489453802657E-2</c:v>
                </c:pt>
                <c:pt idx="61">
                  <c:v>7.6808340410132334E-2</c:v>
                </c:pt>
                <c:pt idx="62">
                  <c:v>7.7182172779390476E-2</c:v>
                </c:pt>
                <c:pt idx="63">
                  <c:v>7.730604032639915E-2</c:v>
                </c:pt>
                <c:pt idx="64">
                  <c:v>7.7564411113075771E-2</c:v>
                </c:pt>
                <c:pt idx="65">
                  <c:v>7.7873043166539174E-2</c:v>
                </c:pt>
                <c:pt idx="66">
                  <c:v>7.8575359007083859E-2</c:v>
                </c:pt>
                <c:pt idx="67">
                  <c:v>7.8662336184716436E-2</c:v>
                </c:pt>
                <c:pt idx="68">
                  <c:v>7.8860473793429017E-2</c:v>
                </c:pt>
                <c:pt idx="69">
                  <c:v>7.8934482978843687E-2</c:v>
                </c:pt>
                <c:pt idx="70">
                  <c:v>7.9454869011412466E-2</c:v>
                </c:pt>
                <c:pt idx="71">
                  <c:v>7.9667272685476423E-2</c:v>
                </c:pt>
                <c:pt idx="72">
                  <c:v>8.2371641179702387E-2</c:v>
                </c:pt>
                <c:pt idx="73">
                  <c:v>8.2764617287407444E-2</c:v>
                </c:pt>
                <c:pt idx="74">
                  <c:v>8.3171480762655375E-2</c:v>
                </c:pt>
                <c:pt idx="75">
                  <c:v>8.4057717173787322E-2</c:v>
                </c:pt>
                <c:pt idx="76">
                  <c:v>8.4228406885380469E-2</c:v>
                </c:pt>
                <c:pt idx="77">
                  <c:v>8.9375316009324635E-2</c:v>
                </c:pt>
                <c:pt idx="78">
                  <c:v>9.0756241862930562E-2</c:v>
                </c:pt>
                <c:pt idx="79">
                  <c:v>0.10006970508339894</c:v>
                </c:pt>
                <c:pt idx="80">
                  <c:v>0.10178144110386354</c:v>
                </c:pt>
                <c:pt idx="81">
                  <c:v>0.10354295654014523</c:v>
                </c:pt>
                <c:pt idx="82">
                  <c:v>0.1088390633219123</c:v>
                </c:pt>
                <c:pt idx="83">
                  <c:v>0.11121203986055075</c:v>
                </c:pt>
                <c:pt idx="84">
                  <c:v>0.11130444702548856</c:v>
                </c:pt>
                <c:pt idx="85">
                  <c:v>0.11138459150431171</c:v>
                </c:pt>
                <c:pt idx="86">
                  <c:v>0.11149024220611474</c:v>
                </c:pt>
                <c:pt idx="87">
                  <c:v>0.11316806397212811</c:v>
                </c:pt>
                <c:pt idx="88">
                  <c:v>0.1135839810090947</c:v>
                </c:pt>
                <c:pt idx="89">
                  <c:v>0.11364292674006359</c:v>
                </c:pt>
                <c:pt idx="90">
                  <c:v>0.1144912795288037</c:v>
                </c:pt>
                <c:pt idx="91">
                  <c:v>0.1158356219614412</c:v>
                </c:pt>
                <c:pt idx="92">
                  <c:v>0.11645261122804688</c:v>
                </c:pt>
                <c:pt idx="93">
                  <c:v>0.15067094810722262</c:v>
                </c:pt>
                <c:pt idx="94">
                  <c:v>0.15075685625553031</c:v>
                </c:pt>
                <c:pt idx="95">
                  <c:v>0.15083763220870022</c:v>
                </c:pt>
                <c:pt idx="96">
                  <c:v>0.15177890004279332</c:v>
                </c:pt>
                <c:pt idx="97">
                  <c:v>0.1540517121517819</c:v>
                </c:pt>
                <c:pt idx="98">
                  <c:v>0.15695565924482091</c:v>
                </c:pt>
                <c:pt idx="99">
                  <c:v>0.15735604046946389</c:v>
                </c:pt>
                <c:pt idx="100">
                  <c:v>0.15753445743534961</c:v>
                </c:pt>
                <c:pt idx="101">
                  <c:v>0.15779831218215218</c:v>
                </c:pt>
                <c:pt idx="102">
                  <c:v>0.1643339641849588</c:v>
                </c:pt>
                <c:pt idx="103">
                  <c:v>0.17058041842260596</c:v>
                </c:pt>
                <c:pt idx="104">
                  <c:v>0.17241010393536027</c:v>
                </c:pt>
                <c:pt idx="105">
                  <c:v>0.17845573578011042</c:v>
                </c:pt>
                <c:pt idx="106">
                  <c:v>0.17887058769216893</c:v>
                </c:pt>
                <c:pt idx="107">
                  <c:v>0.18311044206981653</c:v>
                </c:pt>
                <c:pt idx="108">
                  <c:v>0.19367521696902865</c:v>
                </c:pt>
                <c:pt idx="109">
                  <c:v>0.2039765533169596</c:v>
                </c:pt>
                <c:pt idx="110">
                  <c:v>0.20423370341451294</c:v>
                </c:pt>
                <c:pt idx="111">
                  <c:v>0.20793038131114785</c:v>
                </c:pt>
                <c:pt idx="112">
                  <c:v>0.20815004582246469</c:v>
                </c:pt>
                <c:pt idx="113">
                  <c:v>0.21426899734793081</c:v>
                </c:pt>
                <c:pt idx="114">
                  <c:v>0.23783966702769449</c:v>
                </c:pt>
                <c:pt idx="115">
                  <c:v>0.23793084511284074</c:v>
                </c:pt>
                <c:pt idx="116">
                  <c:v>0.23903124748336269</c:v>
                </c:pt>
                <c:pt idx="117">
                  <c:v>0.24786885501973149</c:v>
                </c:pt>
                <c:pt idx="118">
                  <c:v>0.24831230254371681</c:v>
                </c:pt>
                <c:pt idx="119">
                  <c:v>0.24864435561659604</c:v>
                </c:pt>
                <c:pt idx="120">
                  <c:v>0.25213645986383482</c:v>
                </c:pt>
                <c:pt idx="121">
                  <c:v>0.25709796489191505</c:v>
                </c:pt>
                <c:pt idx="122">
                  <c:v>0.25906128912989651</c:v>
                </c:pt>
                <c:pt idx="123">
                  <c:v>0.26316395465687403</c:v>
                </c:pt>
                <c:pt idx="124">
                  <c:v>0.27070364168418726</c:v>
                </c:pt>
                <c:pt idx="125">
                  <c:v>0.27149186103367379</c:v>
                </c:pt>
                <c:pt idx="126">
                  <c:v>0.27425667351374911</c:v>
                </c:pt>
                <c:pt idx="127">
                  <c:v>0.27470004916584206</c:v>
                </c:pt>
                <c:pt idx="128">
                  <c:v>0.28241535234477566</c:v>
                </c:pt>
                <c:pt idx="129">
                  <c:v>0.28258458799029984</c:v>
                </c:pt>
                <c:pt idx="130">
                  <c:v>0.28364919996518778</c:v>
                </c:pt>
                <c:pt idx="131">
                  <c:v>0.28404306796418571</c:v>
                </c:pt>
                <c:pt idx="132">
                  <c:v>0.28484472665321298</c:v>
                </c:pt>
                <c:pt idx="133">
                  <c:v>0.29122446282894726</c:v>
                </c:pt>
                <c:pt idx="134">
                  <c:v>0.29167001397615722</c:v>
                </c:pt>
                <c:pt idx="135">
                  <c:v>0.3102691479513624</c:v>
                </c:pt>
                <c:pt idx="136">
                  <c:v>0.3115000349520255</c:v>
                </c:pt>
                <c:pt idx="137">
                  <c:v>0.46801802018760058</c:v>
                </c:pt>
                <c:pt idx="138">
                  <c:v>0.47232848906694358</c:v>
                </c:pt>
                <c:pt idx="139">
                  <c:v>0.47243364190201226</c:v>
                </c:pt>
                <c:pt idx="140">
                  <c:v>0.47428170343768689</c:v>
                </c:pt>
                <c:pt idx="141">
                  <c:v>0.47653079475991661</c:v>
                </c:pt>
                <c:pt idx="142">
                  <c:v>0.48041801116771177</c:v>
                </c:pt>
                <c:pt idx="143">
                  <c:v>0.48131703125196496</c:v>
                </c:pt>
                <c:pt idx="144">
                  <c:v>0.59282981746892083</c:v>
                </c:pt>
                <c:pt idx="145">
                  <c:v>0.59300368416620064</c:v>
                </c:pt>
                <c:pt idx="146">
                  <c:v>0.59330172107169388</c:v>
                </c:pt>
                <c:pt idx="147">
                  <c:v>0.60024563321323443</c:v>
                </c:pt>
                <c:pt idx="148">
                  <c:v>0.60481873050033597</c:v>
                </c:pt>
                <c:pt idx="149">
                  <c:v>0.69653123436754616</c:v>
                </c:pt>
                <c:pt idx="150">
                  <c:v>0.69760480821925908</c:v>
                </c:pt>
                <c:pt idx="151">
                  <c:v>0.69777029392506784</c:v>
                </c:pt>
                <c:pt idx="152">
                  <c:v>0.69852424201860297</c:v>
                </c:pt>
                <c:pt idx="153">
                  <c:v>0.69885852393165082</c:v>
                </c:pt>
                <c:pt idx="154">
                  <c:v>0.69905022139621431</c:v>
                </c:pt>
                <c:pt idx="155">
                  <c:v>0.71393418239011852</c:v>
                </c:pt>
                <c:pt idx="156">
                  <c:v>0.71468104707535018</c:v>
                </c:pt>
                <c:pt idx="157">
                  <c:v>0.71783584419083279</c:v>
                </c:pt>
                <c:pt idx="158">
                  <c:v>0.71794445431809273</c:v>
                </c:pt>
                <c:pt idx="159">
                  <c:v>0.7180349035787662</c:v>
                </c:pt>
                <c:pt idx="160">
                  <c:v>0.71961764195475142</c:v>
                </c:pt>
                <c:pt idx="161">
                  <c:v>0.72243261084888266</c:v>
                </c:pt>
                <c:pt idx="162">
                  <c:v>0.72295543351315206</c:v>
                </c:pt>
                <c:pt idx="163">
                  <c:v>0.72436586657579904</c:v>
                </c:pt>
                <c:pt idx="164">
                  <c:v>0.72624029887951724</c:v>
                </c:pt>
                <c:pt idx="165">
                  <c:v>0.73409951198754364</c:v>
                </c:pt>
                <c:pt idx="166">
                  <c:v>0.73733809748985324</c:v>
                </c:pt>
                <c:pt idx="167">
                  <c:v>0.73842836918489207</c:v>
                </c:pt>
                <c:pt idx="168">
                  <c:v>0.74892738367588896</c:v>
                </c:pt>
                <c:pt idx="169">
                  <c:v>0.75298906287057621</c:v>
                </c:pt>
                <c:pt idx="170">
                  <c:v>0.75341909687010611</c:v>
                </c:pt>
                <c:pt idx="171">
                  <c:v>0.76277544684798892</c:v>
                </c:pt>
                <c:pt idx="172">
                  <c:v>0.7632739189660338</c:v>
                </c:pt>
                <c:pt idx="173">
                  <c:v>0.76471962886335587</c:v>
                </c:pt>
                <c:pt idx="174">
                  <c:v>0.77031669363623112</c:v>
                </c:pt>
                <c:pt idx="175">
                  <c:v>0.77689619986500547</c:v>
                </c:pt>
                <c:pt idx="176">
                  <c:v>0.77775482647586724</c:v>
                </c:pt>
                <c:pt idx="177">
                  <c:v>0.7781636837760143</c:v>
                </c:pt>
                <c:pt idx="178">
                  <c:v>0.7841283786678187</c:v>
                </c:pt>
                <c:pt idx="179">
                  <c:v>0.78455333704797603</c:v>
                </c:pt>
                <c:pt idx="180">
                  <c:v>0.79914856277403223</c:v>
                </c:pt>
                <c:pt idx="181">
                  <c:v>0.80017483487628382</c:v>
                </c:pt>
                <c:pt idx="182">
                  <c:v>0.80034116927981735</c:v>
                </c:pt>
                <c:pt idx="183">
                  <c:v>0.8138694920263766</c:v>
                </c:pt>
                <c:pt idx="184">
                  <c:v>0.81428548976993553</c:v>
                </c:pt>
                <c:pt idx="185">
                  <c:v>0.8160303267012381</c:v>
                </c:pt>
                <c:pt idx="186">
                  <c:v>0.81859356286849583</c:v>
                </c:pt>
                <c:pt idx="187">
                  <c:v>0.81879082993006091</c:v>
                </c:pt>
                <c:pt idx="188">
                  <c:v>0.82069883873320837</c:v>
                </c:pt>
                <c:pt idx="189">
                  <c:v>0.83264338632034696</c:v>
                </c:pt>
                <c:pt idx="190">
                  <c:v>0.83993606880830818</c:v>
                </c:pt>
                <c:pt idx="191">
                  <c:v>0.84208923320273976</c:v>
                </c:pt>
                <c:pt idx="192">
                  <c:v>0.84231192434141711</c:v>
                </c:pt>
                <c:pt idx="193">
                  <c:v>0.86293538099826417</c:v>
                </c:pt>
                <c:pt idx="194">
                  <c:v>0.86704123124320476</c:v>
                </c:pt>
                <c:pt idx="195">
                  <c:v>0.8694268094019606</c:v>
                </c:pt>
                <c:pt idx="196">
                  <c:v>0.8782247675855378</c:v>
                </c:pt>
                <c:pt idx="197">
                  <c:v>0.88533974887142908</c:v>
                </c:pt>
                <c:pt idx="198">
                  <c:v>0.88567712217922234</c:v>
                </c:pt>
                <c:pt idx="199">
                  <c:v>0.89554208234605803</c:v>
                </c:pt>
                <c:pt idx="200">
                  <c:v>0.89584070326043874</c:v>
                </c:pt>
                <c:pt idx="201">
                  <c:v>0.89609541700189732</c:v>
                </c:pt>
                <c:pt idx="202">
                  <c:v>0.89632369929608158</c:v>
                </c:pt>
                <c:pt idx="203">
                  <c:v>0.89739498284751162</c:v>
                </c:pt>
                <c:pt idx="204">
                  <c:v>0.89779073329600489</c:v>
                </c:pt>
                <c:pt idx="205">
                  <c:v>0.89796057533573959</c:v>
                </c:pt>
                <c:pt idx="206">
                  <c:v>0.89880268589598478</c:v>
                </c:pt>
                <c:pt idx="207">
                  <c:v>0.89982907497762654</c:v>
                </c:pt>
                <c:pt idx="208">
                  <c:v>0.90000882169601193</c:v>
                </c:pt>
                <c:pt idx="209">
                  <c:v>0.90266260282043387</c:v>
                </c:pt>
                <c:pt idx="210">
                  <c:v>0.90620662079083703</c:v>
                </c:pt>
                <c:pt idx="211">
                  <c:v>0.90810115445630057</c:v>
                </c:pt>
                <c:pt idx="212">
                  <c:v>0.90956508116820534</c:v>
                </c:pt>
                <c:pt idx="213">
                  <c:v>0.91047077313522939</c:v>
                </c:pt>
                <c:pt idx="214">
                  <c:v>0.91211792780480072</c:v>
                </c:pt>
                <c:pt idx="215">
                  <c:v>0.9184863269168122</c:v>
                </c:pt>
                <c:pt idx="216">
                  <c:v>0.91911675610479338</c:v>
                </c:pt>
                <c:pt idx="217">
                  <c:v>0.92333815846885137</c:v>
                </c:pt>
                <c:pt idx="218">
                  <c:v>0.92449402220752763</c:v>
                </c:pt>
                <c:pt idx="219">
                  <c:v>0.93110160995136959</c:v>
                </c:pt>
                <c:pt idx="220">
                  <c:v>0.93139151323699243</c:v>
                </c:pt>
                <c:pt idx="221">
                  <c:v>0.93490294257135576</c:v>
                </c:pt>
                <c:pt idx="222">
                  <c:v>0.93575431796054798</c:v>
                </c:pt>
                <c:pt idx="223">
                  <c:v>0.93603871261931748</c:v>
                </c:pt>
                <c:pt idx="224">
                  <c:v>0.93755905008512108</c:v>
                </c:pt>
                <c:pt idx="225">
                  <c:v>0.93991144146649186</c:v>
                </c:pt>
                <c:pt idx="226">
                  <c:v>0.940865510428746</c:v>
                </c:pt>
                <c:pt idx="227">
                  <c:v>0.94536567143355166</c:v>
                </c:pt>
                <c:pt idx="228">
                  <c:v>0.94685453461449831</c:v>
                </c:pt>
                <c:pt idx="229">
                  <c:v>0.94749553022619093</c:v>
                </c:pt>
                <c:pt idx="230">
                  <c:v>0.94928385969666085</c:v>
                </c:pt>
                <c:pt idx="231">
                  <c:v>0.95032809441299315</c:v>
                </c:pt>
                <c:pt idx="232">
                  <c:v>0.95181369653314429</c:v>
                </c:pt>
                <c:pt idx="233">
                  <c:v>0.95225158239145324</c:v>
                </c:pt>
                <c:pt idx="234">
                  <c:v>0.95238500871640541</c:v>
                </c:pt>
                <c:pt idx="235">
                  <c:v>0.95308330409473929</c:v>
                </c:pt>
                <c:pt idx="236">
                  <c:v>0.95362717107569417</c:v>
                </c:pt>
                <c:pt idx="237">
                  <c:v>0.95532651218046116</c:v>
                </c:pt>
                <c:pt idx="238">
                  <c:v>0.95562290959836527</c:v>
                </c:pt>
                <c:pt idx="239">
                  <c:v>0.96357867112547868</c:v>
                </c:pt>
                <c:pt idx="240">
                  <c:v>0.96481550141411132</c:v>
                </c:pt>
                <c:pt idx="241">
                  <c:v>0.96715714499247019</c:v>
                </c:pt>
                <c:pt idx="242">
                  <c:v>0.96797402683424683</c:v>
                </c:pt>
                <c:pt idx="243">
                  <c:v>0.96846767419552771</c:v>
                </c:pt>
                <c:pt idx="244">
                  <c:v>0.96932693996707842</c:v>
                </c:pt>
                <c:pt idx="245">
                  <c:v>0.97263874513578763</c:v>
                </c:pt>
                <c:pt idx="246">
                  <c:v>0.97369463265301615</c:v>
                </c:pt>
                <c:pt idx="247">
                  <c:v>0.980160695913327</c:v>
                </c:pt>
                <c:pt idx="248">
                  <c:v>0.98261377209889667</c:v>
                </c:pt>
                <c:pt idx="249">
                  <c:v>0.98636635120006833</c:v>
                </c:pt>
                <c:pt idx="25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Igualdad</c:v>
          </c:tx>
          <c:marker>
            <c:symbol val="none"/>
          </c:marker>
          <c:xVal>
            <c:numRef>
              <c:f>[1]Año2010!$K$11:$K$261</c:f>
              <c:numCache>
                <c:formatCode>General</c:formatCode>
                <c:ptCount val="251"/>
                <c:pt idx="0">
                  <c:v>1.5975474891649096E-4</c:v>
                </c:pt>
                <c:pt idx="1">
                  <c:v>2.4835436541328047E-4</c:v>
                </c:pt>
                <c:pt idx="2">
                  <c:v>3.2455921690792845E-4</c:v>
                </c:pt>
                <c:pt idx="3">
                  <c:v>4.407027556316992E-4</c:v>
                </c:pt>
                <c:pt idx="4">
                  <c:v>6.280014267751714E-4</c:v>
                </c:pt>
                <c:pt idx="5">
                  <c:v>7.7627954143042019E-4</c:v>
                </c:pt>
                <c:pt idx="6">
                  <c:v>8.4927093533192037E-4</c:v>
                </c:pt>
                <c:pt idx="7">
                  <c:v>1.5364917948951012E-3</c:v>
                </c:pt>
                <c:pt idx="8">
                  <c:v>2.2191220007537855E-3</c:v>
                </c:pt>
                <c:pt idx="9">
                  <c:v>2.3393971278116033E-3</c:v>
                </c:pt>
                <c:pt idx="10">
                  <c:v>2.398157495229163E-3</c:v>
                </c:pt>
                <c:pt idx="11">
                  <c:v>2.6327398995289529E-3</c:v>
                </c:pt>
                <c:pt idx="12">
                  <c:v>3.3993790681799297E-3</c:v>
                </c:pt>
                <c:pt idx="13">
                  <c:v>4.0085588147666636E-3</c:v>
                </c:pt>
                <c:pt idx="14">
                  <c:v>4.2647172914775889E-3</c:v>
                </c:pt>
                <c:pt idx="15">
                  <c:v>4.3413812083426869E-3</c:v>
                </c:pt>
                <c:pt idx="16">
                  <c:v>4.6760398634005081E-3</c:v>
                </c:pt>
                <c:pt idx="17">
                  <c:v>4.8550753578758864E-3</c:v>
                </c:pt>
                <c:pt idx="18">
                  <c:v>5.0042716032720341E-3</c:v>
                </c:pt>
                <c:pt idx="19">
                  <c:v>5.4155941751949533E-3</c:v>
                </c:pt>
                <c:pt idx="20">
                  <c:v>5.6221735918973127E-3</c:v>
                </c:pt>
                <c:pt idx="21">
                  <c:v>5.8650191728651969E-3</c:v>
                </c:pt>
                <c:pt idx="22">
                  <c:v>6.5329592868694913E-3</c:v>
                </c:pt>
                <c:pt idx="23">
                  <c:v>6.7234714156061111E-3</c:v>
                </c:pt>
                <c:pt idx="24">
                  <c:v>6.8111529013620007E-3</c:v>
                </c:pt>
                <c:pt idx="25">
                  <c:v>6.8951618641542936E-3</c:v>
                </c:pt>
                <c:pt idx="26">
                  <c:v>7.5975318809423141E-3</c:v>
                </c:pt>
                <c:pt idx="27">
                  <c:v>7.996459687863092E-3</c:v>
                </c:pt>
                <c:pt idx="28">
                  <c:v>8.1888080780815106E-3</c:v>
                </c:pt>
                <c:pt idx="29">
                  <c:v>1.160333630348628E-2</c:v>
                </c:pt>
                <c:pt idx="30">
                  <c:v>1.1804866001113693E-2</c:v>
                </c:pt>
                <c:pt idx="31">
                  <c:v>1.2222615488222907E-2</c:v>
                </c:pt>
                <c:pt idx="32">
                  <c:v>1.4192924058192963E-2</c:v>
                </c:pt>
                <c:pt idx="33">
                  <c:v>1.4354974133961702E-2</c:v>
                </c:pt>
                <c:pt idx="34">
                  <c:v>1.4410061978415665E-2</c:v>
                </c:pt>
                <c:pt idx="35">
                  <c:v>3.6379094346655871E-2</c:v>
                </c:pt>
                <c:pt idx="36">
                  <c:v>3.8684061571683748E-2</c:v>
                </c:pt>
                <c:pt idx="37">
                  <c:v>3.9492934754416092E-2</c:v>
                </c:pt>
                <c:pt idx="38">
                  <c:v>3.9655902960925735E-2</c:v>
                </c:pt>
                <c:pt idx="39">
                  <c:v>3.984825135114415E-2</c:v>
                </c:pt>
                <c:pt idx="40">
                  <c:v>6.1470689364694846E-2</c:v>
                </c:pt>
                <c:pt idx="41">
                  <c:v>7.9383420119641612E-2</c:v>
                </c:pt>
                <c:pt idx="42">
                  <c:v>8.1338120467016384E-2</c:v>
                </c:pt>
                <c:pt idx="43">
                  <c:v>8.139458550758169E-2</c:v>
                </c:pt>
                <c:pt idx="44">
                  <c:v>8.2085019824738023E-2</c:v>
                </c:pt>
                <c:pt idx="45">
                  <c:v>8.2549593979633101E-2</c:v>
                </c:pt>
                <c:pt idx="46">
                  <c:v>8.2685477329286217E-2</c:v>
                </c:pt>
                <c:pt idx="47">
                  <c:v>8.2774995076523902E-2</c:v>
                </c:pt>
                <c:pt idx="48">
                  <c:v>8.5872768196318394E-2</c:v>
                </c:pt>
                <c:pt idx="49">
                  <c:v>9.1623480091941614E-2</c:v>
                </c:pt>
                <c:pt idx="50">
                  <c:v>9.1893869595136471E-2</c:v>
                </c:pt>
                <c:pt idx="51">
                  <c:v>9.261460222674249E-2</c:v>
                </c:pt>
                <c:pt idx="52">
                  <c:v>9.3413375971324944E-2</c:v>
                </c:pt>
                <c:pt idx="53">
                  <c:v>9.375767499916221E-2</c:v>
                </c:pt>
                <c:pt idx="54">
                  <c:v>9.6430353585920281E-2</c:v>
                </c:pt>
                <c:pt idx="55">
                  <c:v>9.6712219723376389E-2</c:v>
                </c:pt>
                <c:pt idx="56">
                  <c:v>9.7221323219205097E-2</c:v>
                </c:pt>
                <c:pt idx="57">
                  <c:v>9.7339762084781109E-2</c:v>
                </c:pt>
                <c:pt idx="58">
                  <c:v>0.10053347986699958</c:v>
                </c:pt>
                <c:pt idx="59">
                  <c:v>0.13738587061058907</c:v>
                </c:pt>
                <c:pt idx="60">
                  <c:v>0.13791012326364263</c:v>
                </c:pt>
                <c:pt idx="61">
                  <c:v>0.13815388697535141</c:v>
                </c:pt>
                <c:pt idx="62">
                  <c:v>0.13875663980675185</c:v>
                </c:pt>
                <c:pt idx="63">
                  <c:v>0.13895449698141565</c:v>
                </c:pt>
                <c:pt idx="64">
                  <c:v>0.13936627861870904</c:v>
                </c:pt>
                <c:pt idx="65">
                  <c:v>0.1398528879113857</c:v>
                </c:pt>
                <c:pt idx="66">
                  <c:v>0.1409551038658354</c:v>
                </c:pt>
                <c:pt idx="67">
                  <c:v>0.14109098721548849</c:v>
                </c:pt>
                <c:pt idx="68">
                  <c:v>0.1413976428829489</c:v>
                </c:pt>
                <c:pt idx="69">
                  <c:v>0.14151195016019086</c:v>
                </c:pt>
                <c:pt idx="70">
                  <c:v>0.14231531455847782</c:v>
                </c:pt>
                <c:pt idx="71">
                  <c:v>0.1426375784485335</c:v>
                </c:pt>
                <c:pt idx="72">
                  <c:v>0.14670306136923592</c:v>
                </c:pt>
                <c:pt idx="73">
                  <c:v>0.14728561532433657</c:v>
                </c:pt>
                <c:pt idx="74">
                  <c:v>0.14788331843666205</c:v>
                </c:pt>
                <c:pt idx="75">
                  <c:v>0.14918155530429378</c:v>
                </c:pt>
                <c:pt idx="76">
                  <c:v>0.14943036873507751</c:v>
                </c:pt>
                <c:pt idx="77">
                  <c:v>0.15686539147488063</c:v>
                </c:pt>
                <c:pt idx="78">
                  <c:v>0.15886003050948452</c:v>
                </c:pt>
                <c:pt idx="79">
                  <c:v>0.17227575689550617</c:v>
                </c:pt>
                <c:pt idx="80">
                  <c:v>0.17473083849667109</c:v>
                </c:pt>
                <c:pt idx="81">
                  <c:v>0.17725707523025572</c:v>
                </c:pt>
                <c:pt idx="82">
                  <c:v>0.18481512748933934</c:v>
                </c:pt>
                <c:pt idx="83">
                  <c:v>0.18819660300807176</c:v>
                </c:pt>
                <c:pt idx="84">
                  <c:v>0.18832789570402036</c:v>
                </c:pt>
                <c:pt idx="85">
                  <c:v>0.18844174391589188</c:v>
                </c:pt>
                <c:pt idx="86">
                  <c:v>0.18859139922665849</c:v>
                </c:pt>
                <c:pt idx="87">
                  <c:v>0.19095420868836302</c:v>
                </c:pt>
                <c:pt idx="88">
                  <c:v>0.19153768077420458</c:v>
                </c:pt>
                <c:pt idx="89">
                  <c:v>0.19161939441014461</c:v>
                </c:pt>
                <c:pt idx="90">
                  <c:v>0.1927909292355322</c:v>
                </c:pt>
                <c:pt idx="91">
                  <c:v>0.19462810884807186</c:v>
                </c:pt>
                <c:pt idx="92">
                  <c:v>0.1954626896915494</c:v>
                </c:pt>
                <c:pt idx="93">
                  <c:v>0.24105752134998271</c:v>
                </c:pt>
                <c:pt idx="94">
                  <c:v>0.24117182862722469</c:v>
                </c:pt>
                <c:pt idx="95">
                  <c:v>0.24127924992390992</c:v>
                </c:pt>
                <c:pt idx="96">
                  <c:v>0.24252515333931035</c:v>
                </c:pt>
                <c:pt idx="97">
                  <c:v>0.24549668348223119</c:v>
                </c:pt>
                <c:pt idx="98">
                  <c:v>0.24925000195102781</c:v>
                </c:pt>
                <c:pt idx="99">
                  <c:v>0.24975772825074519</c:v>
                </c:pt>
                <c:pt idx="100">
                  <c:v>0.24998358841300641</c:v>
                </c:pt>
                <c:pt idx="101">
                  <c:v>0.25031641080658246</c:v>
                </c:pt>
                <c:pt idx="102">
                  <c:v>0.25851348206133207</c:v>
                </c:pt>
                <c:pt idx="103">
                  <c:v>0.26632952905860841</c:v>
                </c:pt>
                <c:pt idx="104">
                  <c:v>0.26860190264233436</c:v>
                </c:pt>
                <c:pt idx="105">
                  <c:v>0.27608237285381199</c:v>
                </c:pt>
                <c:pt idx="106">
                  <c:v>0.27659468980723384</c:v>
                </c:pt>
                <c:pt idx="107">
                  <c:v>0.28180554082720827</c:v>
                </c:pt>
                <c:pt idx="108">
                  <c:v>0.29477918726148683</c:v>
                </c:pt>
                <c:pt idx="109">
                  <c:v>0.30734747897365838</c:v>
                </c:pt>
                <c:pt idx="110">
                  <c:v>0.30765964342556418</c:v>
                </c:pt>
                <c:pt idx="111">
                  <c:v>0.31213920331041217</c:v>
                </c:pt>
                <c:pt idx="112">
                  <c:v>0.3124036249637912</c:v>
                </c:pt>
                <c:pt idx="113">
                  <c:v>0.31973811238746586</c:v>
                </c:pt>
                <c:pt idx="114">
                  <c:v>0.34771263793192886</c:v>
                </c:pt>
                <c:pt idx="115">
                  <c:v>0.34782051829398453</c:v>
                </c:pt>
                <c:pt idx="116">
                  <c:v>0.34911829609624578</c:v>
                </c:pt>
                <c:pt idx="117">
                  <c:v>0.3595197992598948</c:v>
                </c:pt>
                <c:pt idx="118">
                  <c:v>0.36003670686702116</c:v>
                </c:pt>
                <c:pt idx="119">
                  <c:v>0.36042140364745801</c:v>
                </c:pt>
                <c:pt idx="120">
                  <c:v>0.36442353554703838</c:v>
                </c:pt>
                <c:pt idx="121">
                  <c:v>0.37009666539505559</c:v>
                </c:pt>
                <c:pt idx="122">
                  <c:v>0.37233093655303423</c:v>
                </c:pt>
                <c:pt idx="123">
                  <c:v>0.37693857567623773</c:v>
                </c:pt>
                <c:pt idx="124">
                  <c:v>0.38539455979992093</c:v>
                </c:pt>
                <c:pt idx="125">
                  <c:v>0.38627458811507298</c:v>
                </c:pt>
                <c:pt idx="126">
                  <c:v>0.38935032609708592</c:v>
                </c:pt>
                <c:pt idx="127">
                  <c:v>0.38983280380142854</c:v>
                </c:pt>
                <c:pt idx="128">
                  <c:v>0.39813959167971558</c:v>
                </c:pt>
                <c:pt idx="129">
                  <c:v>0.39832092250104323</c:v>
                </c:pt>
                <c:pt idx="130">
                  <c:v>0.39945481396605398</c:v>
                </c:pt>
                <c:pt idx="131">
                  <c:v>0.39987394064927451</c:v>
                </c:pt>
                <c:pt idx="132">
                  <c:v>0.40072321158460644</c:v>
                </c:pt>
                <c:pt idx="133">
                  <c:v>0.40745402804613973</c:v>
                </c:pt>
                <c:pt idx="134">
                  <c:v>0.40792365192010976</c:v>
                </c:pt>
                <c:pt idx="135">
                  <c:v>0.42741189502643989</c:v>
                </c:pt>
                <c:pt idx="136">
                  <c:v>0.42869085114851269</c:v>
                </c:pt>
                <c:pt idx="137">
                  <c:v>0.59082677214152624</c:v>
                </c:pt>
                <c:pt idx="138">
                  <c:v>0.5952907238037789</c:v>
                </c:pt>
                <c:pt idx="139">
                  <c:v>0.59539906323120506</c:v>
                </c:pt>
                <c:pt idx="140">
                  <c:v>0.59725827798152631</c:v>
                </c:pt>
                <c:pt idx="141">
                  <c:v>0.59949943512006165</c:v>
                </c:pt>
                <c:pt idx="142">
                  <c:v>0.60337165151980476</c:v>
                </c:pt>
                <c:pt idx="143">
                  <c:v>0.60426132020773626</c:v>
                </c:pt>
                <c:pt idx="144">
                  <c:v>0.71363226752126274</c:v>
                </c:pt>
                <c:pt idx="145">
                  <c:v>0.71380074451221776</c:v>
                </c:pt>
                <c:pt idx="146">
                  <c:v>0.71408352878041481</c:v>
                </c:pt>
                <c:pt idx="147">
                  <c:v>0.72065045890469759</c:v>
                </c:pt>
                <c:pt idx="148">
                  <c:v>0.72493675226858634</c:v>
                </c:pt>
                <c:pt idx="149">
                  <c:v>0.81009613287922588</c:v>
                </c:pt>
                <c:pt idx="150">
                  <c:v>0.81108817314476767</c:v>
                </c:pt>
                <c:pt idx="151">
                  <c:v>0.81123920565164553</c:v>
                </c:pt>
                <c:pt idx="152">
                  <c:v>0.81192596744583834</c:v>
                </c:pt>
                <c:pt idx="153">
                  <c:v>0.81222940965570556</c:v>
                </c:pt>
                <c:pt idx="154">
                  <c:v>0.81240339543110596</c:v>
                </c:pt>
                <c:pt idx="155">
                  <c:v>0.8258328937782411</c:v>
                </c:pt>
                <c:pt idx="156">
                  <c:v>0.82650588361132038</c:v>
                </c:pt>
                <c:pt idx="157">
                  <c:v>0.82932684031273374</c:v>
                </c:pt>
                <c:pt idx="158">
                  <c:v>0.82942370310589852</c:v>
                </c:pt>
                <c:pt idx="159">
                  <c:v>0.82950403954572727</c:v>
                </c:pt>
                <c:pt idx="160">
                  <c:v>0.8309000573372648</c:v>
                </c:pt>
                <c:pt idx="161">
                  <c:v>0.83337166529176587</c:v>
                </c:pt>
                <c:pt idx="162">
                  <c:v>0.83382797626999283</c:v>
                </c:pt>
                <c:pt idx="163">
                  <c:v>0.83505597613594573</c:v>
                </c:pt>
                <c:pt idx="164">
                  <c:v>0.83668290380881949</c:v>
                </c:pt>
                <c:pt idx="165">
                  <c:v>0.84340224363609151</c:v>
                </c:pt>
                <c:pt idx="166">
                  <c:v>0.84615112707434426</c:v>
                </c:pt>
                <c:pt idx="167">
                  <c:v>0.8470724712728368</c:v>
                </c:pt>
                <c:pt idx="168">
                  <c:v>0.85592554694195899</c:v>
                </c:pt>
                <c:pt idx="169">
                  <c:v>0.85925468900846014</c:v>
                </c:pt>
                <c:pt idx="170">
                  <c:v>0.85960357869000192</c:v>
                </c:pt>
                <c:pt idx="171">
                  <c:v>0.8671905520674239</c:v>
                </c:pt>
                <c:pt idx="172">
                  <c:v>0.86758810267823328</c:v>
                </c:pt>
                <c:pt idx="173">
                  <c:v>0.86873622516972793</c:v>
                </c:pt>
                <c:pt idx="174">
                  <c:v>0.87317401010586504</c:v>
                </c:pt>
                <c:pt idx="175">
                  <c:v>0.87837246636083732</c:v>
                </c:pt>
                <c:pt idx="176">
                  <c:v>0.87904775152076886</c:v>
                </c:pt>
                <c:pt idx="177">
                  <c:v>0.87936726101860174</c:v>
                </c:pt>
                <c:pt idx="178">
                  <c:v>0.88398086799162112</c:v>
                </c:pt>
                <c:pt idx="179">
                  <c:v>0.8843058862738995</c:v>
                </c:pt>
                <c:pt idx="180">
                  <c:v>0.89545842038360424</c:v>
                </c:pt>
                <c:pt idx="181">
                  <c:v>0.89623607712114595</c:v>
                </c:pt>
                <c:pt idx="182">
                  <c:v>0.89636094290190826</c:v>
                </c:pt>
                <c:pt idx="183">
                  <c:v>0.90646543077087638</c:v>
                </c:pt>
                <c:pt idx="184">
                  <c:v>0.9067688729807436</c:v>
                </c:pt>
                <c:pt idx="185">
                  <c:v>0.90803864779540744</c:v>
                </c:pt>
                <c:pt idx="186">
                  <c:v>0.90990015787258094</c:v>
                </c:pt>
                <c:pt idx="187">
                  <c:v>0.91004155000667941</c:v>
                </c:pt>
                <c:pt idx="188">
                  <c:v>0.91140635135302628</c:v>
                </c:pt>
                <c:pt idx="189">
                  <c:v>0.91965529699463677</c:v>
                </c:pt>
                <c:pt idx="190">
                  <c:v>0.92468527625865393</c:v>
                </c:pt>
                <c:pt idx="191">
                  <c:v>0.9261662211437246</c:v>
                </c:pt>
                <c:pt idx="192">
                  <c:v>0.92631725365060258</c:v>
                </c:pt>
                <c:pt idx="193">
                  <c:v>0.94020948989115105</c:v>
                </c:pt>
                <c:pt idx="194">
                  <c:v>0.94296984996366495</c:v>
                </c:pt>
                <c:pt idx="195">
                  <c:v>0.94454077166134376</c:v>
                </c:pt>
                <c:pt idx="196">
                  <c:v>0.95019507982917262</c:v>
                </c:pt>
                <c:pt idx="197">
                  <c:v>0.95476140306903567</c:v>
                </c:pt>
                <c:pt idx="198">
                  <c:v>0.95497716379314701</c:v>
                </c:pt>
                <c:pt idx="199">
                  <c:v>0.96125717806089872</c:v>
                </c:pt>
                <c:pt idx="200">
                  <c:v>0.96144723112426489</c:v>
                </c:pt>
                <c:pt idx="201">
                  <c:v>0.96160882213466314</c:v>
                </c:pt>
                <c:pt idx="202">
                  <c:v>0.96175342772635486</c:v>
                </c:pt>
                <c:pt idx="203">
                  <c:v>0.96241126840220925</c:v>
                </c:pt>
                <c:pt idx="204">
                  <c:v>0.96264952332947262</c:v>
                </c:pt>
                <c:pt idx="205">
                  <c:v>0.96274959958023065</c:v>
                </c:pt>
                <c:pt idx="206">
                  <c:v>0.9632449311149458</c:v>
                </c:pt>
                <c:pt idx="207">
                  <c:v>0.96384309329264173</c:v>
                </c:pt>
                <c:pt idx="208">
                  <c:v>0.963946383000993</c:v>
                </c:pt>
                <c:pt idx="209">
                  <c:v>0.96543650919347268</c:v>
                </c:pt>
                <c:pt idx="210">
                  <c:v>0.96738248729880882</c:v>
                </c:pt>
                <c:pt idx="211">
                  <c:v>0.96842043410139556</c:v>
                </c:pt>
                <c:pt idx="212">
                  <c:v>0.96920497681949414</c:v>
                </c:pt>
                <c:pt idx="213">
                  <c:v>0.96968745452383676</c:v>
                </c:pt>
                <c:pt idx="214">
                  <c:v>0.97055876059695023</c:v>
                </c:pt>
                <c:pt idx="215">
                  <c:v>0.97392416882771693</c:v>
                </c:pt>
                <c:pt idx="216">
                  <c:v>0.97424918710999531</c:v>
                </c:pt>
                <c:pt idx="217">
                  <c:v>0.9764109259394429</c:v>
                </c:pt>
                <c:pt idx="218">
                  <c:v>0.9770003658751002</c:v>
                </c:pt>
                <c:pt idx="219">
                  <c:v>0.9803561337330875</c:v>
                </c:pt>
                <c:pt idx="220">
                  <c:v>0.9805011983901496</c:v>
                </c:pt>
                <c:pt idx="221">
                  <c:v>0.9822511555823038</c:v>
                </c:pt>
                <c:pt idx="222">
                  <c:v>0.98267349572311746</c:v>
                </c:pt>
                <c:pt idx="223">
                  <c:v>0.98280937907277055</c:v>
                </c:pt>
                <c:pt idx="224">
                  <c:v>0.98353332516196978</c:v>
                </c:pt>
                <c:pt idx="225">
                  <c:v>0.98463737737790125</c:v>
                </c:pt>
                <c:pt idx="226">
                  <c:v>0.98508083452575568</c:v>
                </c:pt>
                <c:pt idx="227">
                  <c:v>0.98715351467333601</c:v>
                </c:pt>
                <c:pt idx="228">
                  <c:v>0.98782971796400831</c:v>
                </c:pt>
                <c:pt idx="229">
                  <c:v>0.98810882970924174</c:v>
                </c:pt>
                <c:pt idx="230">
                  <c:v>0.98888005953159719</c:v>
                </c:pt>
                <c:pt idx="231">
                  <c:v>0.98931938509111761</c:v>
                </c:pt>
                <c:pt idx="232">
                  <c:v>0.98992489231474068</c:v>
                </c:pt>
                <c:pt idx="233">
                  <c:v>0.99010071435162295</c:v>
                </c:pt>
                <c:pt idx="234">
                  <c:v>0.99015212967311328</c:v>
                </c:pt>
                <c:pt idx="235">
                  <c:v>0.99041609226112193</c:v>
                </c:pt>
                <c:pt idx="236">
                  <c:v>0.99059880027856084</c:v>
                </c:pt>
                <c:pt idx="237">
                  <c:v>0.99114141554643242</c:v>
                </c:pt>
                <c:pt idx="238">
                  <c:v>0.99123368768589282</c:v>
                </c:pt>
                <c:pt idx="239">
                  <c:v>0.99369978685594851</c:v>
                </c:pt>
                <c:pt idx="240">
                  <c:v>0.99407667952508771</c:v>
                </c:pt>
                <c:pt idx="241">
                  <c:v>0.99477078636520766</c:v>
                </c:pt>
                <c:pt idx="242">
                  <c:v>0.99499985998506202</c:v>
                </c:pt>
                <c:pt idx="243">
                  <c:v>0.99512380763508346</c:v>
                </c:pt>
                <c:pt idx="244">
                  <c:v>0.99532074667900639</c:v>
                </c:pt>
                <c:pt idx="245">
                  <c:v>0.99607545014802568</c:v>
                </c:pt>
                <c:pt idx="246">
                  <c:v>0.996282029564728</c:v>
                </c:pt>
                <c:pt idx="247">
                  <c:v>0.99743933336363166</c:v>
                </c:pt>
                <c:pt idx="248">
                  <c:v>0.99787452733481796</c:v>
                </c:pt>
                <c:pt idx="249">
                  <c:v>0.99851630072270658</c:v>
                </c:pt>
                <c:pt idx="250">
                  <c:v>1</c:v>
                </c:pt>
              </c:numCache>
            </c:numRef>
          </c:xVal>
          <c:yVal>
            <c:numRef>
              <c:f>[1]Año2010!$K$11:$K$261</c:f>
              <c:numCache>
                <c:formatCode>General</c:formatCode>
                <c:ptCount val="251"/>
                <c:pt idx="0">
                  <c:v>1.5975474891649096E-4</c:v>
                </c:pt>
                <c:pt idx="1">
                  <c:v>2.4835436541328047E-4</c:v>
                </c:pt>
                <c:pt idx="2">
                  <c:v>3.2455921690792845E-4</c:v>
                </c:pt>
                <c:pt idx="3">
                  <c:v>4.407027556316992E-4</c:v>
                </c:pt>
                <c:pt idx="4">
                  <c:v>6.280014267751714E-4</c:v>
                </c:pt>
                <c:pt idx="5">
                  <c:v>7.7627954143042019E-4</c:v>
                </c:pt>
                <c:pt idx="6">
                  <c:v>8.4927093533192037E-4</c:v>
                </c:pt>
                <c:pt idx="7">
                  <c:v>1.5364917948951012E-3</c:v>
                </c:pt>
                <c:pt idx="8">
                  <c:v>2.2191220007537855E-3</c:v>
                </c:pt>
                <c:pt idx="9">
                  <c:v>2.3393971278116033E-3</c:v>
                </c:pt>
                <c:pt idx="10">
                  <c:v>2.398157495229163E-3</c:v>
                </c:pt>
                <c:pt idx="11">
                  <c:v>2.6327398995289529E-3</c:v>
                </c:pt>
                <c:pt idx="12">
                  <c:v>3.3993790681799297E-3</c:v>
                </c:pt>
                <c:pt idx="13">
                  <c:v>4.0085588147666636E-3</c:v>
                </c:pt>
                <c:pt idx="14">
                  <c:v>4.2647172914775889E-3</c:v>
                </c:pt>
                <c:pt idx="15">
                  <c:v>4.3413812083426869E-3</c:v>
                </c:pt>
                <c:pt idx="16">
                  <c:v>4.6760398634005081E-3</c:v>
                </c:pt>
                <c:pt idx="17">
                  <c:v>4.8550753578758864E-3</c:v>
                </c:pt>
                <c:pt idx="18">
                  <c:v>5.0042716032720341E-3</c:v>
                </c:pt>
                <c:pt idx="19">
                  <c:v>5.4155941751949533E-3</c:v>
                </c:pt>
                <c:pt idx="20">
                  <c:v>5.6221735918973127E-3</c:v>
                </c:pt>
                <c:pt idx="21">
                  <c:v>5.8650191728651969E-3</c:v>
                </c:pt>
                <c:pt idx="22">
                  <c:v>6.5329592868694913E-3</c:v>
                </c:pt>
                <c:pt idx="23">
                  <c:v>6.7234714156061111E-3</c:v>
                </c:pt>
                <c:pt idx="24">
                  <c:v>6.8111529013620007E-3</c:v>
                </c:pt>
                <c:pt idx="25">
                  <c:v>6.8951618641542936E-3</c:v>
                </c:pt>
                <c:pt idx="26">
                  <c:v>7.5975318809423141E-3</c:v>
                </c:pt>
                <c:pt idx="27">
                  <c:v>7.996459687863092E-3</c:v>
                </c:pt>
                <c:pt idx="28">
                  <c:v>8.1888080780815106E-3</c:v>
                </c:pt>
                <c:pt idx="29">
                  <c:v>1.160333630348628E-2</c:v>
                </c:pt>
                <c:pt idx="30">
                  <c:v>1.1804866001113693E-2</c:v>
                </c:pt>
                <c:pt idx="31">
                  <c:v>1.2222615488222907E-2</c:v>
                </c:pt>
                <c:pt idx="32">
                  <c:v>1.4192924058192963E-2</c:v>
                </c:pt>
                <c:pt idx="33">
                  <c:v>1.4354974133961702E-2</c:v>
                </c:pt>
                <c:pt idx="34">
                  <c:v>1.4410061978415665E-2</c:v>
                </c:pt>
                <c:pt idx="35">
                  <c:v>3.6379094346655871E-2</c:v>
                </c:pt>
                <c:pt idx="36">
                  <c:v>3.8684061571683748E-2</c:v>
                </c:pt>
                <c:pt idx="37">
                  <c:v>3.9492934754416092E-2</c:v>
                </c:pt>
                <c:pt idx="38">
                  <c:v>3.9655902960925735E-2</c:v>
                </c:pt>
                <c:pt idx="39">
                  <c:v>3.984825135114415E-2</c:v>
                </c:pt>
                <c:pt idx="40">
                  <c:v>6.1470689364694846E-2</c:v>
                </c:pt>
                <c:pt idx="41">
                  <c:v>7.9383420119641612E-2</c:v>
                </c:pt>
                <c:pt idx="42">
                  <c:v>8.1338120467016384E-2</c:v>
                </c:pt>
                <c:pt idx="43">
                  <c:v>8.139458550758169E-2</c:v>
                </c:pt>
                <c:pt idx="44">
                  <c:v>8.2085019824738023E-2</c:v>
                </c:pt>
                <c:pt idx="45">
                  <c:v>8.2549593979633101E-2</c:v>
                </c:pt>
                <c:pt idx="46">
                  <c:v>8.2685477329286217E-2</c:v>
                </c:pt>
                <c:pt idx="47">
                  <c:v>8.2774995076523902E-2</c:v>
                </c:pt>
                <c:pt idx="48">
                  <c:v>8.5872768196318394E-2</c:v>
                </c:pt>
                <c:pt idx="49">
                  <c:v>9.1623480091941614E-2</c:v>
                </c:pt>
                <c:pt idx="50">
                  <c:v>9.1893869595136471E-2</c:v>
                </c:pt>
                <c:pt idx="51">
                  <c:v>9.261460222674249E-2</c:v>
                </c:pt>
                <c:pt idx="52">
                  <c:v>9.3413375971324944E-2</c:v>
                </c:pt>
                <c:pt idx="53">
                  <c:v>9.375767499916221E-2</c:v>
                </c:pt>
                <c:pt idx="54">
                  <c:v>9.6430353585920281E-2</c:v>
                </c:pt>
                <c:pt idx="55">
                  <c:v>9.6712219723376389E-2</c:v>
                </c:pt>
                <c:pt idx="56">
                  <c:v>9.7221323219205097E-2</c:v>
                </c:pt>
                <c:pt idx="57">
                  <c:v>9.7339762084781109E-2</c:v>
                </c:pt>
                <c:pt idx="58">
                  <c:v>0.10053347986699958</c:v>
                </c:pt>
                <c:pt idx="59">
                  <c:v>0.13738587061058907</c:v>
                </c:pt>
                <c:pt idx="60">
                  <c:v>0.13791012326364263</c:v>
                </c:pt>
                <c:pt idx="61">
                  <c:v>0.13815388697535141</c:v>
                </c:pt>
                <c:pt idx="62">
                  <c:v>0.13875663980675185</c:v>
                </c:pt>
                <c:pt idx="63">
                  <c:v>0.13895449698141565</c:v>
                </c:pt>
                <c:pt idx="64">
                  <c:v>0.13936627861870904</c:v>
                </c:pt>
                <c:pt idx="65">
                  <c:v>0.1398528879113857</c:v>
                </c:pt>
                <c:pt idx="66">
                  <c:v>0.1409551038658354</c:v>
                </c:pt>
                <c:pt idx="67">
                  <c:v>0.14109098721548849</c:v>
                </c:pt>
                <c:pt idx="68">
                  <c:v>0.1413976428829489</c:v>
                </c:pt>
                <c:pt idx="69">
                  <c:v>0.14151195016019086</c:v>
                </c:pt>
                <c:pt idx="70">
                  <c:v>0.14231531455847782</c:v>
                </c:pt>
                <c:pt idx="71">
                  <c:v>0.1426375784485335</c:v>
                </c:pt>
                <c:pt idx="72">
                  <c:v>0.14670306136923592</c:v>
                </c:pt>
                <c:pt idx="73">
                  <c:v>0.14728561532433657</c:v>
                </c:pt>
                <c:pt idx="74">
                  <c:v>0.14788331843666205</c:v>
                </c:pt>
                <c:pt idx="75">
                  <c:v>0.14918155530429378</c:v>
                </c:pt>
                <c:pt idx="76">
                  <c:v>0.14943036873507751</c:v>
                </c:pt>
                <c:pt idx="77">
                  <c:v>0.15686539147488063</c:v>
                </c:pt>
                <c:pt idx="78">
                  <c:v>0.15886003050948452</c:v>
                </c:pt>
                <c:pt idx="79">
                  <c:v>0.17227575689550617</c:v>
                </c:pt>
                <c:pt idx="80">
                  <c:v>0.17473083849667109</c:v>
                </c:pt>
                <c:pt idx="81">
                  <c:v>0.17725707523025572</c:v>
                </c:pt>
                <c:pt idx="82">
                  <c:v>0.18481512748933934</c:v>
                </c:pt>
                <c:pt idx="83">
                  <c:v>0.18819660300807176</c:v>
                </c:pt>
                <c:pt idx="84">
                  <c:v>0.18832789570402036</c:v>
                </c:pt>
                <c:pt idx="85">
                  <c:v>0.18844174391589188</c:v>
                </c:pt>
                <c:pt idx="86">
                  <c:v>0.18859139922665849</c:v>
                </c:pt>
                <c:pt idx="87">
                  <c:v>0.19095420868836302</c:v>
                </c:pt>
                <c:pt idx="88">
                  <c:v>0.19153768077420458</c:v>
                </c:pt>
                <c:pt idx="89">
                  <c:v>0.19161939441014461</c:v>
                </c:pt>
                <c:pt idx="90">
                  <c:v>0.1927909292355322</c:v>
                </c:pt>
                <c:pt idx="91">
                  <c:v>0.19462810884807186</c:v>
                </c:pt>
                <c:pt idx="92">
                  <c:v>0.1954626896915494</c:v>
                </c:pt>
                <c:pt idx="93">
                  <c:v>0.24105752134998271</c:v>
                </c:pt>
                <c:pt idx="94">
                  <c:v>0.24117182862722469</c:v>
                </c:pt>
                <c:pt idx="95">
                  <c:v>0.24127924992390992</c:v>
                </c:pt>
                <c:pt idx="96">
                  <c:v>0.24252515333931035</c:v>
                </c:pt>
                <c:pt idx="97">
                  <c:v>0.24549668348223119</c:v>
                </c:pt>
                <c:pt idx="98">
                  <c:v>0.24925000195102781</c:v>
                </c:pt>
                <c:pt idx="99">
                  <c:v>0.24975772825074519</c:v>
                </c:pt>
                <c:pt idx="100">
                  <c:v>0.24998358841300641</c:v>
                </c:pt>
                <c:pt idx="101">
                  <c:v>0.25031641080658246</c:v>
                </c:pt>
                <c:pt idx="102">
                  <c:v>0.25851348206133207</c:v>
                </c:pt>
                <c:pt idx="103">
                  <c:v>0.26632952905860841</c:v>
                </c:pt>
                <c:pt idx="104">
                  <c:v>0.26860190264233436</c:v>
                </c:pt>
                <c:pt idx="105">
                  <c:v>0.27608237285381199</c:v>
                </c:pt>
                <c:pt idx="106">
                  <c:v>0.27659468980723384</c:v>
                </c:pt>
                <c:pt idx="107">
                  <c:v>0.28180554082720827</c:v>
                </c:pt>
                <c:pt idx="108">
                  <c:v>0.29477918726148683</c:v>
                </c:pt>
                <c:pt idx="109">
                  <c:v>0.30734747897365838</c:v>
                </c:pt>
                <c:pt idx="110">
                  <c:v>0.30765964342556418</c:v>
                </c:pt>
                <c:pt idx="111">
                  <c:v>0.31213920331041217</c:v>
                </c:pt>
                <c:pt idx="112">
                  <c:v>0.3124036249637912</c:v>
                </c:pt>
                <c:pt idx="113">
                  <c:v>0.31973811238746586</c:v>
                </c:pt>
                <c:pt idx="114">
                  <c:v>0.34771263793192886</c:v>
                </c:pt>
                <c:pt idx="115">
                  <c:v>0.34782051829398453</c:v>
                </c:pt>
                <c:pt idx="116">
                  <c:v>0.34911829609624578</c:v>
                </c:pt>
                <c:pt idx="117">
                  <c:v>0.3595197992598948</c:v>
                </c:pt>
                <c:pt idx="118">
                  <c:v>0.36003670686702116</c:v>
                </c:pt>
                <c:pt idx="119">
                  <c:v>0.36042140364745801</c:v>
                </c:pt>
                <c:pt idx="120">
                  <c:v>0.36442353554703838</c:v>
                </c:pt>
                <c:pt idx="121">
                  <c:v>0.37009666539505559</c:v>
                </c:pt>
                <c:pt idx="122">
                  <c:v>0.37233093655303423</c:v>
                </c:pt>
                <c:pt idx="123">
                  <c:v>0.37693857567623773</c:v>
                </c:pt>
                <c:pt idx="124">
                  <c:v>0.38539455979992093</c:v>
                </c:pt>
                <c:pt idx="125">
                  <c:v>0.38627458811507298</c:v>
                </c:pt>
                <c:pt idx="126">
                  <c:v>0.38935032609708592</c:v>
                </c:pt>
                <c:pt idx="127">
                  <c:v>0.38983280380142854</c:v>
                </c:pt>
                <c:pt idx="128">
                  <c:v>0.39813959167971558</c:v>
                </c:pt>
                <c:pt idx="129">
                  <c:v>0.39832092250104323</c:v>
                </c:pt>
                <c:pt idx="130">
                  <c:v>0.39945481396605398</c:v>
                </c:pt>
                <c:pt idx="131">
                  <c:v>0.39987394064927451</c:v>
                </c:pt>
                <c:pt idx="132">
                  <c:v>0.40072321158460644</c:v>
                </c:pt>
                <c:pt idx="133">
                  <c:v>0.40745402804613973</c:v>
                </c:pt>
                <c:pt idx="134">
                  <c:v>0.40792365192010976</c:v>
                </c:pt>
                <c:pt idx="135">
                  <c:v>0.42741189502643989</c:v>
                </c:pt>
                <c:pt idx="136">
                  <c:v>0.42869085114851269</c:v>
                </c:pt>
                <c:pt idx="137">
                  <c:v>0.59082677214152624</c:v>
                </c:pt>
                <c:pt idx="138">
                  <c:v>0.5952907238037789</c:v>
                </c:pt>
                <c:pt idx="139">
                  <c:v>0.59539906323120506</c:v>
                </c:pt>
                <c:pt idx="140">
                  <c:v>0.59725827798152631</c:v>
                </c:pt>
                <c:pt idx="141">
                  <c:v>0.59949943512006165</c:v>
                </c:pt>
                <c:pt idx="142">
                  <c:v>0.60337165151980476</c:v>
                </c:pt>
                <c:pt idx="143">
                  <c:v>0.60426132020773626</c:v>
                </c:pt>
                <c:pt idx="144">
                  <c:v>0.71363226752126274</c:v>
                </c:pt>
                <c:pt idx="145">
                  <c:v>0.71380074451221776</c:v>
                </c:pt>
                <c:pt idx="146">
                  <c:v>0.71408352878041481</c:v>
                </c:pt>
                <c:pt idx="147">
                  <c:v>0.72065045890469759</c:v>
                </c:pt>
                <c:pt idx="148">
                  <c:v>0.72493675226858634</c:v>
                </c:pt>
                <c:pt idx="149">
                  <c:v>0.81009613287922588</c:v>
                </c:pt>
                <c:pt idx="150">
                  <c:v>0.81108817314476767</c:v>
                </c:pt>
                <c:pt idx="151">
                  <c:v>0.81123920565164553</c:v>
                </c:pt>
                <c:pt idx="152">
                  <c:v>0.81192596744583834</c:v>
                </c:pt>
                <c:pt idx="153">
                  <c:v>0.81222940965570556</c:v>
                </c:pt>
                <c:pt idx="154">
                  <c:v>0.81240339543110596</c:v>
                </c:pt>
                <c:pt idx="155">
                  <c:v>0.8258328937782411</c:v>
                </c:pt>
                <c:pt idx="156">
                  <c:v>0.82650588361132038</c:v>
                </c:pt>
                <c:pt idx="157">
                  <c:v>0.82932684031273374</c:v>
                </c:pt>
                <c:pt idx="158">
                  <c:v>0.82942370310589852</c:v>
                </c:pt>
                <c:pt idx="159">
                  <c:v>0.82950403954572727</c:v>
                </c:pt>
                <c:pt idx="160">
                  <c:v>0.8309000573372648</c:v>
                </c:pt>
                <c:pt idx="161">
                  <c:v>0.83337166529176587</c:v>
                </c:pt>
                <c:pt idx="162">
                  <c:v>0.83382797626999283</c:v>
                </c:pt>
                <c:pt idx="163">
                  <c:v>0.83505597613594573</c:v>
                </c:pt>
                <c:pt idx="164">
                  <c:v>0.83668290380881949</c:v>
                </c:pt>
                <c:pt idx="165">
                  <c:v>0.84340224363609151</c:v>
                </c:pt>
                <c:pt idx="166">
                  <c:v>0.84615112707434426</c:v>
                </c:pt>
                <c:pt idx="167">
                  <c:v>0.8470724712728368</c:v>
                </c:pt>
                <c:pt idx="168">
                  <c:v>0.85592554694195899</c:v>
                </c:pt>
                <c:pt idx="169">
                  <c:v>0.85925468900846014</c:v>
                </c:pt>
                <c:pt idx="170">
                  <c:v>0.85960357869000192</c:v>
                </c:pt>
                <c:pt idx="171">
                  <c:v>0.8671905520674239</c:v>
                </c:pt>
                <c:pt idx="172">
                  <c:v>0.86758810267823328</c:v>
                </c:pt>
                <c:pt idx="173">
                  <c:v>0.86873622516972793</c:v>
                </c:pt>
                <c:pt idx="174">
                  <c:v>0.87317401010586504</c:v>
                </c:pt>
                <c:pt idx="175">
                  <c:v>0.87837246636083732</c:v>
                </c:pt>
                <c:pt idx="176">
                  <c:v>0.87904775152076886</c:v>
                </c:pt>
                <c:pt idx="177">
                  <c:v>0.87936726101860174</c:v>
                </c:pt>
                <c:pt idx="178">
                  <c:v>0.88398086799162112</c:v>
                </c:pt>
                <c:pt idx="179">
                  <c:v>0.8843058862738995</c:v>
                </c:pt>
                <c:pt idx="180">
                  <c:v>0.89545842038360424</c:v>
                </c:pt>
                <c:pt idx="181">
                  <c:v>0.89623607712114595</c:v>
                </c:pt>
                <c:pt idx="182">
                  <c:v>0.89636094290190826</c:v>
                </c:pt>
                <c:pt idx="183">
                  <c:v>0.90646543077087638</c:v>
                </c:pt>
                <c:pt idx="184">
                  <c:v>0.9067688729807436</c:v>
                </c:pt>
                <c:pt idx="185">
                  <c:v>0.90803864779540744</c:v>
                </c:pt>
                <c:pt idx="186">
                  <c:v>0.90990015787258094</c:v>
                </c:pt>
                <c:pt idx="187">
                  <c:v>0.91004155000667941</c:v>
                </c:pt>
                <c:pt idx="188">
                  <c:v>0.91140635135302628</c:v>
                </c:pt>
                <c:pt idx="189">
                  <c:v>0.91965529699463677</c:v>
                </c:pt>
                <c:pt idx="190">
                  <c:v>0.92468527625865393</c:v>
                </c:pt>
                <c:pt idx="191">
                  <c:v>0.9261662211437246</c:v>
                </c:pt>
                <c:pt idx="192">
                  <c:v>0.92631725365060258</c:v>
                </c:pt>
                <c:pt idx="193">
                  <c:v>0.94020948989115105</c:v>
                </c:pt>
                <c:pt idx="194">
                  <c:v>0.94296984996366495</c:v>
                </c:pt>
                <c:pt idx="195">
                  <c:v>0.94454077166134376</c:v>
                </c:pt>
                <c:pt idx="196">
                  <c:v>0.95019507982917262</c:v>
                </c:pt>
                <c:pt idx="197">
                  <c:v>0.95476140306903567</c:v>
                </c:pt>
                <c:pt idx="198">
                  <c:v>0.95497716379314701</c:v>
                </c:pt>
                <c:pt idx="199">
                  <c:v>0.96125717806089872</c:v>
                </c:pt>
                <c:pt idx="200">
                  <c:v>0.96144723112426489</c:v>
                </c:pt>
                <c:pt idx="201">
                  <c:v>0.96160882213466314</c:v>
                </c:pt>
                <c:pt idx="202">
                  <c:v>0.96175342772635486</c:v>
                </c:pt>
                <c:pt idx="203">
                  <c:v>0.96241126840220925</c:v>
                </c:pt>
                <c:pt idx="204">
                  <c:v>0.96264952332947262</c:v>
                </c:pt>
                <c:pt idx="205">
                  <c:v>0.96274959958023065</c:v>
                </c:pt>
                <c:pt idx="206">
                  <c:v>0.9632449311149458</c:v>
                </c:pt>
                <c:pt idx="207">
                  <c:v>0.96384309329264173</c:v>
                </c:pt>
                <c:pt idx="208">
                  <c:v>0.963946383000993</c:v>
                </c:pt>
                <c:pt idx="209">
                  <c:v>0.96543650919347268</c:v>
                </c:pt>
                <c:pt idx="210">
                  <c:v>0.96738248729880882</c:v>
                </c:pt>
                <c:pt idx="211">
                  <c:v>0.96842043410139556</c:v>
                </c:pt>
                <c:pt idx="212">
                  <c:v>0.96920497681949414</c:v>
                </c:pt>
                <c:pt idx="213">
                  <c:v>0.96968745452383676</c:v>
                </c:pt>
                <c:pt idx="214">
                  <c:v>0.97055876059695023</c:v>
                </c:pt>
                <c:pt idx="215">
                  <c:v>0.97392416882771693</c:v>
                </c:pt>
                <c:pt idx="216">
                  <c:v>0.97424918710999531</c:v>
                </c:pt>
                <c:pt idx="217">
                  <c:v>0.9764109259394429</c:v>
                </c:pt>
                <c:pt idx="218">
                  <c:v>0.9770003658751002</c:v>
                </c:pt>
                <c:pt idx="219">
                  <c:v>0.9803561337330875</c:v>
                </c:pt>
                <c:pt idx="220">
                  <c:v>0.9805011983901496</c:v>
                </c:pt>
                <c:pt idx="221">
                  <c:v>0.9822511555823038</c:v>
                </c:pt>
                <c:pt idx="222">
                  <c:v>0.98267349572311746</c:v>
                </c:pt>
                <c:pt idx="223">
                  <c:v>0.98280937907277055</c:v>
                </c:pt>
                <c:pt idx="224">
                  <c:v>0.98353332516196978</c:v>
                </c:pt>
                <c:pt idx="225">
                  <c:v>0.98463737737790125</c:v>
                </c:pt>
                <c:pt idx="226">
                  <c:v>0.98508083452575568</c:v>
                </c:pt>
                <c:pt idx="227">
                  <c:v>0.98715351467333601</c:v>
                </c:pt>
                <c:pt idx="228">
                  <c:v>0.98782971796400831</c:v>
                </c:pt>
                <c:pt idx="229">
                  <c:v>0.98810882970924174</c:v>
                </c:pt>
                <c:pt idx="230">
                  <c:v>0.98888005953159719</c:v>
                </c:pt>
                <c:pt idx="231">
                  <c:v>0.98931938509111761</c:v>
                </c:pt>
                <c:pt idx="232">
                  <c:v>0.98992489231474068</c:v>
                </c:pt>
                <c:pt idx="233">
                  <c:v>0.99010071435162295</c:v>
                </c:pt>
                <c:pt idx="234">
                  <c:v>0.99015212967311328</c:v>
                </c:pt>
                <c:pt idx="235">
                  <c:v>0.99041609226112193</c:v>
                </c:pt>
                <c:pt idx="236">
                  <c:v>0.99059880027856084</c:v>
                </c:pt>
                <c:pt idx="237">
                  <c:v>0.99114141554643242</c:v>
                </c:pt>
                <c:pt idx="238">
                  <c:v>0.99123368768589282</c:v>
                </c:pt>
                <c:pt idx="239">
                  <c:v>0.99369978685594851</c:v>
                </c:pt>
                <c:pt idx="240">
                  <c:v>0.99407667952508771</c:v>
                </c:pt>
                <c:pt idx="241">
                  <c:v>0.99477078636520766</c:v>
                </c:pt>
                <c:pt idx="242">
                  <c:v>0.99499985998506202</c:v>
                </c:pt>
                <c:pt idx="243">
                  <c:v>0.99512380763508346</c:v>
                </c:pt>
                <c:pt idx="244">
                  <c:v>0.99532074667900639</c:v>
                </c:pt>
                <c:pt idx="245">
                  <c:v>0.99607545014802568</c:v>
                </c:pt>
                <c:pt idx="246">
                  <c:v>0.996282029564728</c:v>
                </c:pt>
                <c:pt idx="247">
                  <c:v>0.99743933336363166</c:v>
                </c:pt>
                <c:pt idx="248">
                  <c:v>0.99787452733481796</c:v>
                </c:pt>
                <c:pt idx="249">
                  <c:v>0.99851630072270658</c:v>
                </c:pt>
                <c:pt idx="250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v>Curva Lorenz 1996</c:v>
          </c:tx>
          <c:marker>
            <c:symbol val="none"/>
          </c:marker>
          <c:xVal>
            <c:numRef>
              <c:f>'[1]Año 1996'!$G$3:$G$253</c:f>
              <c:numCache>
                <c:formatCode>General</c:formatCode>
                <c:ptCount val="251"/>
                <c:pt idx="0">
                  <c:v>1.4346621037103412E-4</c:v>
                </c:pt>
                <c:pt idx="1">
                  <c:v>2.1877405501762346E-4</c:v>
                </c:pt>
                <c:pt idx="2">
                  <c:v>2.8740905267021121E-4</c:v>
                </c:pt>
                <c:pt idx="3">
                  <c:v>5.1285595468183629E-4</c:v>
                </c:pt>
                <c:pt idx="4">
                  <c:v>2.5561770306307507E-3</c:v>
                </c:pt>
                <c:pt idx="5">
                  <c:v>2.6724752210976355E-3</c:v>
                </c:pt>
                <c:pt idx="6">
                  <c:v>2.8230909103908143E-3</c:v>
                </c:pt>
                <c:pt idx="7">
                  <c:v>3.6047672725452859E-3</c:v>
                </c:pt>
                <c:pt idx="8">
                  <c:v>3.8292609107006253E-3</c:v>
                </c:pt>
                <c:pt idx="9">
                  <c:v>4.1328754489276974E-3</c:v>
                </c:pt>
                <c:pt idx="10">
                  <c:v>4.8902435827468775E-3</c:v>
                </c:pt>
                <c:pt idx="11">
                  <c:v>5.0065417732137619E-3</c:v>
                </c:pt>
                <c:pt idx="12">
                  <c:v>5.1342791299560783E-3</c:v>
                </c:pt>
                <c:pt idx="13">
                  <c:v>5.2110168703870963E-3</c:v>
                </c:pt>
                <c:pt idx="14">
                  <c:v>5.5961354683266165E-3</c:v>
                </c:pt>
                <c:pt idx="15">
                  <c:v>5.9912633367571397E-3</c:v>
                </c:pt>
                <c:pt idx="16">
                  <c:v>6.1323463874874582E-3</c:v>
                </c:pt>
                <c:pt idx="17">
                  <c:v>3.1904311374106015E-2</c:v>
                </c:pt>
                <c:pt idx="18">
                  <c:v>3.227513101420125E-2</c:v>
                </c:pt>
                <c:pt idx="19">
                  <c:v>3.3124012478223878E-2</c:v>
                </c:pt>
                <c:pt idx="20">
                  <c:v>3.3646401071468574E-2</c:v>
                </c:pt>
                <c:pt idx="21">
                  <c:v>3.3900922521096923E-2</c:v>
                </c:pt>
                <c:pt idx="22">
                  <c:v>3.408061275800682E-2</c:v>
                </c:pt>
                <c:pt idx="23">
                  <c:v>5.7900769998879914E-2</c:v>
                </c:pt>
                <c:pt idx="24">
                  <c:v>5.9889755035020531E-2</c:v>
                </c:pt>
                <c:pt idx="25">
                  <c:v>6.001320270440956E-2</c:v>
                </c:pt>
                <c:pt idx="26">
                  <c:v>6.3554577930511835E-2</c:v>
                </c:pt>
                <c:pt idx="27">
                  <c:v>6.4095555168954099E-2</c:v>
                </c:pt>
                <c:pt idx="28">
                  <c:v>6.4284778044426866E-2</c:v>
                </c:pt>
                <c:pt idx="29">
                  <c:v>6.44749541837559E-2</c:v>
                </c:pt>
                <c:pt idx="30">
                  <c:v>6.8983892223988402E-2</c:v>
                </c:pt>
                <c:pt idx="31">
                  <c:v>6.926701158930533E-2</c:v>
                </c:pt>
                <c:pt idx="32">
                  <c:v>7.2711153902066436E-2</c:v>
                </c:pt>
                <c:pt idx="33">
                  <c:v>7.3210187530832124E-2</c:v>
                </c:pt>
                <c:pt idx="34">
                  <c:v>7.4291188743860384E-2</c:v>
                </c:pt>
                <c:pt idx="35">
                  <c:v>7.454142050613545E-2</c:v>
                </c:pt>
                <c:pt idx="36">
                  <c:v>7.4817867024458362E-2</c:v>
                </c:pt>
                <c:pt idx="37">
                  <c:v>7.5288302737535479E-2</c:v>
                </c:pt>
                <c:pt idx="38">
                  <c:v>7.5333106138780914E-2</c:v>
                </c:pt>
                <c:pt idx="39">
                  <c:v>7.5397928081008356E-2</c:v>
                </c:pt>
                <c:pt idx="40">
                  <c:v>7.5844532197678324E-2</c:v>
                </c:pt>
                <c:pt idx="41">
                  <c:v>7.6487032036815047E-2</c:v>
                </c:pt>
                <c:pt idx="42">
                  <c:v>7.6582358422443639E-2</c:v>
                </c:pt>
                <c:pt idx="43">
                  <c:v>7.6757758972000253E-2</c:v>
                </c:pt>
                <c:pt idx="44">
                  <c:v>8.0857270185957952E-2</c:v>
                </c:pt>
                <c:pt idx="45">
                  <c:v>8.3193719897714791E-2</c:v>
                </c:pt>
                <c:pt idx="46">
                  <c:v>0.12237095786335439</c:v>
                </c:pt>
                <c:pt idx="47">
                  <c:v>0.14127561002928904</c:v>
                </c:pt>
                <c:pt idx="48">
                  <c:v>0.14355105085424358</c:v>
                </c:pt>
                <c:pt idx="49">
                  <c:v>0.14405056111493741</c:v>
                </c:pt>
                <c:pt idx="50">
                  <c:v>0.14608387292039532</c:v>
                </c:pt>
                <c:pt idx="51">
                  <c:v>0.14624211472053877</c:v>
                </c:pt>
                <c:pt idx="52">
                  <c:v>0.14662532679076573</c:v>
                </c:pt>
                <c:pt idx="53">
                  <c:v>0.1502086456265446</c:v>
                </c:pt>
                <c:pt idx="54">
                  <c:v>0.19809776197478141</c:v>
                </c:pt>
                <c:pt idx="55">
                  <c:v>0.19878792500673242</c:v>
                </c:pt>
                <c:pt idx="56">
                  <c:v>0.19886609264294788</c:v>
                </c:pt>
                <c:pt idx="57">
                  <c:v>0.19893091458517531</c:v>
                </c:pt>
                <c:pt idx="58">
                  <c:v>0.1995329007104199</c:v>
                </c:pt>
                <c:pt idx="59">
                  <c:v>0.19960725529121021</c:v>
                </c:pt>
                <c:pt idx="60">
                  <c:v>0.21604915028443011</c:v>
                </c:pt>
                <c:pt idx="61">
                  <c:v>0.21622359757013043</c:v>
                </c:pt>
                <c:pt idx="62">
                  <c:v>0.21694712483705145</c:v>
                </c:pt>
                <c:pt idx="63">
                  <c:v>0.21713110476131464</c:v>
                </c:pt>
                <c:pt idx="64">
                  <c:v>0.22564422762987624</c:v>
                </c:pt>
                <c:pt idx="65">
                  <c:v>0.22595785143859431</c:v>
                </c:pt>
                <c:pt idx="66">
                  <c:v>0.23284661269604467</c:v>
                </c:pt>
                <c:pt idx="67">
                  <c:v>0.23339378614955281</c:v>
                </c:pt>
                <c:pt idx="68">
                  <c:v>0.23343906618272639</c:v>
                </c:pt>
                <c:pt idx="69">
                  <c:v>0.23360016777443871</c:v>
                </c:pt>
                <c:pt idx="70">
                  <c:v>0.23657530426990714</c:v>
                </c:pt>
                <c:pt idx="71">
                  <c:v>0.24484296169547509</c:v>
                </c:pt>
                <c:pt idx="72">
                  <c:v>0.24500644644682815</c:v>
                </c:pt>
                <c:pt idx="73">
                  <c:v>0.24512608106079201</c:v>
                </c:pt>
                <c:pt idx="74">
                  <c:v>0.24534151869231263</c:v>
                </c:pt>
                <c:pt idx="75">
                  <c:v>0.24545257393156997</c:v>
                </c:pt>
                <c:pt idx="76">
                  <c:v>0.24624473619614357</c:v>
                </c:pt>
                <c:pt idx="77">
                  <c:v>0.24813362852737417</c:v>
                </c:pt>
                <c:pt idx="78">
                  <c:v>0.25037999480471196</c:v>
                </c:pt>
                <c:pt idx="79">
                  <c:v>0.25037999480471196</c:v>
                </c:pt>
                <c:pt idx="80">
                  <c:v>0.25102106474806429</c:v>
                </c:pt>
                <c:pt idx="81">
                  <c:v>0.25536794793272816</c:v>
                </c:pt>
                <c:pt idx="82">
                  <c:v>0.25544802209665618</c:v>
                </c:pt>
                <c:pt idx="83">
                  <c:v>0.25574544041981739</c:v>
                </c:pt>
                <c:pt idx="84">
                  <c:v>0.25586459840185316</c:v>
                </c:pt>
                <c:pt idx="85">
                  <c:v>0.25592894371215247</c:v>
                </c:pt>
                <c:pt idx="86">
                  <c:v>0.2560638305478169</c:v>
                </c:pt>
                <c:pt idx="87">
                  <c:v>0.25625829637449926</c:v>
                </c:pt>
                <c:pt idx="88">
                  <c:v>0.25639413647401998</c:v>
                </c:pt>
                <c:pt idx="89">
                  <c:v>0.26131488450016799</c:v>
                </c:pt>
                <c:pt idx="90">
                  <c:v>0.26155796678352095</c:v>
                </c:pt>
                <c:pt idx="91">
                  <c:v>0.26366944622519428</c:v>
                </c:pt>
                <c:pt idx="92">
                  <c:v>0.27506523899516455</c:v>
                </c:pt>
                <c:pt idx="93">
                  <c:v>0.27727919430138864</c:v>
                </c:pt>
                <c:pt idx="94">
                  <c:v>0.284637914639988</c:v>
                </c:pt>
                <c:pt idx="95">
                  <c:v>0.29288364699686137</c:v>
                </c:pt>
                <c:pt idx="96">
                  <c:v>0.29570197158797079</c:v>
                </c:pt>
                <c:pt idx="97">
                  <c:v>0.2961304636913713</c:v>
                </c:pt>
                <c:pt idx="98">
                  <c:v>0.29761612541139293</c:v>
                </c:pt>
                <c:pt idx="99">
                  <c:v>0.29911608608925888</c:v>
                </c:pt>
                <c:pt idx="100">
                  <c:v>0.30167559954338663</c:v>
                </c:pt>
                <c:pt idx="101">
                  <c:v>0.30187626158513481</c:v>
                </c:pt>
                <c:pt idx="102">
                  <c:v>0.3035554358679825</c:v>
                </c:pt>
                <c:pt idx="103">
                  <c:v>0.3039224424526526</c:v>
                </c:pt>
                <c:pt idx="104">
                  <c:v>0.30422939341437666</c:v>
                </c:pt>
                <c:pt idx="105">
                  <c:v>0.30489143516256723</c:v>
                </c:pt>
                <c:pt idx="106">
                  <c:v>0.3051960029646506</c:v>
                </c:pt>
                <c:pt idx="107">
                  <c:v>0.31434828924885189</c:v>
                </c:pt>
                <c:pt idx="108">
                  <c:v>0.31438594317117519</c:v>
                </c:pt>
                <c:pt idx="109">
                  <c:v>0.34070317508358933</c:v>
                </c:pt>
                <c:pt idx="110">
                  <c:v>0.34225318211391026</c:v>
                </c:pt>
                <c:pt idx="111">
                  <c:v>0.34237710641522745</c:v>
                </c:pt>
                <c:pt idx="112">
                  <c:v>0.36548898861088008</c:v>
                </c:pt>
                <c:pt idx="113">
                  <c:v>0.3703696995550641</c:v>
                </c:pt>
                <c:pt idx="114">
                  <c:v>0.37046645583647714</c:v>
                </c:pt>
                <c:pt idx="115">
                  <c:v>0.37096501283331468</c:v>
                </c:pt>
                <c:pt idx="116">
                  <c:v>0.37915164283109831</c:v>
                </c:pt>
                <c:pt idx="117">
                  <c:v>0.37961731222489403</c:v>
                </c:pt>
                <c:pt idx="118">
                  <c:v>0.38009632731267767</c:v>
                </c:pt>
                <c:pt idx="119">
                  <c:v>0.39454494758240372</c:v>
                </c:pt>
                <c:pt idx="120">
                  <c:v>0.40579965730164369</c:v>
                </c:pt>
                <c:pt idx="121">
                  <c:v>0.40981146824082304</c:v>
                </c:pt>
                <c:pt idx="122">
                  <c:v>0.41119084104086878</c:v>
                </c:pt>
                <c:pt idx="123">
                  <c:v>0.41171036984254467</c:v>
                </c:pt>
                <c:pt idx="124">
                  <c:v>0.41180092990889183</c:v>
                </c:pt>
                <c:pt idx="125">
                  <c:v>0.41204496545610103</c:v>
                </c:pt>
                <c:pt idx="126">
                  <c:v>0.41257355026441156</c:v>
                </c:pt>
                <c:pt idx="127">
                  <c:v>0.41699574129372202</c:v>
                </c:pt>
                <c:pt idx="128">
                  <c:v>0.41740612138385313</c:v>
                </c:pt>
                <c:pt idx="129">
                  <c:v>0.41767017547204432</c:v>
                </c:pt>
                <c:pt idx="130">
                  <c:v>0.42460040370724311</c:v>
                </c:pt>
                <c:pt idx="131">
                  <c:v>0.42956357197499589</c:v>
                </c:pt>
                <c:pt idx="132">
                  <c:v>0.43905474356010687</c:v>
                </c:pt>
                <c:pt idx="133">
                  <c:v>0.43917580806985518</c:v>
                </c:pt>
                <c:pt idx="134">
                  <c:v>0.43959667406240543</c:v>
                </c:pt>
                <c:pt idx="135">
                  <c:v>0.61064795727471399</c:v>
                </c:pt>
                <c:pt idx="136">
                  <c:v>0.61414548236342703</c:v>
                </c:pt>
                <c:pt idx="137">
                  <c:v>0.6144714986022769</c:v>
                </c:pt>
                <c:pt idx="138">
                  <c:v>0.61508778368536576</c:v>
                </c:pt>
                <c:pt idx="139">
                  <c:v>0.62274249245134183</c:v>
                </c:pt>
                <c:pt idx="140">
                  <c:v>0.62299987369253906</c:v>
                </c:pt>
                <c:pt idx="141">
                  <c:v>0.62332922635488586</c:v>
                </c:pt>
                <c:pt idx="142">
                  <c:v>0.63745945649661229</c:v>
                </c:pt>
                <c:pt idx="143">
                  <c:v>0.63813627383457538</c:v>
                </c:pt>
                <c:pt idx="144">
                  <c:v>0.63882786676231085</c:v>
                </c:pt>
                <c:pt idx="145">
                  <c:v>0.64277437912733459</c:v>
                </c:pt>
                <c:pt idx="146">
                  <c:v>0.64304367616673541</c:v>
                </c:pt>
                <c:pt idx="147">
                  <c:v>0.65555812407205727</c:v>
                </c:pt>
                <c:pt idx="148">
                  <c:v>0.66044217143973827</c:v>
                </c:pt>
                <c:pt idx="149">
                  <c:v>0.66119191346270711</c:v>
                </c:pt>
                <c:pt idx="150">
                  <c:v>0.6636322689347991</c:v>
                </c:pt>
                <c:pt idx="151">
                  <c:v>0.67220163437088165</c:v>
                </c:pt>
                <c:pt idx="152">
                  <c:v>0.77431239886466274</c:v>
                </c:pt>
                <c:pt idx="153">
                  <c:v>0.77705446234726927</c:v>
                </c:pt>
                <c:pt idx="154">
                  <c:v>0.77723272268839472</c:v>
                </c:pt>
                <c:pt idx="155">
                  <c:v>0.78333694779212171</c:v>
                </c:pt>
                <c:pt idx="156">
                  <c:v>0.79063751903548762</c:v>
                </c:pt>
                <c:pt idx="157">
                  <c:v>0.79708920881483092</c:v>
                </c:pt>
                <c:pt idx="158">
                  <c:v>0.79823169554658957</c:v>
                </c:pt>
                <c:pt idx="159">
                  <c:v>0.88255169669050626</c:v>
                </c:pt>
                <c:pt idx="160">
                  <c:v>0.88400542407134231</c:v>
                </c:pt>
                <c:pt idx="161">
                  <c:v>0.88420942253658741</c:v>
                </c:pt>
                <c:pt idx="162">
                  <c:v>0.88499395869031083</c:v>
                </c:pt>
                <c:pt idx="163">
                  <c:v>0.88782658223926447</c:v>
                </c:pt>
                <c:pt idx="164">
                  <c:v>0.89306429049762759</c:v>
                </c:pt>
                <c:pt idx="165">
                  <c:v>0.89894163880355848</c:v>
                </c:pt>
                <c:pt idx="166">
                  <c:v>0.90781986172907769</c:v>
                </c:pt>
                <c:pt idx="167">
                  <c:v>0.91285500141798004</c:v>
                </c:pt>
                <c:pt idx="168">
                  <c:v>0.91466429621721068</c:v>
                </c:pt>
                <c:pt idx="169">
                  <c:v>0.91476057586669557</c:v>
                </c:pt>
                <c:pt idx="170">
                  <c:v>0.91571765277840667</c:v>
                </c:pt>
                <c:pt idx="171">
                  <c:v>0.91669808465459679</c:v>
                </c:pt>
                <c:pt idx="172">
                  <c:v>0.91754458295897867</c:v>
                </c:pt>
                <c:pt idx="173">
                  <c:v>0.91821901713730103</c:v>
                </c:pt>
                <c:pt idx="174">
                  <c:v>0.92044822466522569</c:v>
                </c:pt>
                <c:pt idx="175">
                  <c:v>0.92509919902004478</c:v>
                </c:pt>
                <c:pt idx="176">
                  <c:v>0.92700525010068846</c:v>
                </c:pt>
                <c:pt idx="177">
                  <c:v>0.92940842828238535</c:v>
                </c:pt>
                <c:pt idx="178">
                  <c:v>0.92987648083582175</c:v>
                </c:pt>
                <c:pt idx="179">
                  <c:v>0.93032070179285098</c:v>
                </c:pt>
                <c:pt idx="180">
                  <c:v>0.94203202489925197</c:v>
                </c:pt>
                <c:pt idx="181">
                  <c:v>0.94398573917271</c:v>
                </c:pt>
                <c:pt idx="182">
                  <c:v>0.94494853566755876</c:v>
                </c:pt>
                <c:pt idx="183">
                  <c:v>0.94612581653007188</c:v>
                </c:pt>
                <c:pt idx="184">
                  <c:v>0.94643562728336483</c:v>
                </c:pt>
                <c:pt idx="185">
                  <c:v>0.94673495213423864</c:v>
                </c:pt>
                <c:pt idx="186">
                  <c:v>0.94684314758192711</c:v>
                </c:pt>
                <c:pt idx="187">
                  <c:v>0.94817152076566158</c:v>
                </c:pt>
                <c:pt idx="188">
                  <c:v>0.94945080086079725</c:v>
                </c:pt>
                <c:pt idx="189">
                  <c:v>0.95001894611914373</c:v>
                </c:pt>
                <c:pt idx="190">
                  <c:v>0.9509417055320285</c:v>
                </c:pt>
                <c:pt idx="191">
                  <c:v>0.95145742127827915</c:v>
                </c:pt>
                <c:pt idx="192">
                  <c:v>0.9516828681802908</c:v>
                </c:pt>
                <c:pt idx="193">
                  <c:v>0.95239304975322381</c:v>
                </c:pt>
                <c:pt idx="194">
                  <c:v>0.95662458801127714</c:v>
                </c:pt>
                <c:pt idx="195">
                  <c:v>0.95679045592227085</c:v>
                </c:pt>
                <c:pt idx="196">
                  <c:v>0.95737861972159932</c:v>
                </c:pt>
                <c:pt idx="197">
                  <c:v>0.96041667163158262</c:v>
                </c:pt>
                <c:pt idx="198">
                  <c:v>0.96055775468231286</c:v>
                </c:pt>
                <c:pt idx="199">
                  <c:v>0.96384508509071498</c:v>
                </c:pt>
                <c:pt idx="200">
                  <c:v>0.96997218852699285</c:v>
                </c:pt>
                <c:pt idx="201">
                  <c:v>0.97059562308900382</c:v>
                </c:pt>
                <c:pt idx="202">
                  <c:v>0.97068237009992586</c:v>
                </c:pt>
                <c:pt idx="203">
                  <c:v>0.97083203252536276</c:v>
                </c:pt>
                <c:pt idx="204">
                  <c:v>0.97099647054057214</c:v>
                </c:pt>
                <c:pt idx="205">
                  <c:v>0.97115614223650004</c:v>
                </c:pt>
                <c:pt idx="206">
                  <c:v>0.97126433768418841</c:v>
                </c:pt>
                <c:pt idx="207">
                  <c:v>0.97140971042227209</c:v>
                </c:pt>
                <c:pt idx="208">
                  <c:v>0.97159083055496642</c:v>
                </c:pt>
                <c:pt idx="209">
                  <c:v>0.97178291322200805</c:v>
                </c:pt>
                <c:pt idx="210">
                  <c:v>0.97193591207094188</c:v>
                </c:pt>
                <c:pt idx="211">
                  <c:v>0.97384243978351381</c:v>
                </c:pt>
                <c:pt idx="212">
                  <c:v>0.97474232086384771</c:v>
                </c:pt>
                <c:pt idx="213">
                  <c:v>0.97509741165031427</c:v>
                </c:pt>
                <c:pt idx="214">
                  <c:v>0.97813212713680053</c:v>
                </c:pt>
                <c:pt idx="215">
                  <c:v>0.978530591428728</c:v>
                </c:pt>
                <c:pt idx="216">
                  <c:v>0.97862210475893152</c:v>
                </c:pt>
                <c:pt idx="217">
                  <c:v>0.98013684102656984</c:v>
                </c:pt>
                <c:pt idx="218">
                  <c:v>0.98227358196043479</c:v>
                </c:pt>
                <c:pt idx="219">
                  <c:v>0.98264916791981149</c:v>
                </c:pt>
                <c:pt idx="220">
                  <c:v>0.98312389332024186</c:v>
                </c:pt>
                <c:pt idx="221">
                  <c:v>0.98385838312151019</c:v>
                </c:pt>
                <c:pt idx="222">
                  <c:v>0.98411481109885113</c:v>
                </c:pt>
                <c:pt idx="223">
                  <c:v>0.98455378910467073</c:v>
                </c:pt>
                <c:pt idx="224">
                  <c:v>0.98461861104689818</c:v>
                </c:pt>
                <c:pt idx="225">
                  <c:v>0.985084757072622</c:v>
                </c:pt>
                <c:pt idx="226">
                  <c:v>0.9861533658555186</c:v>
                </c:pt>
                <c:pt idx="227">
                  <c:v>0.98637499970210507</c:v>
                </c:pt>
                <c:pt idx="228">
                  <c:v>0.98693837864117007</c:v>
                </c:pt>
                <c:pt idx="229">
                  <c:v>0.9876166258749175</c:v>
                </c:pt>
                <c:pt idx="230">
                  <c:v>0.99012609297659027</c:v>
                </c:pt>
                <c:pt idx="231">
                  <c:v>0.99038871716899701</c:v>
                </c:pt>
                <c:pt idx="232">
                  <c:v>0.9920960127356051</c:v>
                </c:pt>
                <c:pt idx="233">
                  <c:v>0.99244395404314945</c:v>
                </c:pt>
                <c:pt idx="234">
                  <c:v>0.99320513523239384</c:v>
                </c:pt>
                <c:pt idx="235">
                  <c:v>0.99355117001222559</c:v>
                </c:pt>
                <c:pt idx="236">
                  <c:v>0.9940754651331829</c:v>
                </c:pt>
                <c:pt idx="237">
                  <c:v>0.99421178186463177</c:v>
                </c:pt>
                <c:pt idx="238">
                  <c:v>0.99426421137672749</c:v>
                </c:pt>
                <c:pt idx="239">
                  <c:v>0.99503444857260648</c:v>
                </c:pt>
                <c:pt idx="240">
                  <c:v>0.99516647561670213</c:v>
                </c:pt>
                <c:pt idx="241">
                  <c:v>0.99556160348513267</c:v>
                </c:pt>
                <c:pt idx="242">
                  <c:v>0.99606540343317973</c:v>
                </c:pt>
                <c:pt idx="243">
                  <c:v>0.99613165527119163</c:v>
                </c:pt>
                <c:pt idx="244">
                  <c:v>0.99630181286953867</c:v>
                </c:pt>
                <c:pt idx="245">
                  <c:v>0.99648674605765819</c:v>
                </c:pt>
                <c:pt idx="246">
                  <c:v>0.99696814430508252</c:v>
                </c:pt>
                <c:pt idx="247">
                  <c:v>0.99777174573593164</c:v>
                </c:pt>
                <c:pt idx="248">
                  <c:v>0.99839661019372705</c:v>
                </c:pt>
                <c:pt idx="249">
                  <c:v>0.99985176747034754</c:v>
                </c:pt>
                <c:pt idx="250">
                  <c:v>1</c:v>
                </c:pt>
              </c:numCache>
            </c:numRef>
          </c:xVal>
          <c:yVal>
            <c:numRef>
              <c:f>'[1]Año 1996'!$H$3:$H$253</c:f>
              <c:numCache>
                <c:formatCode>General</c:formatCode>
                <c:ptCount val="251"/>
                <c:pt idx="0">
                  <c:v>5.9603668042179712E-5</c:v>
                </c:pt>
                <c:pt idx="1">
                  <c:v>9.0957827085804199E-5</c:v>
                </c:pt>
                <c:pt idx="2">
                  <c:v>1.1972217196068837E-4</c:v>
                </c:pt>
                <c:pt idx="3">
                  <c:v>2.1468466332110863E-4</c:v>
                </c:pt>
                <c:pt idx="4">
                  <c:v>1.0808387522064586E-3</c:v>
                </c:pt>
                <c:pt idx="5">
                  <c:v>1.1306717249941766E-3</c:v>
                </c:pt>
                <c:pt idx="6">
                  <c:v>1.197865853209968E-3</c:v>
                </c:pt>
                <c:pt idx="7">
                  <c:v>1.5512617588858413E-3</c:v>
                </c:pt>
                <c:pt idx="8">
                  <c:v>1.6549121547224518E-3</c:v>
                </c:pt>
                <c:pt idx="9">
                  <c:v>1.8008855267218199E-3</c:v>
                </c:pt>
                <c:pt idx="10">
                  <c:v>2.1712018372899641E-3</c:v>
                </c:pt>
                <c:pt idx="11">
                  <c:v>2.2284890055587403E-3</c:v>
                </c:pt>
                <c:pt idx="12">
                  <c:v>2.291691487586242E-3</c:v>
                </c:pt>
                <c:pt idx="13">
                  <c:v>2.3310345976218592E-3</c:v>
                </c:pt>
                <c:pt idx="14">
                  <c:v>2.529408252951071E-3</c:v>
                </c:pt>
                <c:pt idx="15">
                  <c:v>2.7339680505686142E-3</c:v>
                </c:pt>
                <c:pt idx="16">
                  <c:v>2.8075012672326934E-3</c:v>
                </c:pt>
                <c:pt idx="17">
                  <c:v>1.6407999440324863E-2</c:v>
                </c:pt>
                <c:pt idx="18">
                  <c:v>1.6607659858257302E-2</c:v>
                </c:pt>
                <c:pt idx="19">
                  <c:v>1.7068509632464014E-2</c:v>
                </c:pt>
                <c:pt idx="20">
                  <c:v>1.7353435899134177E-2</c:v>
                </c:pt>
                <c:pt idx="21">
                  <c:v>1.7496416485046355E-2</c:v>
                </c:pt>
                <c:pt idx="22">
                  <c:v>1.7597446026101353E-2</c:v>
                </c:pt>
                <c:pt idx="23">
                  <c:v>3.1080063726651674E-2</c:v>
                </c:pt>
                <c:pt idx="24">
                  <c:v>3.22110501426221E-2</c:v>
                </c:pt>
                <c:pt idx="25">
                  <c:v>3.2282109661214073E-2</c:v>
                </c:pt>
                <c:pt idx="26">
                  <c:v>3.4322313635841512E-2</c:v>
                </c:pt>
                <c:pt idx="27">
                  <c:v>3.4634047576677672E-2</c:v>
                </c:pt>
                <c:pt idx="28">
                  <c:v>3.474361819258695E-2</c:v>
                </c:pt>
                <c:pt idx="29">
                  <c:v>3.485449774763847E-2</c:v>
                </c:pt>
                <c:pt idx="30">
                  <c:v>3.750843482290183E-2</c:v>
                </c:pt>
                <c:pt idx="31">
                  <c:v>3.767579625656043E-2</c:v>
                </c:pt>
                <c:pt idx="32">
                  <c:v>3.971623599592717E-2</c:v>
                </c:pt>
                <c:pt idx="33">
                  <c:v>4.0012019313884865E-2</c:v>
                </c:pt>
                <c:pt idx="34">
                  <c:v>4.0659640979094358E-2</c:v>
                </c:pt>
                <c:pt idx="35">
                  <c:v>4.0809759466782128E-2</c:v>
                </c:pt>
                <c:pt idx="36">
                  <c:v>4.0976420409644818E-2</c:v>
                </c:pt>
                <c:pt idx="37">
                  <c:v>4.1261774670434535E-2</c:v>
                </c:pt>
                <c:pt idx="38">
                  <c:v>4.1289009684544895E-2</c:v>
                </c:pt>
                <c:pt idx="39">
                  <c:v>4.1328475812225422E-2</c:v>
                </c:pt>
                <c:pt idx="40">
                  <c:v>4.1601029434522568E-2</c:v>
                </c:pt>
                <c:pt idx="41">
                  <c:v>4.1996308906884536E-2</c:v>
                </c:pt>
                <c:pt idx="42">
                  <c:v>4.2055008046888345E-2</c:v>
                </c:pt>
                <c:pt idx="43">
                  <c:v>4.2163772784378245E-2</c:v>
                </c:pt>
                <c:pt idx="44">
                  <c:v>4.4725827257795225E-2</c:v>
                </c:pt>
                <c:pt idx="45">
                  <c:v>4.6188754268572531E-2</c:v>
                </c:pt>
                <c:pt idx="46">
                  <c:v>7.0778042379846098E-2</c:v>
                </c:pt>
                <c:pt idx="47">
                  <c:v>8.2662859905826253E-2</c:v>
                </c:pt>
                <c:pt idx="48">
                  <c:v>8.4095238701396832E-2</c:v>
                </c:pt>
                <c:pt idx="49">
                  <c:v>8.4410123575172913E-2</c:v>
                </c:pt>
                <c:pt idx="50">
                  <c:v>8.5698036872562347E-2</c:v>
                </c:pt>
                <c:pt idx="51">
                  <c:v>8.5798409458180486E-2</c:v>
                </c:pt>
                <c:pt idx="52">
                  <c:v>8.6043426458894873E-2</c:v>
                </c:pt>
                <c:pt idx="53">
                  <c:v>8.8342387206635314E-2</c:v>
                </c:pt>
                <c:pt idx="54">
                  <c:v>0.11919492183444418</c:v>
                </c:pt>
                <c:pt idx="55">
                  <c:v>0.11964055356386151</c:v>
                </c:pt>
                <c:pt idx="56">
                  <c:v>0.11969125632798489</c:v>
                </c:pt>
                <c:pt idx="57">
                  <c:v>0.11973348045827609</c:v>
                </c:pt>
                <c:pt idx="58">
                  <c:v>0.12012572995469119</c:v>
                </c:pt>
                <c:pt idx="59">
                  <c:v>0.12017429108007006</c:v>
                </c:pt>
                <c:pt idx="60">
                  <c:v>0.13092155214507986</c:v>
                </c:pt>
                <c:pt idx="61">
                  <c:v>0.13103622624333425</c:v>
                </c:pt>
                <c:pt idx="62">
                  <c:v>0.131513728537692</c:v>
                </c:pt>
                <c:pt idx="63">
                  <c:v>0.13163554014521683</c:v>
                </c:pt>
                <c:pt idx="64">
                  <c:v>0.13727259358435503</c:v>
                </c:pt>
                <c:pt idx="65">
                  <c:v>0.13748155421474365</c:v>
                </c:pt>
                <c:pt idx="66">
                  <c:v>0.14207232946771525</c:v>
                </c:pt>
                <c:pt idx="67">
                  <c:v>0.14243903940857458</c:v>
                </c:pt>
                <c:pt idx="68">
                  <c:v>0.14246967459637314</c:v>
                </c:pt>
                <c:pt idx="69">
                  <c:v>0.1425797769258787</c:v>
                </c:pt>
                <c:pt idx="70">
                  <c:v>0.14461451598636729</c:v>
                </c:pt>
                <c:pt idx="71">
                  <c:v>0.15027229117702262</c:v>
                </c:pt>
                <c:pt idx="72">
                  <c:v>0.15038451587981327</c:v>
                </c:pt>
                <c:pt idx="73">
                  <c:v>0.15046709925046628</c:v>
                </c:pt>
                <c:pt idx="74">
                  <c:v>0.15061585947420231</c:v>
                </c:pt>
                <c:pt idx="75">
                  <c:v>0.1506933893414949</c:v>
                </c:pt>
                <c:pt idx="76">
                  <c:v>0.15124978398652697</c:v>
                </c:pt>
                <c:pt idx="77">
                  <c:v>0.15257830870881481</c:v>
                </c:pt>
                <c:pt idx="78">
                  <c:v>0.15417413559662621</c:v>
                </c:pt>
                <c:pt idx="79">
                  <c:v>0.15417413559662621</c:v>
                </c:pt>
                <c:pt idx="80">
                  <c:v>0.1546347452558286</c:v>
                </c:pt>
                <c:pt idx="81">
                  <c:v>0.15785732215446083</c:v>
                </c:pt>
                <c:pt idx="82">
                  <c:v>0.15791671838354954</c:v>
                </c:pt>
                <c:pt idx="83">
                  <c:v>0.15813968012932608</c:v>
                </c:pt>
                <c:pt idx="84">
                  <c:v>0.1582301198496596</c:v>
                </c:pt>
                <c:pt idx="85">
                  <c:v>0.15827952692168837</c:v>
                </c:pt>
                <c:pt idx="86">
                  <c:v>0.15838315432326697</c:v>
                </c:pt>
                <c:pt idx="87">
                  <c:v>0.1585329005198528</c:v>
                </c:pt>
                <c:pt idx="88">
                  <c:v>0.15863850941808885</c:v>
                </c:pt>
                <c:pt idx="89">
                  <c:v>0.16248102969870992</c:v>
                </c:pt>
                <c:pt idx="90">
                  <c:v>0.16267134856031404</c:v>
                </c:pt>
                <c:pt idx="91">
                  <c:v>0.16434030451535572</c:v>
                </c:pt>
                <c:pt idx="92">
                  <c:v>0.17335715346397212</c:v>
                </c:pt>
                <c:pt idx="93">
                  <c:v>0.17511607240917595</c:v>
                </c:pt>
                <c:pt idx="94">
                  <c:v>0.18096941775466518</c:v>
                </c:pt>
                <c:pt idx="95">
                  <c:v>0.1875571778187968</c:v>
                </c:pt>
                <c:pt idx="96">
                  <c:v>0.18981771761456143</c:v>
                </c:pt>
                <c:pt idx="97">
                  <c:v>0.19016346366095621</c:v>
                </c:pt>
                <c:pt idx="98">
                  <c:v>0.19136416654114011</c:v>
                </c:pt>
                <c:pt idx="99">
                  <c:v>0.19258126367310907</c:v>
                </c:pt>
                <c:pt idx="100">
                  <c:v>0.19465915631600209</c:v>
                </c:pt>
                <c:pt idx="101">
                  <c:v>0.19482212885558689</c:v>
                </c:pt>
                <c:pt idx="102">
                  <c:v>0.19619466864358986</c:v>
                </c:pt>
                <c:pt idx="103">
                  <c:v>0.19650039840096742</c:v>
                </c:pt>
                <c:pt idx="104">
                  <c:v>0.19675873270774125</c:v>
                </c:pt>
                <c:pt idx="105">
                  <c:v>0.19731596191677486</c:v>
                </c:pt>
                <c:pt idx="106">
                  <c:v>0.19757513304445465</c:v>
                </c:pt>
                <c:pt idx="107">
                  <c:v>0.2054222846292621</c:v>
                </c:pt>
                <c:pt idx="108">
                  <c:v>0.20545465429716547</c:v>
                </c:pt>
                <c:pt idx="109">
                  <c:v>0.22811652000323471</c:v>
                </c:pt>
                <c:pt idx="110">
                  <c:v>0.22947080866316924</c:v>
                </c:pt>
                <c:pt idx="111">
                  <c:v>0.22957910213285063</c:v>
                </c:pt>
                <c:pt idx="112">
                  <c:v>0.24980914123125531</c:v>
                </c:pt>
                <c:pt idx="113">
                  <c:v>0.25412380866269257</c:v>
                </c:pt>
                <c:pt idx="114">
                  <c:v>0.25420947637125091</c:v>
                </c:pt>
                <c:pt idx="115">
                  <c:v>0.2546520604292824</c:v>
                </c:pt>
                <c:pt idx="116">
                  <c:v>0.26192070199541978</c:v>
                </c:pt>
                <c:pt idx="117">
                  <c:v>0.26234856701349857</c:v>
                </c:pt>
                <c:pt idx="118">
                  <c:v>0.26278941747456175</c:v>
                </c:pt>
                <c:pt idx="119">
                  <c:v>0.2762375841507082</c:v>
                </c:pt>
                <c:pt idx="120">
                  <c:v>0.28673693643356613</c:v>
                </c:pt>
                <c:pt idx="121">
                  <c:v>0.29049243509194211</c:v>
                </c:pt>
                <c:pt idx="122">
                  <c:v>0.29179324113569116</c:v>
                </c:pt>
                <c:pt idx="123">
                  <c:v>0.29228699327266033</c:v>
                </c:pt>
                <c:pt idx="124">
                  <c:v>0.29237383699196184</c:v>
                </c:pt>
                <c:pt idx="125">
                  <c:v>0.29260799193694847</c:v>
                </c:pt>
                <c:pt idx="126">
                  <c:v>0.29311619087886409</c:v>
                </c:pt>
                <c:pt idx="127">
                  <c:v>0.29738300539498563</c:v>
                </c:pt>
                <c:pt idx="128">
                  <c:v>0.29777944527601241</c:v>
                </c:pt>
                <c:pt idx="129">
                  <c:v>0.29803654109831224</c:v>
                </c:pt>
                <c:pt idx="130">
                  <c:v>0.30483218037582205</c:v>
                </c:pt>
                <c:pt idx="131">
                  <c:v>0.3097098601866628</c:v>
                </c:pt>
                <c:pt idx="132">
                  <c:v>0.3190382017181782</c:v>
                </c:pt>
                <c:pt idx="133">
                  <c:v>0.31915894224466074</c:v>
                </c:pt>
                <c:pt idx="134">
                  <c:v>0.31958284093313116</c:v>
                </c:pt>
                <c:pt idx="135">
                  <c:v>0.49649160581537694</c:v>
                </c:pt>
                <c:pt idx="136">
                  <c:v>0.50012258114651231</c:v>
                </c:pt>
                <c:pt idx="137">
                  <c:v>0.50046181978518178</c:v>
                </c:pt>
                <c:pt idx="138">
                  <c:v>0.50110825951936266</c:v>
                </c:pt>
                <c:pt idx="139">
                  <c:v>0.50913856157943471</c:v>
                </c:pt>
                <c:pt idx="140">
                  <c:v>0.50941113283175321</c:v>
                </c:pt>
                <c:pt idx="141">
                  <c:v>0.50976130178933188</c:v>
                </c:pt>
                <c:pt idx="142">
                  <c:v>0.52481855319482418</c:v>
                </c:pt>
                <c:pt idx="143">
                  <c:v>0.52554283895916798</c:v>
                </c:pt>
                <c:pt idx="144">
                  <c:v>0.52628540453716244</c:v>
                </c:pt>
                <c:pt idx="145">
                  <c:v>0.53057505761759705</c:v>
                </c:pt>
                <c:pt idx="146">
                  <c:v>0.53086902612273634</c:v>
                </c:pt>
                <c:pt idx="147">
                  <c:v>0.54459610438258244</c:v>
                </c:pt>
                <c:pt idx="148">
                  <c:v>0.54995810060554517</c:v>
                </c:pt>
                <c:pt idx="149">
                  <c:v>0.55078440172025001</c:v>
                </c:pt>
                <c:pt idx="150">
                  <c:v>0.55348634413364883</c:v>
                </c:pt>
                <c:pt idx="151">
                  <c:v>0.56312364822550709</c:v>
                </c:pt>
                <c:pt idx="152">
                  <c:v>0.67835916388204187</c:v>
                </c:pt>
                <c:pt idx="153">
                  <c:v>0.68147832771959727</c:v>
                </c:pt>
                <c:pt idx="154">
                  <c:v>0.68168143348201493</c:v>
                </c:pt>
                <c:pt idx="155">
                  <c:v>0.68865697433911433</c:v>
                </c:pt>
                <c:pt idx="156">
                  <c:v>0.69700764352274391</c:v>
                </c:pt>
                <c:pt idx="157">
                  <c:v>0.70439928415521513</c:v>
                </c:pt>
                <c:pt idx="158">
                  <c:v>0.70571402233157809</c:v>
                </c:pt>
                <c:pt idx="159">
                  <c:v>0.8027989335543646</c:v>
                </c:pt>
                <c:pt idx="160">
                  <c:v>0.80447802301022242</c:v>
                </c:pt>
                <c:pt idx="161">
                  <c:v>0.80471416403109275</c:v>
                </c:pt>
                <c:pt idx="162">
                  <c:v>0.80562958205847479</c:v>
                </c:pt>
                <c:pt idx="163">
                  <c:v>0.80895809049454792</c:v>
                </c:pt>
                <c:pt idx="164">
                  <c:v>0.8151400398796933</c:v>
                </c:pt>
                <c:pt idx="165">
                  <c:v>0.82217938829816439</c:v>
                </c:pt>
                <c:pt idx="166">
                  <c:v>0.83288602086430319</c:v>
                </c:pt>
                <c:pt idx="167">
                  <c:v>0.83897331688857535</c:v>
                </c:pt>
                <c:pt idx="168">
                  <c:v>0.84116528080728303</c:v>
                </c:pt>
                <c:pt idx="169">
                  <c:v>0.84128260431506607</c:v>
                </c:pt>
                <c:pt idx="170">
                  <c:v>0.84247461592177153</c:v>
                </c:pt>
                <c:pt idx="171">
                  <c:v>0.84370762436068991</c:v>
                </c:pt>
                <c:pt idx="172">
                  <c:v>0.84478265191111956</c:v>
                </c:pt>
                <c:pt idx="173">
                  <c:v>0.84564207898566757</c:v>
                </c:pt>
                <c:pt idx="174">
                  <c:v>0.84854148748444269</c:v>
                </c:pt>
                <c:pt idx="175">
                  <c:v>0.85472321225853576</c:v>
                </c:pt>
                <c:pt idx="176">
                  <c:v>0.85726130066398698</c:v>
                </c:pt>
                <c:pt idx="177">
                  <c:v>0.8604969833084215</c:v>
                </c:pt>
                <c:pt idx="178">
                  <c:v>0.86113851610719372</c:v>
                </c:pt>
                <c:pt idx="179">
                  <c:v>0.86175198747233517</c:v>
                </c:pt>
                <c:pt idx="180">
                  <c:v>0.87800092987327116</c:v>
                </c:pt>
                <c:pt idx="181">
                  <c:v>0.88072663814431817</c:v>
                </c:pt>
                <c:pt idx="182">
                  <c:v>0.88208104180825153</c:v>
                </c:pt>
                <c:pt idx="183">
                  <c:v>0.8837391080359549</c:v>
                </c:pt>
                <c:pt idx="184">
                  <c:v>0.88417799253702145</c:v>
                </c:pt>
                <c:pt idx="185">
                  <c:v>0.88460399443144389</c:v>
                </c:pt>
                <c:pt idx="186">
                  <c:v>0.8847582390637394</c:v>
                </c:pt>
                <c:pt idx="187">
                  <c:v>0.88667085261073719</c:v>
                </c:pt>
                <c:pt idx="188">
                  <c:v>0.88851787295975848</c:v>
                </c:pt>
                <c:pt idx="189">
                  <c:v>0.88934155122444736</c:v>
                </c:pt>
                <c:pt idx="190">
                  <c:v>0.89068142709654541</c:v>
                </c:pt>
                <c:pt idx="191">
                  <c:v>0.89144240175320855</c:v>
                </c:pt>
                <c:pt idx="192">
                  <c:v>0.89177975221331185</c:v>
                </c:pt>
                <c:pt idx="193">
                  <c:v>0.89286895423555523</c:v>
                </c:pt>
                <c:pt idx="194">
                  <c:v>0.89940850027966501</c:v>
                </c:pt>
                <c:pt idx="195">
                  <c:v>0.89967192891033121</c:v>
                </c:pt>
                <c:pt idx="196">
                  <c:v>0.90060963305107655</c:v>
                </c:pt>
                <c:pt idx="197">
                  <c:v>0.9054750622866351</c:v>
                </c:pt>
                <c:pt idx="198">
                  <c:v>0.90570310723532577</c:v>
                </c:pt>
                <c:pt idx="199">
                  <c:v>0.91103317686324281</c:v>
                </c:pt>
                <c:pt idx="200">
                  <c:v>0.9209684885995475</c:v>
                </c:pt>
                <c:pt idx="201">
                  <c:v>0.92198214758268371</c:v>
                </c:pt>
                <c:pt idx="202">
                  <c:v>0.92212326926436949</c:v>
                </c:pt>
                <c:pt idx="203">
                  <c:v>0.92236887920947808</c:v>
                </c:pt>
                <c:pt idx="204">
                  <c:v>0.92264906260787793</c:v>
                </c:pt>
                <c:pt idx="205">
                  <c:v>0.92292180410929026</c:v>
                </c:pt>
                <c:pt idx="206">
                  <c:v>0.92310828760715957</c:v>
                </c:pt>
                <c:pt idx="207">
                  <c:v>0.92336040541791609</c:v>
                </c:pt>
                <c:pt idx="208">
                  <c:v>0.92368254875795575</c:v>
                </c:pt>
                <c:pt idx="209">
                  <c:v>0.9240268529368092</c:v>
                </c:pt>
                <c:pt idx="210">
                  <c:v>0.9243024441234855</c:v>
                </c:pt>
                <c:pt idx="211">
                  <c:v>0.92783198095594432</c:v>
                </c:pt>
                <c:pt idx="212">
                  <c:v>0.9295329986913351</c:v>
                </c:pt>
                <c:pt idx="213">
                  <c:v>0.93020609230309426</c:v>
                </c:pt>
                <c:pt idx="214">
                  <c:v>0.9362238771106195</c:v>
                </c:pt>
                <c:pt idx="215">
                  <c:v>0.9370154737080334</c:v>
                </c:pt>
                <c:pt idx="216">
                  <c:v>0.93719809848811353</c:v>
                </c:pt>
                <c:pt idx="217">
                  <c:v>0.9402276757152036</c:v>
                </c:pt>
                <c:pt idx="218">
                  <c:v>0.94452535313750807</c:v>
                </c:pt>
                <c:pt idx="219">
                  <c:v>0.94529650048008129</c:v>
                </c:pt>
                <c:pt idx="220">
                  <c:v>0.94627901810736381</c:v>
                </c:pt>
                <c:pt idx="221">
                  <c:v>0.9478093903842133</c:v>
                </c:pt>
                <c:pt idx="222">
                  <c:v>0.94834841366868428</c:v>
                </c:pt>
                <c:pt idx="223">
                  <c:v>0.94928059447744595</c:v>
                </c:pt>
                <c:pt idx="224">
                  <c:v>0.94942095901676427</c:v>
                </c:pt>
                <c:pt idx="225">
                  <c:v>0.9504399099501184</c:v>
                </c:pt>
                <c:pt idx="226">
                  <c:v>0.95288300014624372</c:v>
                </c:pt>
                <c:pt idx="227">
                  <c:v>0.95339160827474201</c:v>
                </c:pt>
                <c:pt idx="228">
                  <c:v>0.95471998747575837</c:v>
                </c:pt>
                <c:pt idx="229">
                  <c:v>0.95633252392779755</c:v>
                </c:pt>
                <c:pt idx="230">
                  <c:v>0.9626344359269956</c:v>
                </c:pt>
                <c:pt idx="231">
                  <c:v>0.96329627716939847</c:v>
                </c:pt>
                <c:pt idx="232">
                  <c:v>0.96772725623043143</c:v>
                </c:pt>
                <c:pt idx="233">
                  <c:v>0.9686570658503737</c:v>
                </c:pt>
                <c:pt idx="234">
                  <c:v>0.9707165180141889</c:v>
                </c:pt>
                <c:pt idx="235">
                  <c:v>0.97166728276264813</c:v>
                </c:pt>
                <c:pt idx="236">
                  <c:v>0.97322843915027857</c:v>
                </c:pt>
                <c:pt idx="237">
                  <c:v>0.97363543431157673</c:v>
                </c:pt>
                <c:pt idx="238">
                  <c:v>0.97380433711282333</c:v>
                </c:pt>
                <c:pt idx="239">
                  <c:v>0.97645608492538827</c:v>
                </c:pt>
                <c:pt idx="240">
                  <c:v>0.9769126981956322</c:v>
                </c:pt>
                <c:pt idx="241">
                  <c:v>0.97828745717484866</c:v>
                </c:pt>
                <c:pt idx="242">
                  <c:v>0.98004436139129536</c:v>
                </c:pt>
                <c:pt idx="243">
                  <c:v>0.98028736820977014</c:v>
                </c:pt>
                <c:pt idx="244">
                  <c:v>0.9809150084208188</c:v>
                </c:pt>
                <c:pt idx="245">
                  <c:v>0.98160859688342961</c:v>
                </c:pt>
                <c:pt idx="246">
                  <c:v>0.98352566709705103</c:v>
                </c:pt>
                <c:pt idx="247">
                  <c:v>0.98677862134032979</c:v>
                </c:pt>
                <c:pt idx="248">
                  <c:v>0.98971829801827993</c:v>
                </c:pt>
                <c:pt idx="249">
                  <c:v>0.99899787379841631</c:v>
                </c:pt>
                <c:pt idx="250">
                  <c:v>1</c:v>
                </c:pt>
              </c:numCache>
            </c:numRef>
          </c:yVal>
          <c:smooth val="1"/>
        </c:ser>
        <c:ser>
          <c:idx val="3"/>
          <c:order val="3"/>
          <c:tx>
            <c:v>Curva Lorenz 2008</c:v>
          </c:tx>
          <c:marker>
            <c:symbol val="none"/>
          </c:marker>
          <c:xVal>
            <c:numRef>
              <c:f>'[1]Año 2008'!$G$3:$G$253</c:f>
              <c:numCache>
                <c:formatCode>General</c:formatCode>
                <c:ptCount val="251"/>
                <c:pt idx="0">
                  <c:v>1.8357869986412395E-4</c:v>
                </c:pt>
                <c:pt idx="1">
                  <c:v>2.563611642041933E-4</c:v>
                </c:pt>
                <c:pt idx="2">
                  <c:v>4.1536998757135115E-4</c:v>
                </c:pt>
                <c:pt idx="3">
                  <c:v>5.2616622309540576E-4</c:v>
                </c:pt>
                <c:pt idx="4">
                  <c:v>6.0312093061420523E-4</c:v>
                </c:pt>
                <c:pt idx="5">
                  <c:v>7.7511006609296777E-4</c:v>
                </c:pt>
                <c:pt idx="6">
                  <c:v>1.4320065754552496E-3</c:v>
                </c:pt>
                <c:pt idx="7">
                  <c:v>1.5173057693315093E-3</c:v>
                </c:pt>
                <c:pt idx="8">
                  <c:v>2.312813468742713E-3</c:v>
                </c:pt>
                <c:pt idx="9">
                  <c:v>2.461623475450753E-3</c:v>
                </c:pt>
                <c:pt idx="10">
                  <c:v>2.5835456927847545E-3</c:v>
                </c:pt>
                <c:pt idx="11">
                  <c:v>2.7161303093532884E-3</c:v>
                </c:pt>
                <c:pt idx="12">
                  <c:v>3.1194471499638638E-3</c:v>
                </c:pt>
                <c:pt idx="13">
                  <c:v>3.374881149017228E-3</c:v>
                </c:pt>
                <c:pt idx="14">
                  <c:v>3.5598505966075956E-3</c:v>
                </c:pt>
                <c:pt idx="15">
                  <c:v>3.7628997646391264E-3</c:v>
                </c:pt>
                <c:pt idx="16">
                  <c:v>3.9237629183079418E-3</c:v>
                </c:pt>
                <c:pt idx="17">
                  <c:v>7.3959964081622056E-3</c:v>
                </c:pt>
                <c:pt idx="18">
                  <c:v>8.1627619878977126E-3</c:v>
                </c:pt>
                <c:pt idx="19">
                  <c:v>1.0084775345566042E-2</c:v>
                </c:pt>
                <c:pt idx="20">
                  <c:v>1.5759953233789793E-2</c:v>
                </c:pt>
                <c:pt idx="21">
                  <c:v>1.5843398097364392E-2</c:v>
                </c:pt>
                <c:pt idx="22">
                  <c:v>1.5916644144279877E-2</c:v>
                </c:pt>
                <c:pt idx="23">
                  <c:v>1.6141945275931303E-2</c:v>
                </c:pt>
                <c:pt idx="24">
                  <c:v>1.6331550549275816E-2</c:v>
                </c:pt>
                <c:pt idx="25">
                  <c:v>1.6614799502854046E-2</c:v>
                </c:pt>
                <c:pt idx="26">
                  <c:v>1.6702880192182794E-2</c:v>
                </c:pt>
                <c:pt idx="27">
                  <c:v>1.8648536261197259E-2</c:v>
                </c:pt>
                <c:pt idx="28">
                  <c:v>1.9259074513018094E-2</c:v>
                </c:pt>
                <c:pt idx="29">
                  <c:v>1.9450997699239678E-2</c:v>
                </c:pt>
                <c:pt idx="30">
                  <c:v>1.9840870645163235E-2</c:v>
                </c:pt>
                <c:pt idx="31">
                  <c:v>4.2187868693017008E-2</c:v>
                </c:pt>
                <c:pt idx="32">
                  <c:v>6.3978104067798025E-2</c:v>
                </c:pt>
                <c:pt idx="33">
                  <c:v>6.4161219185086729E-2</c:v>
                </c:pt>
                <c:pt idx="34">
                  <c:v>6.4851493639878854E-2</c:v>
                </c:pt>
                <c:pt idx="35">
                  <c:v>6.5446270084135602E-2</c:v>
                </c:pt>
                <c:pt idx="36">
                  <c:v>6.5775413712679864E-2</c:v>
                </c:pt>
                <c:pt idx="37">
                  <c:v>6.5901044590617186E-2</c:v>
                </c:pt>
                <c:pt idx="38">
                  <c:v>6.8204586407851611E-2</c:v>
                </c:pt>
                <c:pt idx="39">
                  <c:v>6.87015469286959E-2</c:v>
                </c:pt>
                <c:pt idx="40">
                  <c:v>6.8845721109649802E-2</c:v>
                </c:pt>
                <c:pt idx="41">
                  <c:v>6.9335264309287464E-2</c:v>
                </c:pt>
                <c:pt idx="42">
                  <c:v>0.10700598438746603</c:v>
                </c:pt>
                <c:pt idx="43">
                  <c:v>0.10711492629268843</c:v>
                </c:pt>
                <c:pt idx="44">
                  <c:v>0.10719837115626302</c:v>
                </c:pt>
                <c:pt idx="45">
                  <c:v>0.10750618998633822</c:v>
                </c:pt>
                <c:pt idx="46">
                  <c:v>0.10809308552681292</c:v>
                </c:pt>
                <c:pt idx="47">
                  <c:v>0.10833322130087761</c:v>
                </c:pt>
                <c:pt idx="48">
                  <c:v>0.10839441420083232</c:v>
                </c:pt>
                <c:pt idx="49">
                  <c:v>0.10872123991649951</c:v>
                </c:pt>
                <c:pt idx="50">
                  <c:v>0.1091347555737692</c:v>
                </c:pt>
                <c:pt idx="51">
                  <c:v>0.10930025455319216</c:v>
                </c:pt>
                <c:pt idx="52">
                  <c:v>0.11750288464257552</c:v>
                </c:pt>
                <c:pt idx="53">
                  <c:v>0.11760719072204377</c:v>
                </c:pt>
                <c:pt idx="54">
                  <c:v>0.11839713543055</c:v>
                </c:pt>
                <c:pt idx="55">
                  <c:v>0.12084809650676621</c:v>
                </c:pt>
                <c:pt idx="56">
                  <c:v>0.1219509594536772</c:v>
                </c:pt>
                <c:pt idx="57">
                  <c:v>0.12425635560121329</c:v>
                </c:pt>
                <c:pt idx="58">
                  <c:v>0.14210660266754685</c:v>
                </c:pt>
                <c:pt idx="59">
                  <c:v>0.14966995238543368</c:v>
                </c:pt>
                <c:pt idx="60">
                  <c:v>0.15030830559177938</c:v>
                </c:pt>
                <c:pt idx="61">
                  <c:v>0.15098235465643201</c:v>
                </c:pt>
                <c:pt idx="62">
                  <c:v>0.15103844814805714</c:v>
                </c:pt>
                <c:pt idx="63">
                  <c:v>0.15845391502438677</c:v>
                </c:pt>
                <c:pt idx="64">
                  <c:v>0.16143938681005585</c:v>
                </c:pt>
                <c:pt idx="65">
                  <c:v>0.16459731131377911</c:v>
                </c:pt>
                <c:pt idx="66">
                  <c:v>0.16726754694816637</c:v>
                </c:pt>
                <c:pt idx="67">
                  <c:v>0.16774550058341867</c:v>
                </c:pt>
                <c:pt idx="68">
                  <c:v>0.17191171718866838</c:v>
                </c:pt>
                <c:pt idx="69">
                  <c:v>0.17244390998524417</c:v>
                </c:pt>
                <c:pt idx="70">
                  <c:v>0.17998964356526523</c:v>
                </c:pt>
                <c:pt idx="71">
                  <c:v>0.19290551769888736</c:v>
                </c:pt>
                <c:pt idx="72">
                  <c:v>0.19301863184728849</c:v>
                </c:pt>
                <c:pt idx="73">
                  <c:v>0.19310393104116474</c:v>
                </c:pt>
                <c:pt idx="74">
                  <c:v>0.19389665724512345</c:v>
                </c:pt>
                <c:pt idx="75">
                  <c:v>0.1939782477783964</c:v>
                </c:pt>
                <c:pt idx="76">
                  <c:v>0.19467547597181975</c:v>
                </c:pt>
                <c:pt idx="77">
                  <c:v>0.19919911474271398</c:v>
                </c:pt>
                <c:pt idx="78">
                  <c:v>0.20105993520042761</c:v>
                </c:pt>
                <c:pt idx="79">
                  <c:v>0.20137517135170943</c:v>
                </c:pt>
                <c:pt idx="80">
                  <c:v>0.20336764926084075</c:v>
                </c:pt>
                <c:pt idx="81">
                  <c:v>0.21710730963097435</c:v>
                </c:pt>
                <c:pt idx="82">
                  <c:v>0.21756440205033301</c:v>
                </c:pt>
                <c:pt idx="83">
                  <c:v>0.21773036461233139</c:v>
                </c:pt>
                <c:pt idx="84">
                  <c:v>0.26284992951226943</c:v>
                </c:pt>
                <c:pt idx="85">
                  <c:v>0.26298854070231831</c:v>
                </c:pt>
                <c:pt idx="86">
                  <c:v>0.26485631489866318</c:v>
                </c:pt>
                <c:pt idx="87">
                  <c:v>0.26818205629468644</c:v>
                </c:pt>
                <c:pt idx="88">
                  <c:v>0.26829934268626632</c:v>
                </c:pt>
                <c:pt idx="89">
                  <c:v>0.26877729632151864</c:v>
                </c:pt>
                <c:pt idx="90">
                  <c:v>0.27919585112138307</c:v>
                </c:pt>
                <c:pt idx="91">
                  <c:v>0.27959221422336245</c:v>
                </c:pt>
                <c:pt idx="92">
                  <c:v>0.27971599077099807</c:v>
                </c:pt>
                <c:pt idx="93">
                  <c:v>0.29246265726459392</c:v>
                </c:pt>
                <c:pt idx="94">
                  <c:v>0.29299994946949925</c:v>
                </c:pt>
                <c:pt idx="95">
                  <c:v>0.29544998338056466</c:v>
                </c:pt>
                <c:pt idx="96">
                  <c:v>0.29567806600766861</c:v>
                </c:pt>
                <c:pt idx="97">
                  <c:v>0.2961917155012278</c:v>
                </c:pt>
                <c:pt idx="98">
                  <c:v>0.29643555993589582</c:v>
                </c:pt>
                <c:pt idx="99">
                  <c:v>0.29657787978654804</c:v>
                </c:pt>
                <c:pt idx="100">
                  <c:v>0.29714345052855368</c:v>
                </c:pt>
                <c:pt idx="101">
                  <c:v>0.29732332056781446</c:v>
                </c:pt>
                <c:pt idx="102">
                  <c:v>0.29766034510014078</c:v>
                </c:pt>
                <c:pt idx="103">
                  <c:v>0.29878546001067169</c:v>
                </c:pt>
                <c:pt idx="104">
                  <c:v>0.29897460170144075</c:v>
                </c:pt>
                <c:pt idx="105">
                  <c:v>0.2990209599589822</c:v>
                </c:pt>
                <c:pt idx="106">
                  <c:v>0.3065564947223442</c:v>
                </c:pt>
                <c:pt idx="107">
                  <c:v>0.3094654753830699</c:v>
                </c:pt>
                <c:pt idx="108">
                  <c:v>0.30971859146924618</c:v>
                </c:pt>
                <c:pt idx="109">
                  <c:v>0.31350976977098555</c:v>
                </c:pt>
                <c:pt idx="110">
                  <c:v>0.32136285859850644</c:v>
                </c:pt>
                <c:pt idx="111">
                  <c:v>0.32249539083024392</c:v>
                </c:pt>
                <c:pt idx="112">
                  <c:v>0.32335904516824104</c:v>
                </c:pt>
                <c:pt idx="113">
                  <c:v>0.32366593683316541</c:v>
                </c:pt>
                <c:pt idx="114">
                  <c:v>0.35190460583196154</c:v>
                </c:pt>
                <c:pt idx="115">
                  <c:v>0.35413165652425255</c:v>
                </c:pt>
                <c:pt idx="116">
                  <c:v>0.36081976233975688</c:v>
                </c:pt>
                <c:pt idx="117">
                  <c:v>0.36110903786681553</c:v>
                </c:pt>
                <c:pt idx="118">
                  <c:v>0.36144049940823686</c:v>
                </c:pt>
                <c:pt idx="119">
                  <c:v>0.36158745508464324</c:v>
                </c:pt>
                <c:pt idx="120">
                  <c:v>0.36624785071528476</c:v>
                </c:pt>
                <c:pt idx="121">
                  <c:v>0.36676242737399478</c:v>
                </c:pt>
                <c:pt idx="122">
                  <c:v>0.37505777397846102</c:v>
                </c:pt>
                <c:pt idx="123">
                  <c:v>0.37625613493590737</c:v>
                </c:pt>
                <c:pt idx="124">
                  <c:v>0.37739979314945488</c:v>
                </c:pt>
                <c:pt idx="125">
                  <c:v>0.37789860800060082</c:v>
                </c:pt>
                <c:pt idx="126">
                  <c:v>0.37827550063441273</c:v>
                </c:pt>
                <c:pt idx="127">
                  <c:v>0.38402346098697659</c:v>
                </c:pt>
                <c:pt idx="128">
                  <c:v>0.38431459084433683</c:v>
                </c:pt>
                <c:pt idx="129">
                  <c:v>0.38515413888841243</c:v>
                </c:pt>
                <c:pt idx="130">
                  <c:v>0.38542718902533152</c:v>
                </c:pt>
                <c:pt idx="131">
                  <c:v>0.39056878336925327</c:v>
                </c:pt>
                <c:pt idx="132">
                  <c:v>0.39451108959057779</c:v>
                </c:pt>
                <c:pt idx="133">
                  <c:v>0.39561534328521503</c:v>
                </c:pt>
                <c:pt idx="134">
                  <c:v>0.39692774555621335</c:v>
                </c:pt>
                <c:pt idx="135">
                  <c:v>0.39797451501149916</c:v>
                </c:pt>
                <c:pt idx="136">
                  <c:v>0.39864578258069927</c:v>
                </c:pt>
                <c:pt idx="137">
                  <c:v>0.56244804977764262</c:v>
                </c:pt>
                <c:pt idx="138">
                  <c:v>0.56459350993666069</c:v>
                </c:pt>
                <c:pt idx="139">
                  <c:v>0.56504921160829313</c:v>
                </c:pt>
                <c:pt idx="140">
                  <c:v>0.5786015846179593</c:v>
                </c:pt>
                <c:pt idx="141">
                  <c:v>0.58141321293784798</c:v>
                </c:pt>
                <c:pt idx="142">
                  <c:v>0.58223097260087908</c:v>
                </c:pt>
                <c:pt idx="143">
                  <c:v>0.60214926153613646</c:v>
                </c:pt>
                <c:pt idx="144">
                  <c:v>0.60346166380713484</c:v>
                </c:pt>
                <c:pt idx="145">
                  <c:v>0.60378941668795283</c:v>
                </c:pt>
                <c:pt idx="146">
                  <c:v>0.60782675733723734</c:v>
                </c:pt>
                <c:pt idx="147">
                  <c:v>0.60908306611661045</c:v>
                </c:pt>
                <c:pt idx="148">
                  <c:v>0.61330120397030663</c:v>
                </c:pt>
                <c:pt idx="149">
                  <c:v>0.61638217376651105</c:v>
                </c:pt>
                <c:pt idx="150">
                  <c:v>0.6172351657052737</c:v>
                </c:pt>
                <c:pt idx="151">
                  <c:v>0.70264932806023606</c:v>
                </c:pt>
                <c:pt idx="152">
                  <c:v>0.70285701305402171</c:v>
                </c:pt>
                <c:pt idx="153">
                  <c:v>0.70731111443860384</c:v>
                </c:pt>
                <c:pt idx="154">
                  <c:v>0.7157835495868784</c:v>
                </c:pt>
                <c:pt idx="155">
                  <c:v>0.8235558359715045</c:v>
                </c:pt>
                <c:pt idx="156">
                  <c:v>0.82426048148613451</c:v>
                </c:pt>
                <c:pt idx="157">
                  <c:v>0.82579030398500219</c:v>
                </c:pt>
                <c:pt idx="158">
                  <c:v>0.8264615715542023</c:v>
                </c:pt>
                <c:pt idx="159">
                  <c:v>0.82745595617846635</c:v>
                </c:pt>
                <c:pt idx="160">
                  <c:v>0.83857591141493282</c:v>
                </c:pt>
                <c:pt idx="161">
                  <c:v>0.84592276807010114</c:v>
                </c:pt>
                <c:pt idx="162">
                  <c:v>0.84871446233924697</c:v>
                </c:pt>
                <c:pt idx="163">
                  <c:v>0.84882386782704478</c:v>
                </c:pt>
                <c:pt idx="164">
                  <c:v>0.85011911754275271</c:v>
                </c:pt>
                <c:pt idx="165">
                  <c:v>0.86390977199618191</c:v>
                </c:pt>
                <c:pt idx="166">
                  <c:v>0.87074576065324349</c:v>
                </c:pt>
                <c:pt idx="167">
                  <c:v>0.87470290151698127</c:v>
                </c:pt>
                <c:pt idx="168">
                  <c:v>0.87484614853278431</c:v>
                </c:pt>
                <c:pt idx="169">
                  <c:v>0.88376037787542883</c:v>
                </c:pt>
                <c:pt idx="170">
                  <c:v>0.88386190245944463</c:v>
                </c:pt>
                <c:pt idx="171">
                  <c:v>0.88407468686155988</c:v>
                </c:pt>
                <c:pt idx="172">
                  <c:v>0.88424018584098285</c:v>
                </c:pt>
                <c:pt idx="173">
                  <c:v>0.88647882609765927</c:v>
                </c:pt>
                <c:pt idx="174">
                  <c:v>0.88980039525050381</c:v>
                </c:pt>
                <c:pt idx="175">
                  <c:v>0.89168763991501609</c:v>
                </c:pt>
                <c:pt idx="176">
                  <c:v>0.8921095000586432</c:v>
                </c:pt>
                <c:pt idx="177">
                  <c:v>0.89723255109954836</c:v>
                </c:pt>
                <c:pt idx="178">
                  <c:v>0.90379548961969081</c:v>
                </c:pt>
                <c:pt idx="179">
                  <c:v>0.913982253131848</c:v>
                </c:pt>
                <c:pt idx="180">
                  <c:v>0.91440040461487182</c:v>
                </c:pt>
                <c:pt idx="181">
                  <c:v>0.91690560485241157</c:v>
                </c:pt>
                <c:pt idx="182">
                  <c:v>0.91707110383183454</c:v>
                </c:pt>
                <c:pt idx="183">
                  <c:v>0.91793058592665289</c:v>
                </c:pt>
                <c:pt idx="184">
                  <c:v>0.91862735053750078</c:v>
                </c:pt>
                <c:pt idx="185">
                  <c:v>0.91998611106604056</c:v>
                </c:pt>
                <c:pt idx="186">
                  <c:v>0.92030273796504869</c:v>
                </c:pt>
                <c:pt idx="187">
                  <c:v>0.92847384443930381</c:v>
                </c:pt>
                <c:pt idx="188">
                  <c:v>0.93176018131641691</c:v>
                </c:pt>
                <c:pt idx="189">
                  <c:v>0.93191269998372828</c:v>
                </c:pt>
                <c:pt idx="190">
                  <c:v>0.9320582649124084</c:v>
                </c:pt>
                <c:pt idx="191">
                  <c:v>0.93235078551749495</c:v>
                </c:pt>
                <c:pt idx="192">
                  <c:v>0.93289456787845604</c:v>
                </c:pt>
                <c:pt idx="193">
                  <c:v>0.93745900191598674</c:v>
                </c:pt>
                <c:pt idx="194">
                  <c:v>0.93874915222336519</c:v>
                </c:pt>
                <c:pt idx="195">
                  <c:v>0.94376326135904798</c:v>
                </c:pt>
                <c:pt idx="196">
                  <c:v>0.95002626195289719</c:v>
                </c:pt>
                <c:pt idx="197">
                  <c:v>0.95021354931336466</c:v>
                </c:pt>
                <c:pt idx="198">
                  <c:v>0.95165714545320523</c:v>
                </c:pt>
                <c:pt idx="199">
                  <c:v>0.95239377816553883</c:v>
                </c:pt>
                <c:pt idx="200">
                  <c:v>0.95704212064921956</c:v>
                </c:pt>
                <c:pt idx="201">
                  <c:v>0.95751729278901943</c:v>
                </c:pt>
                <c:pt idx="202">
                  <c:v>0.95819226901882282</c:v>
                </c:pt>
                <c:pt idx="203">
                  <c:v>0.96028858942484696</c:v>
                </c:pt>
                <c:pt idx="204">
                  <c:v>0.96187682332821689</c:v>
                </c:pt>
                <c:pt idx="205">
                  <c:v>0.96380625400709186</c:v>
                </c:pt>
                <c:pt idx="206">
                  <c:v>0.96429301571127701</c:v>
                </c:pt>
                <c:pt idx="207">
                  <c:v>0.96445295169979506</c:v>
                </c:pt>
                <c:pt idx="208">
                  <c:v>0.96504726456147638</c:v>
                </c:pt>
                <c:pt idx="209">
                  <c:v>0.96513905391140842</c:v>
                </c:pt>
                <c:pt idx="210">
                  <c:v>0.96524382357345206</c:v>
                </c:pt>
                <c:pt idx="211">
                  <c:v>0.96668139313981238</c:v>
                </c:pt>
                <c:pt idx="212">
                  <c:v>0.97001779693507018</c:v>
                </c:pt>
                <c:pt idx="213">
                  <c:v>0.97576714803536024</c:v>
                </c:pt>
                <c:pt idx="214">
                  <c:v>0.97845268189473611</c:v>
                </c:pt>
                <c:pt idx="215">
                  <c:v>0.97853983541891409</c:v>
                </c:pt>
                <c:pt idx="216">
                  <c:v>0.97884255484065974</c:v>
                </c:pt>
                <c:pt idx="217">
                  <c:v>0.97958196904844574</c:v>
                </c:pt>
                <c:pt idx="218">
                  <c:v>0.98166067331660423</c:v>
                </c:pt>
                <c:pt idx="219">
                  <c:v>0.9824677705804008</c:v>
                </c:pt>
                <c:pt idx="220">
                  <c:v>0.98261472625680713</c:v>
                </c:pt>
                <c:pt idx="221">
                  <c:v>0.98364017091362388</c:v>
                </c:pt>
                <c:pt idx="222">
                  <c:v>0.98391275746796758</c:v>
                </c:pt>
                <c:pt idx="223">
                  <c:v>0.98457011755990531</c:v>
                </c:pt>
                <c:pt idx="224">
                  <c:v>0.98475555059007103</c:v>
                </c:pt>
                <c:pt idx="225">
                  <c:v>0.98516582116931284</c:v>
                </c:pt>
                <c:pt idx="226">
                  <c:v>0.98585563204152959</c:v>
                </c:pt>
                <c:pt idx="227">
                  <c:v>0.9867081603977168</c:v>
                </c:pt>
                <c:pt idx="228">
                  <c:v>0.98685604323927401</c:v>
                </c:pt>
                <c:pt idx="229">
                  <c:v>0.98702200580127231</c:v>
                </c:pt>
                <c:pt idx="230">
                  <c:v>0.98747724389032931</c:v>
                </c:pt>
                <c:pt idx="231">
                  <c:v>0.98756161591905478</c:v>
                </c:pt>
                <c:pt idx="232">
                  <c:v>0.9879964563747935</c:v>
                </c:pt>
                <c:pt idx="233">
                  <c:v>0.98978310362044086</c:v>
                </c:pt>
                <c:pt idx="234">
                  <c:v>0.99000284176118725</c:v>
                </c:pt>
                <c:pt idx="235">
                  <c:v>0.99243804102983946</c:v>
                </c:pt>
                <c:pt idx="236">
                  <c:v>0.992705991758429</c:v>
                </c:pt>
                <c:pt idx="237">
                  <c:v>0.99309169246117379</c:v>
                </c:pt>
                <c:pt idx="238">
                  <c:v>0.99313480564068735</c:v>
                </c:pt>
                <c:pt idx="239">
                  <c:v>0.99367766083649767</c:v>
                </c:pt>
                <c:pt idx="240">
                  <c:v>0.99428402684513972</c:v>
                </c:pt>
                <c:pt idx="241">
                  <c:v>0.99498218220371393</c:v>
                </c:pt>
                <c:pt idx="242">
                  <c:v>0.99518940361492425</c:v>
                </c:pt>
                <c:pt idx="243">
                  <c:v>0.99539569786098359</c:v>
                </c:pt>
                <c:pt idx="244">
                  <c:v>0.99551622933059136</c:v>
                </c:pt>
                <c:pt idx="245">
                  <c:v>0.99569053637894722</c:v>
                </c:pt>
                <c:pt idx="246">
                  <c:v>0.99668584816836203</c:v>
                </c:pt>
                <c:pt idx="247">
                  <c:v>0.99742943461932687</c:v>
                </c:pt>
                <c:pt idx="248">
                  <c:v>0.99805573467871178</c:v>
                </c:pt>
                <c:pt idx="249">
                  <c:v>0.99850401902913755</c:v>
                </c:pt>
                <c:pt idx="250">
                  <c:v>1</c:v>
                </c:pt>
              </c:numCache>
            </c:numRef>
          </c:xVal>
          <c:yVal>
            <c:numRef>
              <c:f>'[1]Año 2008'!$H$3:$H$253</c:f>
              <c:numCache>
                <c:formatCode>General</c:formatCode>
                <c:ptCount val="251"/>
                <c:pt idx="0">
                  <c:v>4.8411111470245884E-5</c:v>
                </c:pt>
                <c:pt idx="1">
                  <c:v>6.9723386012910136E-5</c:v>
                </c:pt>
                <c:pt idx="2">
                  <c:v>1.1766280508956004E-4</c:v>
                </c:pt>
                <c:pt idx="3">
                  <c:v>1.5270589390557805E-4</c:v>
                </c:pt>
                <c:pt idx="4">
                  <c:v>1.7857002653940118E-4</c:v>
                </c:pt>
                <c:pt idx="5">
                  <c:v>2.3665329003610706E-4</c:v>
                </c:pt>
                <c:pt idx="6">
                  <c:v>4.6925852972671146E-4</c:v>
                </c:pt>
                <c:pt idx="7">
                  <c:v>4.9966585136720053E-4</c:v>
                </c:pt>
                <c:pt idx="8">
                  <c:v>7.8781862526287676E-4</c:v>
                </c:pt>
                <c:pt idx="9">
                  <c:v>8.4256230425799352E-4</c:v>
                </c:pt>
                <c:pt idx="10">
                  <c:v>8.8791007918394575E-4</c:v>
                </c:pt>
                <c:pt idx="11">
                  <c:v>9.3888635656549587E-4</c:v>
                </c:pt>
                <c:pt idx="12">
                  <c:v>1.0965918689840369E-3</c:v>
                </c:pt>
                <c:pt idx="13">
                  <c:v>1.1985562425499349E-3</c:v>
                </c:pt>
                <c:pt idx="14">
                  <c:v>1.2725686912318979E-3</c:v>
                </c:pt>
                <c:pt idx="15">
                  <c:v>1.3552465889842182E-3</c:v>
                </c:pt>
                <c:pt idx="16">
                  <c:v>1.4216408846504517E-3</c:v>
                </c:pt>
                <c:pt idx="17">
                  <c:v>2.9032683751888675E-3</c:v>
                </c:pt>
                <c:pt idx="18">
                  <c:v>3.2317674509904936E-3</c:v>
                </c:pt>
                <c:pt idx="19">
                  <c:v>4.062888624281254E-3</c:v>
                </c:pt>
                <c:pt idx="20">
                  <c:v>6.5180424109764898E-3</c:v>
                </c:pt>
                <c:pt idx="21">
                  <c:v>6.5542556348610189E-3</c:v>
                </c:pt>
                <c:pt idx="22">
                  <c:v>6.5864125514282293E-3</c:v>
                </c:pt>
                <c:pt idx="23">
                  <c:v>6.6859693774628474E-3</c:v>
                </c:pt>
                <c:pt idx="24">
                  <c:v>6.7698551333117869E-3</c:v>
                </c:pt>
                <c:pt idx="25">
                  <c:v>6.8954947619094481E-3</c:v>
                </c:pt>
                <c:pt idx="26">
                  <c:v>6.9354228871963625E-3</c:v>
                </c:pt>
                <c:pt idx="27">
                  <c:v>7.8201939335685328E-3</c:v>
                </c:pt>
                <c:pt idx="28">
                  <c:v>8.1043054275412307E-3</c:v>
                </c:pt>
                <c:pt idx="29">
                  <c:v>8.1943107475351065E-3</c:v>
                </c:pt>
                <c:pt idx="30">
                  <c:v>8.3777417902637531E-3</c:v>
                </c:pt>
                <c:pt idx="31">
                  <c:v>1.891375925545399E-2</c:v>
                </c:pt>
                <c:pt idx="32">
                  <c:v>2.922117702482032E-2</c:v>
                </c:pt>
                <c:pt idx="33">
                  <c:v>2.9307952794396935E-2</c:v>
                </c:pt>
                <c:pt idx="34">
                  <c:v>2.9635130239566917E-2</c:v>
                </c:pt>
                <c:pt idx="35">
                  <c:v>2.9918478530301426E-2</c:v>
                </c:pt>
                <c:pt idx="36">
                  <c:v>3.0075301680045352E-2</c:v>
                </c:pt>
                <c:pt idx="37">
                  <c:v>3.0136228491565581E-2</c:v>
                </c:pt>
                <c:pt idx="38">
                  <c:v>3.1256514734665862E-2</c:v>
                </c:pt>
                <c:pt idx="39">
                  <c:v>3.1498502352298889E-2</c:v>
                </c:pt>
                <c:pt idx="40">
                  <c:v>3.1568916409719122E-2</c:v>
                </c:pt>
                <c:pt idx="41">
                  <c:v>3.1820348001421236E-2</c:v>
                </c:pt>
                <c:pt idx="42">
                  <c:v>5.1267468279525434E-2</c:v>
                </c:pt>
                <c:pt idx="43">
                  <c:v>5.1323770671687023E-2</c:v>
                </c:pt>
                <c:pt idx="44">
                  <c:v>5.1366948894151727E-2</c:v>
                </c:pt>
                <c:pt idx="45">
                  <c:v>5.152704948769312E-2</c:v>
                </c:pt>
                <c:pt idx="46">
                  <c:v>5.1835282863809527E-2</c:v>
                </c:pt>
                <c:pt idx="47">
                  <c:v>5.1962048516701123E-2</c:v>
                </c:pt>
                <c:pt idx="48">
                  <c:v>5.1994866579746127E-2</c:v>
                </c:pt>
                <c:pt idx="49">
                  <c:v>5.2172687091075483E-2</c:v>
                </c:pt>
                <c:pt idx="50">
                  <c:v>5.2399682873803421E-2</c:v>
                </c:pt>
                <c:pt idx="51">
                  <c:v>5.2492591821961566E-2</c:v>
                </c:pt>
                <c:pt idx="52">
                  <c:v>5.7110722076251667E-2</c:v>
                </c:pt>
                <c:pt idx="53">
                  <c:v>5.7169953706436641E-2</c:v>
                </c:pt>
                <c:pt idx="54">
                  <c:v>5.7619061265703299E-2</c:v>
                </c:pt>
                <c:pt idx="55">
                  <c:v>5.9021922779187233E-2</c:v>
                </c:pt>
                <c:pt idx="56">
                  <c:v>5.96600685862438E-2</c:v>
                </c:pt>
                <c:pt idx="57">
                  <c:v>6.1010647130799026E-2</c:v>
                </c:pt>
                <c:pt idx="58">
                  <c:v>7.1545563592822048E-2</c:v>
                </c:pt>
                <c:pt idx="59">
                  <c:v>7.604582539779757E-2</c:v>
                </c:pt>
                <c:pt idx="60">
                  <c:v>7.6428205012032333E-2</c:v>
                </c:pt>
                <c:pt idx="61">
                  <c:v>7.6839991941782468E-2</c:v>
                </c:pt>
                <c:pt idx="62">
                  <c:v>7.6874285250458876E-2</c:v>
                </c:pt>
                <c:pt idx="63">
                  <c:v>8.1420281980782244E-2</c:v>
                </c:pt>
                <c:pt idx="64">
                  <c:v>8.3251545865115947E-2</c:v>
                </c:pt>
                <c:pt idx="65">
                  <c:v>8.5230199198504747E-2</c:v>
                </c:pt>
                <c:pt idx="66">
                  <c:v>8.6907267004216984E-2</c:v>
                </c:pt>
                <c:pt idx="67">
                  <c:v>8.7211517281889195E-2</c:v>
                </c:pt>
                <c:pt idx="68">
                  <c:v>8.9882250520697204E-2</c:v>
                </c:pt>
                <c:pt idx="69">
                  <c:v>9.0223933964082931E-2</c:v>
                </c:pt>
                <c:pt idx="70">
                  <c:v>9.5152366547302969E-2</c:v>
                </c:pt>
                <c:pt idx="71">
                  <c:v>0.10360671438793459</c:v>
                </c:pt>
                <c:pt idx="72">
                  <c:v>0.1036827774356977</c:v>
                </c:pt>
                <c:pt idx="73">
                  <c:v>0.1037404831009556</c:v>
                </c:pt>
                <c:pt idx="74">
                  <c:v>0.10427707146627659</c:v>
                </c:pt>
                <c:pt idx="75">
                  <c:v>0.10433271892308713</c:v>
                </c:pt>
                <c:pt idx="76">
                  <c:v>0.10481185995892446</c:v>
                </c:pt>
                <c:pt idx="77">
                  <c:v>0.10799163481852099</c:v>
                </c:pt>
                <c:pt idx="78">
                  <c:v>0.10931128904608445</c:v>
                </c:pt>
                <c:pt idx="79">
                  <c:v>0.10953499793586</c:v>
                </c:pt>
                <c:pt idx="80">
                  <c:v>0.11095270201115068</c:v>
                </c:pt>
                <c:pt idx="81">
                  <c:v>0.12080170577506837</c:v>
                </c:pt>
                <c:pt idx="82">
                  <c:v>0.12112978428988477</c:v>
                </c:pt>
                <c:pt idx="83">
                  <c:v>0.12125015286489949</c:v>
                </c:pt>
                <c:pt idx="84">
                  <c:v>0.15398429399116664</c:v>
                </c:pt>
                <c:pt idx="85">
                  <c:v>0.15408512894050902</c:v>
                </c:pt>
                <c:pt idx="86">
                  <c:v>0.15545075026003968</c:v>
                </c:pt>
                <c:pt idx="87">
                  <c:v>0.15789577272759653</c:v>
                </c:pt>
                <c:pt idx="88">
                  <c:v>0.15798236440055372</c:v>
                </c:pt>
                <c:pt idx="89">
                  <c:v>0.15833969535011108</c:v>
                </c:pt>
                <c:pt idx="90">
                  <c:v>0.16614906373130292</c:v>
                </c:pt>
                <c:pt idx="91">
                  <c:v>0.16644681742060546</c:v>
                </c:pt>
                <c:pt idx="92">
                  <c:v>0.16654000057087584</c:v>
                </c:pt>
                <c:pt idx="93">
                  <c:v>0.17615433130503588</c:v>
                </c:pt>
                <c:pt idx="94">
                  <c:v>0.17656151820366678</c:v>
                </c:pt>
                <c:pt idx="95">
                  <c:v>0.17842247686682522</c:v>
                </c:pt>
                <c:pt idx="96">
                  <c:v>0.17859713239696257</c:v>
                </c:pt>
                <c:pt idx="97">
                  <c:v>0.17899158757491002</c:v>
                </c:pt>
                <c:pt idx="98">
                  <c:v>0.17917969858389862</c:v>
                </c:pt>
                <c:pt idx="99">
                  <c:v>0.17929007249928178</c:v>
                </c:pt>
                <c:pt idx="100">
                  <c:v>0.17973154702532146</c:v>
                </c:pt>
                <c:pt idx="101">
                  <c:v>0.17987208174537367</c:v>
                </c:pt>
                <c:pt idx="102">
                  <c:v>0.18013598105543571</c:v>
                </c:pt>
                <c:pt idx="103">
                  <c:v>0.18102955032475126</c:v>
                </c:pt>
                <c:pt idx="104">
                  <c:v>0.18118075199267336</c:v>
                </c:pt>
                <c:pt idx="105">
                  <c:v>0.18121782447148607</c:v>
                </c:pt>
                <c:pt idx="106">
                  <c:v>0.18726142086971614</c:v>
                </c:pt>
                <c:pt idx="107">
                  <c:v>0.18960591332187379</c:v>
                </c:pt>
                <c:pt idx="108">
                  <c:v>0.18981125423196102</c:v>
                </c:pt>
                <c:pt idx="109">
                  <c:v>0.19289359541115325</c:v>
                </c:pt>
                <c:pt idx="110">
                  <c:v>0.19929983337534046</c:v>
                </c:pt>
                <c:pt idx="111">
                  <c:v>0.20023604138219203</c:v>
                </c:pt>
                <c:pt idx="112">
                  <c:v>0.20095072176750392</c:v>
                </c:pt>
                <c:pt idx="113">
                  <c:v>0.20120658663187485</c:v>
                </c:pt>
                <c:pt idx="114">
                  <c:v>0.22477781226704766</c:v>
                </c:pt>
                <c:pt idx="115">
                  <c:v>0.22663838996147434</c:v>
                </c:pt>
                <c:pt idx="116">
                  <c:v>0.23229069653090673</c:v>
                </c:pt>
                <c:pt idx="117">
                  <c:v>0.23253806445613662</c:v>
                </c:pt>
                <c:pt idx="118">
                  <c:v>0.23282512698594957</c:v>
                </c:pt>
                <c:pt idx="119">
                  <c:v>0.23295270133637505</c:v>
                </c:pt>
                <c:pt idx="120">
                  <c:v>0.23700230530250899</c:v>
                </c:pt>
                <c:pt idx="121">
                  <c:v>0.23745386893557444</c:v>
                </c:pt>
                <c:pt idx="122">
                  <c:v>0.24475578655393293</c:v>
                </c:pt>
                <c:pt idx="123">
                  <c:v>0.24583235968175246</c:v>
                </c:pt>
                <c:pt idx="124">
                  <c:v>0.24687090031428199</c:v>
                </c:pt>
                <c:pt idx="125">
                  <c:v>0.24732560942677895</c:v>
                </c:pt>
                <c:pt idx="126">
                  <c:v>0.24767356833064738</c:v>
                </c:pt>
                <c:pt idx="127">
                  <c:v>0.25301712605931631</c:v>
                </c:pt>
                <c:pt idx="128">
                  <c:v>0.25328876224028124</c:v>
                </c:pt>
                <c:pt idx="129">
                  <c:v>0.2540734279828028</c:v>
                </c:pt>
                <c:pt idx="130">
                  <c:v>0.25432914863717393</c:v>
                </c:pt>
                <c:pt idx="131">
                  <c:v>0.25916776843061107</c:v>
                </c:pt>
                <c:pt idx="132">
                  <c:v>0.2628910370155173</c:v>
                </c:pt>
                <c:pt idx="133">
                  <c:v>0.26393621634169795</c:v>
                </c:pt>
                <c:pt idx="134">
                  <c:v>0.26518503403747568</c:v>
                </c:pt>
                <c:pt idx="135">
                  <c:v>0.2661893305793569</c:v>
                </c:pt>
                <c:pt idx="136">
                  <c:v>0.26683489578337316</c:v>
                </c:pt>
                <c:pt idx="137">
                  <c:v>0.42582664836319417</c:v>
                </c:pt>
                <c:pt idx="138">
                  <c:v>0.42791564021443101</c:v>
                </c:pt>
                <c:pt idx="139">
                  <c:v>0.42836376063137532</c:v>
                </c:pt>
                <c:pt idx="140">
                  <c:v>0.44170572999325136</c:v>
                </c:pt>
                <c:pt idx="141">
                  <c:v>0.44448611519962677</c:v>
                </c:pt>
                <c:pt idx="142">
                  <c:v>0.44529634561605025</c:v>
                </c:pt>
                <c:pt idx="143">
                  <c:v>0.46512736642493602</c:v>
                </c:pt>
                <c:pt idx="144">
                  <c:v>0.46644868563186298</c:v>
                </c:pt>
                <c:pt idx="145">
                  <c:v>0.46677872781942265</c:v>
                </c:pt>
                <c:pt idx="146">
                  <c:v>0.47085054961883016</c:v>
                </c:pt>
                <c:pt idx="147">
                  <c:v>0.4721194227632371</c:v>
                </c:pt>
                <c:pt idx="148">
                  <c:v>0.47639742397484314</c:v>
                </c:pt>
                <c:pt idx="149">
                  <c:v>0.47955029011392025</c:v>
                </c:pt>
                <c:pt idx="150">
                  <c:v>0.48042575990967379</c:v>
                </c:pt>
                <c:pt idx="151">
                  <c:v>0.5687686923755606</c:v>
                </c:pt>
                <c:pt idx="152">
                  <c:v>0.56898441522816612</c:v>
                </c:pt>
                <c:pt idx="153">
                  <c:v>0.57363352614113794</c:v>
                </c:pt>
                <c:pt idx="154">
                  <c:v>0.58254818439728562</c:v>
                </c:pt>
                <c:pt idx="155">
                  <c:v>0.6971706579993453</c:v>
                </c:pt>
                <c:pt idx="156">
                  <c:v>0.69794465623470126</c:v>
                </c:pt>
                <c:pt idx="157">
                  <c:v>0.69964321247840655</c:v>
                </c:pt>
                <c:pt idx="158">
                  <c:v>0.70039531693351642</c:v>
                </c:pt>
                <c:pt idx="159">
                  <c:v>0.70151188051866509</c:v>
                </c:pt>
                <c:pt idx="160">
                  <c:v>0.71417606884256335</c:v>
                </c:pt>
                <c:pt idx="161">
                  <c:v>0.72265888158533154</c:v>
                </c:pt>
                <c:pt idx="162">
                  <c:v>0.72591997990493617</c:v>
                </c:pt>
                <c:pt idx="163">
                  <c:v>0.7260481771489522</c:v>
                </c:pt>
                <c:pt idx="164">
                  <c:v>0.72758757394672025</c:v>
                </c:pt>
                <c:pt idx="165">
                  <c:v>0.74399344927486089</c:v>
                </c:pt>
                <c:pt idx="166">
                  <c:v>0.75217527982290933</c:v>
                </c:pt>
                <c:pt idx="167">
                  <c:v>0.75700860286459448</c:v>
                </c:pt>
                <c:pt idx="168">
                  <c:v>0.75718389479973081</c:v>
                </c:pt>
                <c:pt idx="169">
                  <c:v>0.76814576268690171</c:v>
                </c:pt>
                <c:pt idx="170">
                  <c:v>0.76827150078099216</c:v>
                </c:pt>
                <c:pt idx="171">
                  <c:v>0.76853530427485717</c:v>
                </c:pt>
                <c:pt idx="172">
                  <c:v>0.76874118361015475</c:v>
                </c:pt>
                <c:pt idx="173">
                  <c:v>0.77154031923678135</c:v>
                </c:pt>
                <c:pt idx="174">
                  <c:v>0.77572241519086793</c:v>
                </c:pt>
                <c:pt idx="175">
                  <c:v>0.77811578934301617</c:v>
                </c:pt>
                <c:pt idx="176">
                  <c:v>0.77865231265340762</c:v>
                </c:pt>
                <c:pt idx="177">
                  <c:v>0.78524817826010218</c:v>
                </c:pt>
                <c:pt idx="178">
                  <c:v>0.7937324703401919</c:v>
                </c:pt>
                <c:pt idx="179">
                  <c:v>0.80692380760329985</c:v>
                </c:pt>
                <c:pt idx="180">
                  <c:v>0.80747271360437534</c:v>
                </c:pt>
                <c:pt idx="181">
                  <c:v>0.8108441595966166</c:v>
                </c:pt>
                <c:pt idx="182">
                  <c:v>0.81107208129349795</c:v>
                </c:pt>
                <c:pt idx="183">
                  <c:v>0.81226485597788833</c:v>
                </c:pt>
                <c:pt idx="184">
                  <c:v>0.81323703479806142</c:v>
                </c:pt>
                <c:pt idx="185">
                  <c:v>0.81514892836543251</c:v>
                </c:pt>
                <c:pt idx="186">
                  <c:v>0.81559484184540865</c:v>
                </c:pt>
                <c:pt idx="187">
                  <c:v>0.82723523841654201</c:v>
                </c:pt>
                <c:pt idx="188">
                  <c:v>0.83207537846420199</c:v>
                </c:pt>
                <c:pt idx="189">
                  <c:v>0.83230057558115822</c:v>
                </c:pt>
                <c:pt idx="190">
                  <c:v>0.83252420772966629</c:v>
                </c:pt>
                <c:pt idx="191">
                  <c:v>0.8329778529144185</c:v>
                </c:pt>
                <c:pt idx="192">
                  <c:v>0.83385420286510015</c:v>
                </c:pt>
                <c:pt idx="193">
                  <c:v>0.84121422098209619</c:v>
                </c:pt>
                <c:pt idx="194">
                  <c:v>0.84329721357665266</c:v>
                </c:pt>
                <c:pt idx="195">
                  <c:v>0.85144758903602002</c:v>
                </c:pt>
                <c:pt idx="196">
                  <c:v>0.86172008782135889</c:v>
                </c:pt>
                <c:pt idx="197">
                  <c:v>0.86204294848928242</c:v>
                </c:pt>
                <c:pt idx="198">
                  <c:v>0.86453813287013759</c:v>
                </c:pt>
                <c:pt idx="199">
                  <c:v>0.86583695181414355</c:v>
                </c:pt>
                <c:pt idx="200">
                  <c:v>0.87406884411739194</c:v>
                </c:pt>
                <c:pt idx="201">
                  <c:v>0.87493986486244857</c:v>
                </c:pt>
                <c:pt idx="202">
                  <c:v>0.87620126922996633</c:v>
                </c:pt>
                <c:pt idx="203">
                  <c:v>0.88013181200439317</c:v>
                </c:pt>
                <c:pt idx="204">
                  <c:v>0.88313345678244959</c:v>
                </c:pt>
                <c:pt idx="205">
                  <c:v>0.88685203846877192</c:v>
                </c:pt>
                <c:pt idx="206">
                  <c:v>0.88779330897075615</c:v>
                </c:pt>
                <c:pt idx="207">
                  <c:v>0.88810797112798878</c:v>
                </c:pt>
                <c:pt idx="208">
                  <c:v>0.88928467179902504</c:v>
                </c:pt>
                <c:pt idx="209">
                  <c:v>0.88947037498083459</c:v>
                </c:pt>
                <c:pt idx="210">
                  <c:v>0.88968496037301936</c:v>
                </c:pt>
                <c:pt idx="211">
                  <c:v>0.89264202614290911</c:v>
                </c:pt>
                <c:pt idx="212">
                  <c:v>0.89954067196248944</c:v>
                </c:pt>
                <c:pt idx="213">
                  <c:v>0.9116979665085535</c:v>
                </c:pt>
                <c:pt idx="214">
                  <c:v>0.91738970934679476</c:v>
                </c:pt>
                <c:pt idx="215">
                  <c:v>0.91757534191015355</c:v>
                </c:pt>
                <c:pt idx="216">
                  <c:v>0.91825364221010231</c:v>
                </c:pt>
                <c:pt idx="217">
                  <c:v>0.91994447980417238</c:v>
                </c:pt>
                <c:pt idx="218">
                  <c:v>0.92470338436316213</c:v>
                </c:pt>
                <c:pt idx="219">
                  <c:v>0.92656434367392626</c:v>
                </c:pt>
                <c:pt idx="220">
                  <c:v>0.92690420290055442</c:v>
                </c:pt>
                <c:pt idx="221">
                  <c:v>0.92933444535912124</c:v>
                </c:pt>
                <c:pt idx="222">
                  <c:v>0.92999262721607467</c:v>
                </c:pt>
                <c:pt idx="223">
                  <c:v>0.93165350664716551</c:v>
                </c:pt>
                <c:pt idx="224">
                  <c:v>0.93212713008301185</c:v>
                </c:pt>
                <c:pt idx="225">
                  <c:v>0.93317665014784734</c:v>
                </c:pt>
                <c:pt idx="226">
                  <c:v>0.9349479028908706</c:v>
                </c:pt>
                <c:pt idx="227">
                  <c:v>0.93715072132276667</c:v>
                </c:pt>
                <c:pt idx="228">
                  <c:v>0.93753371335115532</c:v>
                </c:pt>
                <c:pt idx="229">
                  <c:v>0.93796773364199593</c:v>
                </c:pt>
                <c:pt idx="230">
                  <c:v>0.93916746537707918</c:v>
                </c:pt>
                <c:pt idx="231">
                  <c:v>0.93939662557557824</c:v>
                </c:pt>
                <c:pt idx="232">
                  <c:v>0.94059658208868924</c:v>
                </c:pt>
                <c:pt idx="233">
                  <c:v>0.94593712443306732</c:v>
                </c:pt>
                <c:pt idx="234">
                  <c:v>0.94660246424564287</c:v>
                </c:pt>
                <c:pt idx="235">
                  <c:v>0.95408310431335741</c:v>
                </c:pt>
                <c:pt idx="236">
                  <c:v>0.95492553662550295</c:v>
                </c:pt>
                <c:pt idx="237">
                  <c:v>0.95615663917222504</c:v>
                </c:pt>
                <c:pt idx="238">
                  <c:v>0.95630635061127633</c:v>
                </c:pt>
                <c:pt idx="239">
                  <c:v>0.95821786560900013</c:v>
                </c:pt>
                <c:pt idx="240">
                  <c:v>0.96035476832579258</c:v>
                </c:pt>
                <c:pt idx="241">
                  <c:v>0.96281638842529416</c:v>
                </c:pt>
                <c:pt idx="242">
                  <c:v>0.96356295661759617</c:v>
                </c:pt>
                <c:pt idx="243">
                  <c:v>0.9643893649880777</c:v>
                </c:pt>
                <c:pt idx="244">
                  <c:v>0.96496981185614406</c:v>
                </c:pt>
                <c:pt idx="245">
                  <c:v>0.96592329034247437</c:v>
                </c:pt>
                <c:pt idx="246">
                  <c:v>0.97158999821878467</c:v>
                </c:pt>
                <c:pt idx="247">
                  <c:v>0.97584945488985764</c:v>
                </c:pt>
                <c:pt idx="248">
                  <c:v>0.98134125789314364</c:v>
                </c:pt>
                <c:pt idx="249">
                  <c:v>0.98540291618446918</c:v>
                </c:pt>
                <c:pt idx="250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799168"/>
        <c:axId val="93800704"/>
      </c:scatterChart>
      <c:valAx>
        <c:axId val="93799168"/>
        <c:scaling>
          <c:orientation val="minMax"/>
          <c:max val="0.60000000000000009"/>
          <c:min val="0.4"/>
        </c:scaling>
        <c:delete val="0"/>
        <c:axPos val="b"/>
        <c:numFmt formatCode="General" sourceLinked="1"/>
        <c:majorTickMark val="out"/>
        <c:minorTickMark val="none"/>
        <c:tickLblPos val="nextTo"/>
        <c:crossAx val="93800704"/>
        <c:crosses val="autoZero"/>
        <c:crossBetween val="midCat"/>
      </c:valAx>
      <c:valAx>
        <c:axId val="93800704"/>
        <c:scaling>
          <c:orientation val="minMax"/>
          <c:max val="0.60000000000000009"/>
          <c:min val="0.2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79916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Comparación (1996-2010)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Curva de Lorez(2010)</c:v>
          </c:tx>
          <c:marker>
            <c:symbol val="none"/>
          </c:marker>
          <c:xVal>
            <c:numRef>
              <c:f>[1]Año2010!$I$11:$I$261</c:f>
              <c:numCache>
                <c:formatCode>General</c:formatCode>
                <c:ptCount val="251"/>
                <c:pt idx="0">
                  <c:v>1.5975474891649096E-4</c:v>
                </c:pt>
                <c:pt idx="1">
                  <c:v>2.4835436541328047E-4</c:v>
                </c:pt>
                <c:pt idx="2">
                  <c:v>3.2455921690792845E-4</c:v>
                </c:pt>
                <c:pt idx="3">
                  <c:v>4.407027556316992E-4</c:v>
                </c:pt>
                <c:pt idx="4">
                  <c:v>6.280014267751714E-4</c:v>
                </c:pt>
                <c:pt idx="5">
                  <c:v>7.7627954143042019E-4</c:v>
                </c:pt>
                <c:pt idx="6">
                  <c:v>8.4927093533192037E-4</c:v>
                </c:pt>
                <c:pt idx="7">
                  <c:v>1.5364917948951012E-3</c:v>
                </c:pt>
                <c:pt idx="8">
                  <c:v>2.2191220007537855E-3</c:v>
                </c:pt>
                <c:pt idx="9">
                  <c:v>2.3393971278116033E-3</c:v>
                </c:pt>
                <c:pt idx="10">
                  <c:v>2.398157495229163E-3</c:v>
                </c:pt>
                <c:pt idx="11">
                  <c:v>2.6327398995289529E-3</c:v>
                </c:pt>
                <c:pt idx="12">
                  <c:v>3.3993790681799297E-3</c:v>
                </c:pt>
                <c:pt idx="13">
                  <c:v>4.0085588147666636E-3</c:v>
                </c:pt>
                <c:pt idx="14">
                  <c:v>4.2647172914775889E-3</c:v>
                </c:pt>
                <c:pt idx="15">
                  <c:v>4.3413812083426869E-3</c:v>
                </c:pt>
                <c:pt idx="16">
                  <c:v>4.6760398634005081E-3</c:v>
                </c:pt>
                <c:pt idx="17">
                  <c:v>4.8550753578758864E-3</c:v>
                </c:pt>
                <c:pt idx="18">
                  <c:v>5.0042716032720341E-3</c:v>
                </c:pt>
                <c:pt idx="19">
                  <c:v>5.4155941751949533E-3</c:v>
                </c:pt>
                <c:pt idx="20">
                  <c:v>5.6221735918973127E-3</c:v>
                </c:pt>
                <c:pt idx="21">
                  <c:v>5.8650191728651969E-3</c:v>
                </c:pt>
                <c:pt idx="22">
                  <c:v>6.5329592868694913E-3</c:v>
                </c:pt>
                <c:pt idx="23">
                  <c:v>6.7234714156061111E-3</c:v>
                </c:pt>
                <c:pt idx="24">
                  <c:v>6.8111529013620007E-3</c:v>
                </c:pt>
                <c:pt idx="25">
                  <c:v>6.8951618641542936E-3</c:v>
                </c:pt>
                <c:pt idx="26">
                  <c:v>7.5975318809423141E-3</c:v>
                </c:pt>
                <c:pt idx="27">
                  <c:v>7.996459687863092E-3</c:v>
                </c:pt>
                <c:pt idx="28">
                  <c:v>8.1888080780815106E-3</c:v>
                </c:pt>
                <c:pt idx="29">
                  <c:v>1.160333630348628E-2</c:v>
                </c:pt>
                <c:pt idx="30">
                  <c:v>1.1804866001113693E-2</c:v>
                </c:pt>
                <c:pt idx="31">
                  <c:v>1.2222615488222907E-2</c:v>
                </c:pt>
                <c:pt idx="32">
                  <c:v>1.4192924058192963E-2</c:v>
                </c:pt>
                <c:pt idx="33">
                  <c:v>1.4354974133961702E-2</c:v>
                </c:pt>
                <c:pt idx="34">
                  <c:v>1.4410061978415665E-2</c:v>
                </c:pt>
                <c:pt idx="35">
                  <c:v>3.6379094346655871E-2</c:v>
                </c:pt>
                <c:pt idx="36">
                  <c:v>3.8684061571683748E-2</c:v>
                </c:pt>
                <c:pt idx="37">
                  <c:v>3.9492934754416092E-2</c:v>
                </c:pt>
                <c:pt idx="38">
                  <c:v>3.9655902960925735E-2</c:v>
                </c:pt>
                <c:pt idx="39">
                  <c:v>3.984825135114415E-2</c:v>
                </c:pt>
                <c:pt idx="40">
                  <c:v>6.1470689364694846E-2</c:v>
                </c:pt>
                <c:pt idx="41">
                  <c:v>7.9383420119641612E-2</c:v>
                </c:pt>
                <c:pt idx="42">
                  <c:v>8.1338120467016384E-2</c:v>
                </c:pt>
                <c:pt idx="43">
                  <c:v>8.139458550758169E-2</c:v>
                </c:pt>
                <c:pt idx="44">
                  <c:v>8.2085019824738023E-2</c:v>
                </c:pt>
                <c:pt idx="45">
                  <c:v>8.2549593979633101E-2</c:v>
                </c:pt>
                <c:pt idx="46">
                  <c:v>8.2685477329286217E-2</c:v>
                </c:pt>
                <c:pt idx="47">
                  <c:v>8.2774995076523902E-2</c:v>
                </c:pt>
                <c:pt idx="48">
                  <c:v>8.5872768196318394E-2</c:v>
                </c:pt>
                <c:pt idx="49">
                  <c:v>9.1623480091941614E-2</c:v>
                </c:pt>
                <c:pt idx="50">
                  <c:v>9.1893869595136471E-2</c:v>
                </c:pt>
                <c:pt idx="51">
                  <c:v>9.261460222674249E-2</c:v>
                </c:pt>
                <c:pt idx="52">
                  <c:v>9.3413375971324944E-2</c:v>
                </c:pt>
                <c:pt idx="53">
                  <c:v>9.375767499916221E-2</c:v>
                </c:pt>
                <c:pt idx="54">
                  <c:v>9.6430353585920281E-2</c:v>
                </c:pt>
                <c:pt idx="55">
                  <c:v>9.6712219723376389E-2</c:v>
                </c:pt>
                <c:pt idx="56">
                  <c:v>9.7221323219205097E-2</c:v>
                </c:pt>
                <c:pt idx="57">
                  <c:v>9.7339762084781109E-2</c:v>
                </c:pt>
                <c:pt idx="58">
                  <c:v>0.10053347986699958</c:v>
                </c:pt>
                <c:pt idx="59">
                  <c:v>0.13738587061058907</c:v>
                </c:pt>
                <c:pt idx="60">
                  <c:v>0.13791012326364263</c:v>
                </c:pt>
                <c:pt idx="61">
                  <c:v>0.13815388697535141</c:v>
                </c:pt>
                <c:pt idx="62">
                  <c:v>0.13875663980675185</c:v>
                </c:pt>
                <c:pt idx="63">
                  <c:v>0.13895449698141565</c:v>
                </c:pt>
                <c:pt idx="64">
                  <c:v>0.13936627861870904</c:v>
                </c:pt>
                <c:pt idx="65">
                  <c:v>0.1398528879113857</c:v>
                </c:pt>
                <c:pt idx="66">
                  <c:v>0.1409551038658354</c:v>
                </c:pt>
                <c:pt idx="67">
                  <c:v>0.14109098721548849</c:v>
                </c:pt>
                <c:pt idx="68">
                  <c:v>0.1413976428829489</c:v>
                </c:pt>
                <c:pt idx="69">
                  <c:v>0.14151195016019086</c:v>
                </c:pt>
                <c:pt idx="70">
                  <c:v>0.14231531455847782</c:v>
                </c:pt>
                <c:pt idx="71">
                  <c:v>0.1426375784485335</c:v>
                </c:pt>
                <c:pt idx="72">
                  <c:v>0.14670306136923592</c:v>
                </c:pt>
                <c:pt idx="73">
                  <c:v>0.14728561532433657</c:v>
                </c:pt>
                <c:pt idx="74">
                  <c:v>0.14788331843666205</c:v>
                </c:pt>
                <c:pt idx="75">
                  <c:v>0.14918155530429378</c:v>
                </c:pt>
                <c:pt idx="76">
                  <c:v>0.14943036873507751</c:v>
                </c:pt>
                <c:pt idx="77">
                  <c:v>0.15686539147488063</c:v>
                </c:pt>
                <c:pt idx="78">
                  <c:v>0.15886003050948452</c:v>
                </c:pt>
                <c:pt idx="79">
                  <c:v>0.17227575689550617</c:v>
                </c:pt>
                <c:pt idx="80">
                  <c:v>0.17473083849667109</c:v>
                </c:pt>
                <c:pt idx="81">
                  <c:v>0.17725707523025572</c:v>
                </c:pt>
                <c:pt idx="82">
                  <c:v>0.18481512748933934</c:v>
                </c:pt>
                <c:pt idx="83">
                  <c:v>0.18819660300807176</c:v>
                </c:pt>
                <c:pt idx="84">
                  <c:v>0.18832789570402036</c:v>
                </c:pt>
                <c:pt idx="85">
                  <c:v>0.18844174391589188</c:v>
                </c:pt>
                <c:pt idx="86">
                  <c:v>0.18859139922665849</c:v>
                </c:pt>
                <c:pt idx="87">
                  <c:v>0.19095420868836302</c:v>
                </c:pt>
                <c:pt idx="88">
                  <c:v>0.19153768077420458</c:v>
                </c:pt>
                <c:pt idx="89">
                  <c:v>0.19161939441014461</c:v>
                </c:pt>
                <c:pt idx="90">
                  <c:v>0.1927909292355322</c:v>
                </c:pt>
                <c:pt idx="91">
                  <c:v>0.19462810884807186</c:v>
                </c:pt>
                <c:pt idx="92">
                  <c:v>0.1954626896915494</c:v>
                </c:pt>
                <c:pt idx="93">
                  <c:v>0.24105752134998271</c:v>
                </c:pt>
                <c:pt idx="94">
                  <c:v>0.24117182862722469</c:v>
                </c:pt>
                <c:pt idx="95">
                  <c:v>0.24127924992390992</c:v>
                </c:pt>
                <c:pt idx="96">
                  <c:v>0.24252515333931035</c:v>
                </c:pt>
                <c:pt idx="97">
                  <c:v>0.24549668348223119</c:v>
                </c:pt>
                <c:pt idx="98">
                  <c:v>0.24925000195102781</c:v>
                </c:pt>
                <c:pt idx="99">
                  <c:v>0.24975772825074519</c:v>
                </c:pt>
                <c:pt idx="100">
                  <c:v>0.24998358841300641</c:v>
                </c:pt>
                <c:pt idx="101">
                  <c:v>0.25031641080658246</c:v>
                </c:pt>
                <c:pt idx="102">
                  <c:v>0.25851348206133207</c:v>
                </c:pt>
                <c:pt idx="103">
                  <c:v>0.26632952905860841</c:v>
                </c:pt>
                <c:pt idx="104">
                  <c:v>0.26860190264233436</c:v>
                </c:pt>
                <c:pt idx="105">
                  <c:v>0.27608237285381199</c:v>
                </c:pt>
                <c:pt idx="106">
                  <c:v>0.27659468980723384</c:v>
                </c:pt>
                <c:pt idx="107">
                  <c:v>0.28180554082720827</c:v>
                </c:pt>
                <c:pt idx="108">
                  <c:v>0.29477918726148683</c:v>
                </c:pt>
                <c:pt idx="109">
                  <c:v>0.30734747897365838</c:v>
                </c:pt>
                <c:pt idx="110">
                  <c:v>0.30765964342556418</c:v>
                </c:pt>
                <c:pt idx="111">
                  <c:v>0.31213920331041217</c:v>
                </c:pt>
                <c:pt idx="112">
                  <c:v>0.3124036249637912</c:v>
                </c:pt>
                <c:pt idx="113">
                  <c:v>0.31973811238746586</c:v>
                </c:pt>
                <c:pt idx="114">
                  <c:v>0.34771263793192886</c:v>
                </c:pt>
                <c:pt idx="115">
                  <c:v>0.34782051829398453</c:v>
                </c:pt>
                <c:pt idx="116">
                  <c:v>0.34911829609624578</c:v>
                </c:pt>
                <c:pt idx="117">
                  <c:v>0.3595197992598948</c:v>
                </c:pt>
                <c:pt idx="118">
                  <c:v>0.36003670686702116</c:v>
                </c:pt>
                <c:pt idx="119">
                  <c:v>0.36042140364745801</c:v>
                </c:pt>
                <c:pt idx="120">
                  <c:v>0.36442353554703838</c:v>
                </c:pt>
                <c:pt idx="121">
                  <c:v>0.37009666539505559</c:v>
                </c:pt>
                <c:pt idx="122">
                  <c:v>0.37233093655303423</c:v>
                </c:pt>
                <c:pt idx="123">
                  <c:v>0.37693857567623773</c:v>
                </c:pt>
                <c:pt idx="124">
                  <c:v>0.38539455979992093</c:v>
                </c:pt>
                <c:pt idx="125">
                  <c:v>0.38627458811507298</c:v>
                </c:pt>
                <c:pt idx="126">
                  <c:v>0.38935032609708592</c:v>
                </c:pt>
                <c:pt idx="127">
                  <c:v>0.38983280380142854</c:v>
                </c:pt>
                <c:pt idx="128">
                  <c:v>0.39813959167971558</c:v>
                </c:pt>
                <c:pt idx="129">
                  <c:v>0.39832092250104323</c:v>
                </c:pt>
                <c:pt idx="130">
                  <c:v>0.39945481396605398</c:v>
                </c:pt>
                <c:pt idx="131">
                  <c:v>0.39987394064927451</c:v>
                </c:pt>
                <c:pt idx="132">
                  <c:v>0.40072321158460644</c:v>
                </c:pt>
                <c:pt idx="133">
                  <c:v>0.40745402804613973</c:v>
                </c:pt>
                <c:pt idx="134">
                  <c:v>0.40792365192010976</c:v>
                </c:pt>
                <c:pt idx="135">
                  <c:v>0.42741189502643989</c:v>
                </c:pt>
                <c:pt idx="136">
                  <c:v>0.42869085114851269</c:v>
                </c:pt>
                <c:pt idx="137">
                  <c:v>0.59082677214152624</c:v>
                </c:pt>
                <c:pt idx="138">
                  <c:v>0.5952907238037789</c:v>
                </c:pt>
                <c:pt idx="139">
                  <c:v>0.59539906323120506</c:v>
                </c:pt>
                <c:pt idx="140">
                  <c:v>0.59725827798152631</c:v>
                </c:pt>
                <c:pt idx="141">
                  <c:v>0.59949943512006165</c:v>
                </c:pt>
                <c:pt idx="142">
                  <c:v>0.60337165151980476</c:v>
                </c:pt>
                <c:pt idx="143">
                  <c:v>0.60426132020773626</c:v>
                </c:pt>
                <c:pt idx="144">
                  <c:v>0.71363226752126274</c:v>
                </c:pt>
                <c:pt idx="145">
                  <c:v>0.71380074451221776</c:v>
                </c:pt>
                <c:pt idx="146">
                  <c:v>0.71408352878041481</c:v>
                </c:pt>
                <c:pt idx="147">
                  <c:v>0.72065045890469759</c:v>
                </c:pt>
                <c:pt idx="148">
                  <c:v>0.72493675226858634</c:v>
                </c:pt>
                <c:pt idx="149">
                  <c:v>0.81009613287922588</c:v>
                </c:pt>
                <c:pt idx="150">
                  <c:v>0.81108817314476767</c:v>
                </c:pt>
                <c:pt idx="151">
                  <c:v>0.81123920565164553</c:v>
                </c:pt>
                <c:pt idx="152">
                  <c:v>0.81192596744583834</c:v>
                </c:pt>
                <c:pt idx="153">
                  <c:v>0.81222940965570556</c:v>
                </c:pt>
                <c:pt idx="154">
                  <c:v>0.81240339543110596</c:v>
                </c:pt>
                <c:pt idx="155">
                  <c:v>0.8258328937782411</c:v>
                </c:pt>
                <c:pt idx="156">
                  <c:v>0.82650588361132038</c:v>
                </c:pt>
                <c:pt idx="157">
                  <c:v>0.82932684031273374</c:v>
                </c:pt>
                <c:pt idx="158">
                  <c:v>0.82942370310589852</c:v>
                </c:pt>
                <c:pt idx="159">
                  <c:v>0.82950403954572727</c:v>
                </c:pt>
                <c:pt idx="160">
                  <c:v>0.8309000573372648</c:v>
                </c:pt>
                <c:pt idx="161">
                  <c:v>0.83337166529176587</c:v>
                </c:pt>
                <c:pt idx="162">
                  <c:v>0.83382797626999283</c:v>
                </c:pt>
                <c:pt idx="163">
                  <c:v>0.83505597613594573</c:v>
                </c:pt>
                <c:pt idx="164">
                  <c:v>0.83668290380881949</c:v>
                </c:pt>
                <c:pt idx="165">
                  <c:v>0.84340224363609151</c:v>
                </c:pt>
                <c:pt idx="166">
                  <c:v>0.84615112707434426</c:v>
                </c:pt>
                <c:pt idx="167">
                  <c:v>0.8470724712728368</c:v>
                </c:pt>
                <c:pt idx="168">
                  <c:v>0.85592554694195899</c:v>
                </c:pt>
                <c:pt idx="169">
                  <c:v>0.85925468900846014</c:v>
                </c:pt>
                <c:pt idx="170">
                  <c:v>0.85960357869000192</c:v>
                </c:pt>
                <c:pt idx="171">
                  <c:v>0.8671905520674239</c:v>
                </c:pt>
                <c:pt idx="172">
                  <c:v>0.86758810267823328</c:v>
                </c:pt>
                <c:pt idx="173">
                  <c:v>0.86873622516972793</c:v>
                </c:pt>
                <c:pt idx="174">
                  <c:v>0.87317401010586504</c:v>
                </c:pt>
                <c:pt idx="175">
                  <c:v>0.87837246636083732</c:v>
                </c:pt>
                <c:pt idx="176">
                  <c:v>0.87904775152076886</c:v>
                </c:pt>
                <c:pt idx="177">
                  <c:v>0.87936726101860174</c:v>
                </c:pt>
                <c:pt idx="178">
                  <c:v>0.88398086799162112</c:v>
                </c:pt>
                <c:pt idx="179">
                  <c:v>0.8843058862738995</c:v>
                </c:pt>
                <c:pt idx="180">
                  <c:v>0.89545842038360424</c:v>
                </c:pt>
                <c:pt idx="181">
                  <c:v>0.89623607712114595</c:v>
                </c:pt>
                <c:pt idx="182">
                  <c:v>0.89636094290190826</c:v>
                </c:pt>
                <c:pt idx="183">
                  <c:v>0.90646543077087638</c:v>
                </c:pt>
                <c:pt idx="184">
                  <c:v>0.9067688729807436</c:v>
                </c:pt>
                <c:pt idx="185">
                  <c:v>0.90803864779540744</c:v>
                </c:pt>
                <c:pt idx="186">
                  <c:v>0.90990015787258094</c:v>
                </c:pt>
                <c:pt idx="187">
                  <c:v>0.91004155000667941</c:v>
                </c:pt>
                <c:pt idx="188">
                  <c:v>0.91140635135302628</c:v>
                </c:pt>
                <c:pt idx="189">
                  <c:v>0.91965529699463677</c:v>
                </c:pt>
                <c:pt idx="190">
                  <c:v>0.92468527625865393</c:v>
                </c:pt>
                <c:pt idx="191">
                  <c:v>0.9261662211437246</c:v>
                </c:pt>
                <c:pt idx="192">
                  <c:v>0.92631725365060258</c:v>
                </c:pt>
                <c:pt idx="193">
                  <c:v>0.94020948989115105</c:v>
                </c:pt>
                <c:pt idx="194">
                  <c:v>0.94296984996366495</c:v>
                </c:pt>
                <c:pt idx="195">
                  <c:v>0.94454077166134376</c:v>
                </c:pt>
                <c:pt idx="196">
                  <c:v>0.95019507982917262</c:v>
                </c:pt>
                <c:pt idx="197">
                  <c:v>0.95476140306903567</c:v>
                </c:pt>
                <c:pt idx="198">
                  <c:v>0.95497716379314701</c:v>
                </c:pt>
                <c:pt idx="199">
                  <c:v>0.96125717806089872</c:v>
                </c:pt>
                <c:pt idx="200">
                  <c:v>0.96144723112426489</c:v>
                </c:pt>
                <c:pt idx="201">
                  <c:v>0.96160882213466314</c:v>
                </c:pt>
                <c:pt idx="202">
                  <c:v>0.96175342772635486</c:v>
                </c:pt>
                <c:pt idx="203">
                  <c:v>0.96241126840220925</c:v>
                </c:pt>
                <c:pt idx="204">
                  <c:v>0.96264952332947262</c:v>
                </c:pt>
                <c:pt idx="205">
                  <c:v>0.96274959958023065</c:v>
                </c:pt>
                <c:pt idx="206">
                  <c:v>0.9632449311149458</c:v>
                </c:pt>
                <c:pt idx="207">
                  <c:v>0.96384309329264173</c:v>
                </c:pt>
                <c:pt idx="208">
                  <c:v>0.963946383000993</c:v>
                </c:pt>
                <c:pt idx="209">
                  <c:v>0.96543650919347268</c:v>
                </c:pt>
                <c:pt idx="210">
                  <c:v>0.96738248729880882</c:v>
                </c:pt>
                <c:pt idx="211">
                  <c:v>0.96842043410139556</c:v>
                </c:pt>
                <c:pt idx="212">
                  <c:v>0.96920497681949414</c:v>
                </c:pt>
                <c:pt idx="213">
                  <c:v>0.96968745452383676</c:v>
                </c:pt>
                <c:pt idx="214">
                  <c:v>0.97055876059695023</c:v>
                </c:pt>
                <c:pt idx="215">
                  <c:v>0.97392416882771693</c:v>
                </c:pt>
                <c:pt idx="216">
                  <c:v>0.97424918710999531</c:v>
                </c:pt>
                <c:pt idx="217">
                  <c:v>0.9764109259394429</c:v>
                </c:pt>
                <c:pt idx="218">
                  <c:v>0.9770003658751002</c:v>
                </c:pt>
                <c:pt idx="219">
                  <c:v>0.9803561337330875</c:v>
                </c:pt>
                <c:pt idx="220">
                  <c:v>0.9805011983901496</c:v>
                </c:pt>
                <c:pt idx="221">
                  <c:v>0.9822511555823038</c:v>
                </c:pt>
                <c:pt idx="222">
                  <c:v>0.98267349572311746</c:v>
                </c:pt>
                <c:pt idx="223">
                  <c:v>0.98280937907277055</c:v>
                </c:pt>
                <c:pt idx="224">
                  <c:v>0.98353332516196978</c:v>
                </c:pt>
                <c:pt idx="225">
                  <c:v>0.98463737737790125</c:v>
                </c:pt>
                <c:pt idx="226">
                  <c:v>0.98508083452575568</c:v>
                </c:pt>
                <c:pt idx="227">
                  <c:v>0.98715351467333601</c:v>
                </c:pt>
                <c:pt idx="228">
                  <c:v>0.98782971796400831</c:v>
                </c:pt>
                <c:pt idx="229">
                  <c:v>0.98810882970924174</c:v>
                </c:pt>
                <c:pt idx="230">
                  <c:v>0.98888005953159719</c:v>
                </c:pt>
                <c:pt idx="231">
                  <c:v>0.98931938509111761</c:v>
                </c:pt>
                <c:pt idx="232">
                  <c:v>0.98992489231474068</c:v>
                </c:pt>
                <c:pt idx="233">
                  <c:v>0.99010071435162295</c:v>
                </c:pt>
                <c:pt idx="234">
                  <c:v>0.99015212967311328</c:v>
                </c:pt>
                <c:pt idx="235">
                  <c:v>0.99041609226112193</c:v>
                </c:pt>
                <c:pt idx="236">
                  <c:v>0.99059880027856084</c:v>
                </c:pt>
                <c:pt idx="237">
                  <c:v>0.99114141554643242</c:v>
                </c:pt>
                <c:pt idx="238">
                  <c:v>0.99123368768589282</c:v>
                </c:pt>
                <c:pt idx="239">
                  <c:v>0.99369978685594851</c:v>
                </c:pt>
                <c:pt idx="240">
                  <c:v>0.99407667952508771</c:v>
                </c:pt>
                <c:pt idx="241">
                  <c:v>0.99477078636520766</c:v>
                </c:pt>
                <c:pt idx="242">
                  <c:v>0.99499985998506202</c:v>
                </c:pt>
                <c:pt idx="243">
                  <c:v>0.99512380763508346</c:v>
                </c:pt>
                <c:pt idx="244">
                  <c:v>0.99532074667900639</c:v>
                </c:pt>
                <c:pt idx="245">
                  <c:v>0.99607545014802568</c:v>
                </c:pt>
                <c:pt idx="246">
                  <c:v>0.996282029564728</c:v>
                </c:pt>
                <c:pt idx="247">
                  <c:v>0.99743933336363166</c:v>
                </c:pt>
                <c:pt idx="248">
                  <c:v>0.99787452733481796</c:v>
                </c:pt>
                <c:pt idx="249">
                  <c:v>0.99851630072270658</c:v>
                </c:pt>
                <c:pt idx="250">
                  <c:v>1</c:v>
                </c:pt>
              </c:numCache>
            </c:numRef>
          </c:xVal>
          <c:yVal>
            <c:numRef>
              <c:f>[1]Año2010!$J$11:$J$261</c:f>
              <c:numCache>
                <c:formatCode>General</c:formatCode>
                <c:ptCount val="251"/>
                <c:pt idx="0">
                  <c:v>5.0672899499532183E-5</c:v>
                </c:pt>
                <c:pt idx="1">
                  <c:v>7.9612268532187259E-5</c:v>
                </c:pt>
                <c:pt idx="2">
                  <c:v>1.0580701627872195E-4</c:v>
                </c:pt>
                <c:pt idx="3">
                  <c:v>1.4671428030053511E-4</c:v>
                </c:pt>
                <c:pt idx="4">
                  <c:v>2.1273953046754222E-4</c:v>
                </c:pt>
                <c:pt idx="5">
                  <c:v>2.6760595736737019E-4</c:v>
                </c:pt>
                <c:pt idx="6">
                  <c:v>2.9474110304393081E-4</c:v>
                </c:pt>
                <c:pt idx="7">
                  <c:v>5.7871214024429382E-4</c:v>
                </c:pt>
                <c:pt idx="8">
                  <c:v>8.6918767556976853E-4</c:v>
                </c:pt>
                <c:pt idx="9">
                  <c:v>9.2037966345745622E-4</c:v>
                </c:pt>
                <c:pt idx="10">
                  <c:v>9.4599508761676143E-4</c:v>
                </c:pt>
                <c:pt idx="11">
                  <c:v>1.0489921333898288E-3</c:v>
                </c:pt>
                <c:pt idx="12">
                  <c:v>1.3862873528467253E-3</c:v>
                </c:pt>
                <c:pt idx="13">
                  <c:v>1.6578411502721593E-3</c:v>
                </c:pt>
                <c:pt idx="14">
                  <c:v>1.7735495991766904E-3</c:v>
                </c:pt>
                <c:pt idx="15">
                  <c:v>1.8083760785111073E-3</c:v>
                </c:pt>
                <c:pt idx="16">
                  <c:v>1.9605593137278655E-3</c:v>
                </c:pt>
                <c:pt idx="17">
                  <c:v>2.0422309860502513E-3</c:v>
                </c:pt>
                <c:pt idx="18">
                  <c:v>2.1104200946409301E-3</c:v>
                </c:pt>
                <c:pt idx="19">
                  <c:v>2.2993039598878467E-3</c:v>
                </c:pt>
                <c:pt idx="20">
                  <c:v>2.3948496328672891E-3</c:v>
                </c:pt>
                <c:pt idx="21">
                  <c:v>2.5075090690882445E-3</c:v>
                </c:pt>
                <c:pt idx="22">
                  <c:v>2.8187347271198134E-3</c:v>
                </c:pt>
                <c:pt idx="23">
                  <c:v>2.9079038749771587E-3</c:v>
                </c:pt>
                <c:pt idx="24">
                  <c:v>2.9490981672251641E-3</c:v>
                </c:pt>
                <c:pt idx="25">
                  <c:v>2.988667915847917E-3</c:v>
                </c:pt>
                <c:pt idx="26">
                  <c:v>3.3265951914862499E-3</c:v>
                </c:pt>
                <c:pt idx="27">
                  <c:v>3.5186088831891654E-3</c:v>
                </c:pt>
                <c:pt idx="28">
                  <c:v>3.6120184573829438E-3</c:v>
                </c:pt>
                <c:pt idx="29">
                  <c:v>5.2891107558431143E-3</c:v>
                </c:pt>
                <c:pt idx="30">
                  <c:v>5.3887468336845292E-3</c:v>
                </c:pt>
                <c:pt idx="31">
                  <c:v>5.5961177604038027E-3</c:v>
                </c:pt>
                <c:pt idx="32">
                  <c:v>6.5876512403551107E-3</c:v>
                </c:pt>
                <c:pt idx="33">
                  <c:v>6.670200855249866E-3</c:v>
                </c:pt>
                <c:pt idx="34">
                  <c:v>6.6983732896393044E-3</c:v>
                </c:pt>
                <c:pt idx="35">
                  <c:v>1.796724635739514E-2</c:v>
                </c:pt>
                <c:pt idx="36">
                  <c:v>1.9150640690270219E-2</c:v>
                </c:pt>
                <c:pt idx="37">
                  <c:v>1.9573640584328526E-2</c:v>
                </c:pt>
                <c:pt idx="38">
                  <c:v>1.9661615133753804E-2</c:v>
                </c:pt>
                <c:pt idx="39">
                  <c:v>1.9765526869551651E-2</c:v>
                </c:pt>
                <c:pt idx="40">
                  <c:v>3.1533808441685511E-2</c:v>
                </c:pt>
                <c:pt idx="41">
                  <c:v>4.1290204997411373E-2</c:v>
                </c:pt>
                <c:pt idx="42">
                  <c:v>4.2357269650387504E-2</c:v>
                </c:pt>
                <c:pt idx="43">
                  <c:v>4.238831219861304E-2</c:v>
                </c:pt>
                <c:pt idx="44">
                  <c:v>4.2782604523506199E-2</c:v>
                </c:pt>
                <c:pt idx="45">
                  <c:v>4.3048455254120689E-2</c:v>
                </c:pt>
                <c:pt idx="46">
                  <c:v>4.3126390721088009E-2</c:v>
                </c:pt>
                <c:pt idx="47">
                  <c:v>4.3178315560356804E-2</c:v>
                </c:pt>
                <c:pt idx="48">
                  <c:v>4.4980657324396371E-2</c:v>
                </c:pt>
                <c:pt idx="49">
                  <c:v>4.8334967475112442E-2</c:v>
                </c:pt>
                <c:pt idx="50">
                  <c:v>4.8493655897469047E-2</c:v>
                </c:pt>
                <c:pt idx="51">
                  <c:v>4.8917342540167122E-2</c:v>
                </c:pt>
                <c:pt idx="52">
                  <c:v>4.9387785263281081E-2</c:v>
                </c:pt>
                <c:pt idx="53">
                  <c:v>4.959135466604863E-2</c:v>
                </c:pt>
                <c:pt idx="54">
                  <c:v>5.1173022374385042E-2</c:v>
                </c:pt>
                <c:pt idx="55">
                  <c:v>5.1340204327285595E-2</c:v>
                </c:pt>
                <c:pt idx="56">
                  <c:v>5.1648177575484504E-2</c:v>
                </c:pt>
                <c:pt idx="57">
                  <c:v>5.1719856696810541E-2</c:v>
                </c:pt>
                <c:pt idx="58">
                  <c:v>5.3664196879337232E-2</c:v>
                </c:pt>
                <c:pt idx="59">
                  <c:v>7.6334756576032198E-2</c:v>
                </c:pt>
                <c:pt idx="60">
                  <c:v>7.6657489453802657E-2</c:v>
                </c:pt>
                <c:pt idx="61">
                  <c:v>7.6808340410132334E-2</c:v>
                </c:pt>
                <c:pt idx="62">
                  <c:v>7.7182172779390476E-2</c:v>
                </c:pt>
                <c:pt idx="63">
                  <c:v>7.730604032639915E-2</c:v>
                </c:pt>
                <c:pt idx="64">
                  <c:v>7.7564411113075771E-2</c:v>
                </c:pt>
                <c:pt idx="65">
                  <c:v>7.7873043166539174E-2</c:v>
                </c:pt>
                <c:pt idx="66">
                  <c:v>7.8575359007083859E-2</c:v>
                </c:pt>
                <c:pt idx="67">
                  <c:v>7.8662336184716436E-2</c:v>
                </c:pt>
                <c:pt idx="68">
                  <c:v>7.8860473793429017E-2</c:v>
                </c:pt>
                <c:pt idx="69">
                  <c:v>7.8934482978843687E-2</c:v>
                </c:pt>
                <c:pt idx="70">
                  <c:v>7.9454869011412466E-2</c:v>
                </c:pt>
                <c:pt idx="71">
                  <c:v>7.9667272685476423E-2</c:v>
                </c:pt>
                <c:pt idx="72">
                  <c:v>8.2371641179702387E-2</c:v>
                </c:pt>
                <c:pt idx="73">
                  <c:v>8.2764617287407444E-2</c:v>
                </c:pt>
                <c:pt idx="74">
                  <c:v>8.3171480762655375E-2</c:v>
                </c:pt>
                <c:pt idx="75">
                  <c:v>8.4057717173787322E-2</c:v>
                </c:pt>
                <c:pt idx="76">
                  <c:v>8.4228406885380469E-2</c:v>
                </c:pt>
                <c:pt idx="77">
                  <c:v>8.9375316009324635E-2</c:v>
                </c:pt>
                <c:pt idx="78">
                  <c:v>9.0756241862930562E-2</c:v>
                </c:pt>
                <c:pt idx="79">
                  <c:v>0.10006970508339894</c:v>
                </c:pt>
                <c:pt idx="80">
                  <c:v>0.10178144110386354</c:v>
                </c:pt>
                <c:pt idx="81">
                  <c:v>0.10354295654014523</c:v>
                </c:pt>
                <c:pt idx="82">
                  <c:v>0.1088390633219123</c:v>
                </c:pt>
                <c:pt idx="83">
                  <c:v>0.11121203986055075</c:v>
                </c:pt>
                <c:pt idx="84">
                  <c:v>0.11130444702548856</c:v>
                </c:pt>
                <c:pt idx="85">
                  <c:v>0.11138459150431171</c:v>
                </c:pt>
                <c:pt idx="86">
                  <c:v>0.11149024220611474</c:v>
                </c:pt>
                <c:pt idx="87">
                  <c:v>0.11316806397212811</c:v>
                </c:pt>
                <c:pt idx="88">
                  <c:v>0.1135839810090947</c:v>
                </c:pt>
                <c:pt idx="89">
                  <c:v>0.11364292674006359</c:v>
                </c:pt>
                <c:pt idx="90">
                  <c:v>0.1144912795288037</c:v>
                </c:pt>
                <c:pt idx="91">
                  <c:v>0.1158356219614412</c:v>
                </c:pt>
                <c:pt idx="92">
                  <c:v>0.11645261122804688</c:v>
                </c:pt>
                <c:pt idx="93">
                  <c:v>0.15067094810722262</c:v>
                </c:pt>
                <c:pt idx="94">
                  <c:v>0.15075685625553031</c:v>
                </c:pt>
                <c:pt idx="95">
                  <c:v>0.15083763220870022</c:v>
                </c:pt>
                <c:pt idx="96">
                  <c:v>0.15177890004279332</c:v>
                </c:pt>
                <c:pt idx="97">
                  <c:v>0.1540517121517819</c:v>
                </c:pt>
                <c:pt idx="98">
                  <c:v>0.15695565924482091</c:v>
                </c:pt>
                <c:pt idx="99">
                  <c:v>0.15735604046946389</c:v>
                </c:pt>
                <c:pt idx="100">
                  <c:v>0.15753445743534961</c:v>
                </c:pt>
                <c:pt idx="101">
                  <c:v>0.15779831218215218</c:v>
                </c:pt>
                <c:pt idx="102">
                  <c:v>0.1643339641849588</c:v>
                </c:pt>
                <c:pt idx="103">
                  <c:v>0.17058041842260596</c:v>
                </c:pt>
                <c:pt idx="104">
                  <c:v>0.17241010393536027</c:v>
                </c:pt>
                <c:pt idx="105">
                  <c:v>0.17845573578011042</c:v>
                </c:pt>
                <c:pt idx="106">
                  <c:v>0.17887058769216893</c:v>
                </c:pt>
                <c:pt idx="107">
                  <c:v>0.18311044206981653</c:v>
                </c:pt>
                <c:pt idx="108">
                  <c:v>0.19367521696902865</c:v>
                </c:pt>
                <c:pt idx="109">
                  <c:v>0.2039765533169596</c:v>
                </c:pt>
                <c:pt idx="110">
                  <c:v>0.20423370341451294</c:v>
                </c:pt>
                <c:pt idx="111">
                  <c:v>0.20793038131114785</c:v>
                </c:pt>
                <c:pt idx="112">
                  <c:v>0.20815004582246469</c:v>
                </c:pt>
                <c:pt idx="113">
                  <c:v>0.21426899734793081</c:v>
                </c:pt>
                <c:pt idx="114">
                  <c:v>0.23783966702769449</c:v>
                </c:pt>
                <c:pt idx="115">
                  <c:v>0.23793084511284074</c:v>
                </c:pt>
                <c:pt idx="116">
                  <c:v>0.23903124748336269</c:v>
                </c:pt>
                <c:pt idx="117">
                  <c:v>0.24786885501973149</c:v>
                </c:pt>
                <c:pt idx="118">
                  <c:v>0.24831230254371681</c:v>
                </c:pt>
                <c:pt idx="119">
                  <c:v>0.24864435561659604</c:v>
                </c:pt>
                <c:pt idx="120">
                  <c:v>0.25213645986383482</c:v>
                </c:pt>
                <c:pt idx="121">
                  <c:v>0.25709796489191505</c:v>
                </c:pt>
                <c:pt idx="122">
                  <c:v>0.25906128912989651</c:v>
                </c:pt>
                <c:pt idx="123">
                  <c:v>0.26316395465687403</c:v>
                </c:pt>
                <c:pt idx="124">
                  <c:v>0.27070364168418726</c:v>
                </c:pt>
                <c:pt idx="125">
                  <c:v>0.27149186103367379</c:v>
                </c:pt>
                <c:pt idx="126">
                  <c:v>0.27425667351374911</c:v>
                </c:pt>
                <c:pt idx="127">
                  <c:v>0.27470004916584206</c:v>
                </c:pt>
                <c:pt idx="128">
                  <c:v>0.28241535234477566</c:v>
                </c:pt>
                <c:pt idx="129">
                  <c:v>0.28258458799029984</c:v>
                </c:pt>
                <c:pt idx="130">
                  <c:v>0.28364919996518778</c:v>
                </c:pt>
                <c:pt idx="131">
                  <c:v>0.28404306796418571</c:v>
                </c:pt>
                <c:pt idx="132">
                  <c:v>0.28484472665321298</c:v>
                </c:pt>
                <c:pt idx="133">
                  <c:v>0.29122446282894726</c:v>
                </c:pt>
                <c:pt idx="134">
                  <c:v>0.29167001397615722</c:v>
                </c:pt>
                <c:pt idx="135">
                  <c:v>0.3102691479513624</c:v>
                </c:pt>
                <c:pt idx="136">
                  <c:v>0.3115000349520255</c:v>
                </c:pt>
                <c:pt idx="137">
                  <c:v>0.46801802018760058</c:v>
                </c:pt>
                <c:pt idx="138">
                  <c:v>0.47232848906694358</c:v>
                </c:pt>
                <c:pt idx="139">
                  <c:v>0.47243364190201226</c:v>
                </c:pt>
                <c:pt idx="140">
                  <c:v>0.47428170343768689</c:v>
                </c:pt>
                <c:pt idx="141">
                  <c:v>0.47653079475991661</c:v>
                </c:pt>
                <c:pt idx="142">
                  <c:v>0.48041801116771177</c:v>
                </c:pt>
                <c:pt idx="143">
                  <c:v>0.48131703125196496</c:v>
                </c:pt>
                <c:pt idx="144">
                  <c:v>0.59282981746892083</c:v>
                </c:pt>
                <c:pt idx="145">
                  <c:v>0.59300368416620064</c:v>
                </c:pt>
                <c:pt idx="146">
                  <c:v>0.59330172107169388</c:v>
                </c:pt>
                <c:pt idx="147">
                  <c:v>0.60024563321323443</c:v>
                </c:pt>
                <c:pt idx="148">
                  <c:v>0.60481873050033597</c:v>
                </c:pt>
                <c:pt idx="149">
                  <c:v>0.69653123436754616</c:v>
                </c:pt>
                <c:pt idx="150">
                  <c:v>0.69760480821925908</c:v>
                </c:pt>
                <c:pt idx="151">
                  <c:v>0.69777029392506784</c:v>
                </c:pt>
                <c:pt idx="152">
                  <c:v>0.69852424201860297</c:v>
                </c:pt>
                <c:pt idx="153">
                  <c:v>0.69885852393165082</c:v>
                </c:pt>
                <c:pt idx="154">
                  <c:v>0.69905022139621431</c:v>
                </c:pt>
                <c:pt idx="155">
                  <c:v>0.71393418239011852</c:v>
                </c:pt>
                <c:pt idx="156">
                  <c:v>0.71468104707535018</c:v>
                </c:pt>
                <c:pt idx="157">
                  <c:v>0.71783584419083279</c:v>
                </c:pt>
                <c:pt idx="158">
                  <c:v>0.71794445431809273</c:v>
                </c:pt>
                <c:pt idx="159">
                  <c:v>0.7180349035787662</c:v>
                </c:pt>
                <c:pt idx="160">
                  <c:v>0.71961764195475142</c:v>
                </c:pt>
                <c:pt idx="161">
                  <c:v>0.72243261084888266</c:v>
                </c:pt>
                <c:pt idx="162">
                  <c:v>0.72295543351315206</c:v>
                </c:pt>
                <c:pt idx="163">
                  <c:v>0.72436586657579904</c:v>
                </c:pt>
                <c:pt idx="164">
                  <c:v>0.72624029887951724</c:v>
                </c:pt>
                <c:pt idx="165">
                  <c:v>0.73409951198754364</c:v>
                </c:pt>
                <c:pt idx="166">
                  <c:v>0.73733809748985324</c:v>
                </c:pt>
                <c:pt idx="167">
                  <c:v>0.73842836918489207</c:v>
                </c:pt>
                <c:pt idx="168">
                  <c:v>0.74892738367588896</c:v>
                </c:pt>
                <c:pt idx="169">
                  <c:v>0.75298906287057621</c:v>
                </c:pt>
                <c:pt idx="170">
                  <c:v>0.75341909687010611</c:v>
                </c:pt>
                <c:pt idx="171">
                  <c:v>0.76277544684798892</c:v>
                </c:pt>
                <c:pt idx="172">
                  <c:v>0.7632739189660338</c:v>
                </c:pt>
                <c:pt idx="173">
                  <c:v>0.76471962886335587</c:v>
                </c:pt>
                <c:pt idx="174">
                  <c:v>0.77031669363623112</c:v>
                </c:pt>
                <c:pt idx="175">
                  <c:v>0.77689619986500547</c:v>
                </c:pt>
                <c:pt idx="176">
                  <c:v>0.77775482647586724</c:v>
                </c:pt>
                <c:pt idx="177">
                  <c:v>0.7781636837760143</c:v>
                </c:pt>
                <c:pt idx="178">
                  <c:v>0.7841283786678187</c:v>
                </c:pt>
                <c:pt idx="179">
                  <c:v>0.78455333704797603</c:v>
                </c:pt>
                <c:pt idx="180">
                  <c:v>0.79914856277403223</c:v>
                </c:pt>
                <c:pt idx="181">
                  <c:v>0.80017483487628382</c:v>
                </c:pt>
                <c:pt idx="182">
                  <c:v>0.80034116927981735</c:v>
                </c:pt>
                <c:pt idx="183">
                  <c:v>0.8138694920263766</c:v>
                </c:pt>
                <c:pt idx="184">
                  <c:v>0.81428548976993553</c:v>
                </c:pt>
                <c:pt idx="185">
                  <c:v>0.8160303267012381</c:v>
                </c:pt>
                <c:pt idx="186">
                  <c:v>0.81859356286849583</c:v>
                </c:pt>
                <c:pt idx="187">
                  <c:v>0.81879082993006091</c:v>
                </c:pt>
                <c:pt idx="188">
                  <c:v>0.82069883873320837</c:v>
                </c:pt>
                <c:pt idx="189">
                  <c:v>0.83264338632034696</c:v>
                </c:pt>
                <c:pt idx="190">
                  <c:v>0.83993606880830818</c:v>
                </c:pt>
                <c:pt idx="191">
                  <c:v>0.84208923320273976</c:v>
                </c:pt>
                <c:pt idx="192">
                  <c:v>0.84231192434141711</c:v>
                </c:pt>
                <c:pt idx="193">
                  <c:v>0.86293538099826417</c:v>
                </c:pt>
                <c:pt idx="194">
                  <c:v>0.86704123124320476</c:v>
                </c:pt>
                <c:pt idx="195">
                  <c:v>0.8694268094019606</c:v>
                </c:pt>
                <c:pt idx="196">
                  <c:v>0.8782247675855378</c:v>
                </c:pt>
                <c:pt idx="197">
                  <c:v>0.88533974887142908</c:v>
                </c:pt>
                <c:pt idx="198">
                  <c:v>0.88567712217922234</c:v>
                </c:pt>
                <c:pt idx="199">
                  <c:v>0.89554208234605803</c:v>
                </c:pt>
                <c:pt idx="200">
                  <c:v>0.89584070326043874</c:v>
                </c:pt>
                <c:pt idx="201">
                  <c:v>0.89609541700189732</c:v>
                </c:pt>
                <c:pt idx="202">
                  <c:v>0.89632369929608158</c:v>
                </c:pt>
                <c:pt idx="203">
                  <c:v>0.89739498284751162</c:v>
                </c:pt>
                <c:pt idx="204">
                  <c:v>0.89779073329600489</c:v>
                </c:pt>
                <c:pt idx="205">
                  <c:v>0.89796057533573959</c:v>
                </c:pt>
                <c:pt idx="206">
                  <c:v>0.89880268589598478</c:v>
                </c:pt>
                <c:pt idx="207">
                  <c:v>0.89982907497762654</c:v>
                </c:pt>
                <c:pt idx="208">
                  <c:v>0.90000882169601193</c:v>
                </c:pt>
                <c:pt idx="209">
                  <c:v>0.90266260282043387</c:v>
                </c:pt>
                <c:pt idx="210">
                  <c:v>0.90620662079083703</c:v>
                </c:pt>
                <c:pt idx="211">
                  <c:v>0.90810115445630057</c:v>
                </c:pt>
                <c:pt idx="212">
                  <c:v>0.90956508116820534</c:v>
                </c:pt>
                <c:pt idx="213">
                  <c:v>0.91047077313522939</c:v>
                </c:pt>
                <c:pt idx="214">
                  <c:v>0.91211792780480072</c:v>
                </c:pt>
                <c:pt idx="215">
                  <c:v>0.9184863269168122</c:v>
                </c:pt>
                <c:pt idx="216">
                  <c:v>0.91911675610479338</c:v>
                </c:pt>
                <c:pt idx="217">
                  <c:v>0.92333815846885137</c:v>
                </c:pt>
                <c:pt idx="218">
                  <c:v>0.92449402220752763</c:v>
                </c:pt>
                <c:pt idx="219">
                  <c:v>0.93110160995136959</c:v>
                </c:pt>
                <c:pt idx="220">
                  <c:v>0.93139151323699243</c:v>
                </c:pt>
                <c:pt idx="221">
                  <c:v>0.93490294257135576</c:v>
                </c:pt>
                <c:pt idx="222">
                  <c:v>0.93575431796054798</c:v>
                </c:pt>
                <c:pt idx="223">
                  <c:v>0.93603871261931748</c:v>
                </c:pt>
                <c:pt idx="224">
                  <c:v>0.93755905008512108</c:v>
                </c:pt>
                <c:pt idx="225">
                  <c:v>0.93991144146649186</c:v>
                </c:pt>
                <c:pt idx="226">
                  <c:v>0.940865510428746</c:v>
                </c:pt>
                <c:pt idx="227">
                  <c:v>0.94536567143355166</c:v>
                </c:pt>
                <c:pt idx="228">
                  <c:v>0.94685453461449831</c:v>
                </c:pt>
                <c:pt idx="229">
                  <c:v>0.94749553022619093</c:v>
                </c:pt>
                <c:pt idx="230">
                  <c:v>0.94928385969666085</c:v>
                </c:pt>
                <c:pt idx="231">
                  <c:v>0.95032809441299315</c:v>
                </c:pt>
                <c:pt idx="232">
                  <c:v>0.95181369653314429</c:v>
                </c:pt>
                <c:pt idx="233">
                  <c:v>0.95225158239145324</c:v>
                </c:pt>
                <c:pt idx="234">
                  <c:v>0.95238500871640541</c:v>
                </c:pt>
                <c:pt idx="235">
                  <c:v>0.95308330409473929</c:v>
                </c:pt>
                <c:pt idx="236">
                  <c:v>0.95362717107569417</c:v>
                </c:pt>
                <c:pt idx="237">
                  <c:v>0.95532651218046116</c:v>
                </c:pt>
                <c:pt idx="238">
                  <c:v>0.95562290959836527</c:v>
                </c:pt>
                <c:pt idx="239">
                  <c:v>0.96357867112547868</c:v>
                </c:pt>
                <c:pt idx="240">
                  <c:v>0.96481550141411132</c:v>
                </c:pt>
                <c:pt idx="241">
                  <c:v>0.96715714499247019</c:v>
                </c:pt>
                <c:pt idx="242">
                  <c:v>0.96797402683424683</c:v>
                </c:pt>
                <c:pt idx="243">
                  <c:v>0.96846767419552771</c:v>
                </c:pt>
                <c:pt idx="244">
                  <c:v>0.96932693996707842</c:v>
                </c:pt>
                <c:pt idx="245">
                  <c:v>0.97263874513578763</c:v>
                </c:pt>
                <c:pt idx="246">
                  <c:v>0.97369463265301615</c:v>
                </c:pt>
                <c:pt idx="247">
                  <c:v>0.980160695913327</c:v>
                </c:pt>
                <c:pt idx="248">
                  <c:v>0.98261377209889667</c:v>
                </c:pt>
                <c:pt idx="249">
                  <c:v>0.98636635120006833</c:v>
                </c:pt>
                <c:pt idx="25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Igualdad</c:v>
          </c:tx>
          <c:marker>
            <c:symbol val="none"/>
          </c:marker>
          <c:xVal>
            <c:numRef>
              <c:f>[1]Año2010!$K$11:$K$261</c:f>
              <c:numCache>
                <c:formatCode>General</c:formatCode>
                <c:ptCount val="251"/>
                <c:pt idx="0">
                  <c:v>1.5975474891649096E-4</c:v>
                </c:pt>
                <c:pt idx="1">
                  <c:v>2.4835436541328047E-4</c:v>
                </c:pt>
                <c:pt idx="2">
                  <c:v>3.2455921690792845E-4</c:v>
                </c:pt>
                <c:pt idx="3">
                  <c:v>4.407027556316992E-4</c:v>
                </c:pt>
                <c:pt idx="4">
                  <c:v>6.280014267751714E-4</c:v>
                </c:pt>
                <c:pt idx="5">
                  <c:v>7.7627954143042019E-4</c:v>
                </c:pt>
                <c:pt idx="6">
                  <c:v>8.4927093533192037E-4</c:v>
                </c:pt>
                <c:pt idx="7">
                  <c:v>1.5364917948951012E-3</c:v>
                </c:pt>
                <c:pt idx="8">
                  <c:v>2.2191220007537855E-3</c:v>
                </c:pt>
                <c:pt idx="9">
                  <c:v>2.3393971278116033E-3</c:v>
                </c:pt>
                <c:pt idx="10">
                  <c:v>2.398157495229163E-3</c:v>
                </c:pt>
                <c:pt idx="11">
                  <c:v>2.6327398995289529E-3</c:v>
                </c:pt>
                <c:pt idx="12">
                  <c:v>3.3993790681799297E-3</c:v>
                </c:pt>
                <c:pt idx="13">
                  <c:v>4.0085588147666636E-3</c:v>
                </c:pt>
                <c:pt idx="14">
                  <c:v>4.2647172914775889E-3</c:v>
                </c:pt>
                <c:pt idx="15">
                  <c:v>4.3413812083426869E-3</c:v>
                </c:pt>
                <c:pt idx="16">
                  <c:v>4.6760398634005081E-3</c:v>
                </c:pt>
                <c:pt idx="17">
                  <c:v>4.8550753578758864E-3</c:v>
                </c:pt>
                <c:pt idx="18">
                  <c:v>5.0042716032720341E-3</c:v>
                </c:pt>
                <c:pt idx="19">
                  <c:v>5.4155941751949533E-3</c:v>
                </c:pt>
                <c:pt idx="20">
                  <c:v>5.6221735918973127E-3</c:v>
                </c:pt>
                <c:pt idx="21">
                  <c:v>5.8650191728651969E-3</c:v>
                </c:pt>
                <c:pt idx="22">
                  <c:v>6.5329592868694913E-3</c:v>
                </c:pt>
                <c:pt idx="23">
                  <c:v>6.7234714156061111E-3</c:v>
                </c:pt>
                <c:pt idx="24">
                  <c:v>6.8111529013620007E-3</c:v>
                </c:pt>
                <c:pt idx="25">
                  <c:v>6.8951618641542936E-3</c:v>
                </c:pt>
                <c:pt idx="26">
                  <c:v>7.5975318809423141E-3</c:v>
                </c:pt>
                <c:pt idx="27">
                  <c:v>7.996459687863092E-3</c:v>
                </c:pt>
                <c:pt idx="28">
                  <c:v>8.1888080780815106E-3</c:v>
                </c:pt>
                <c:pt idx="29">
                  <c:v>1.160333630348628E-2</c:v>
                </c:pt>
                <c:pt idx="30">
                  <c:v>1.1804866001113693E-2</c:v>
                </c:pt>
                <c:pt idx="31">
                  <c:v>1.2222615488222907E-2</c:v>
                </c:pt>
                <c:pt idx="32">
                  <c:v>1.4192924058192963E-2</c:v>
                </c:pt>
                <c:pt idx="33">
                  <c:v>1.4354974133961702E-2</c:v>
                </c:pt>
                <c:pt idx="34">
                  <c:v>1.4410061978415665E-2</c:v>
                </c:pt>
                <c:pt idx="35">
                  <c:v>3.6379094346655871E-2</c:v>
                </c:pt>
                <c:pt idx="36">
                  <c:v>3.8684061571683748E-2</c:v>
                </c:pt>
                <c:pt idx="37">
                  <c:v>3.9492934754416092E-2</c:v>
                </c:pt>
                <c:pt idx="38">
                  <c:v>3.9655902960925735E-2</c:v>
                </c:pt>
                <c:pt idx="39">
                  <c:v>3.984825135114415E-2</c:v>
                </c:pt>
                <c:pt idx="40">
                  <c:v>6.1470689364694846E-2</c:v>
                </c:pt>
                <c:pt idx="41">
                  <c:v>7.9383420119641612E-2</c:v>
                </c:pt>
                <c:pt idx="42">
                  <c:v>8.1338120467016384E-2</c:v>
                </c:pt>
                <c:pt idx="43">
                  <c:v>8.139458550758169E-2</c:v>
                </c:pt>
                <c:pt idx="44">
                  <c:v>8.2085019824738023E-2</c:v>
                </c:pt>
                <c:pt idx="45">
                  <c:v>8.2549593979633101E-2</c:v>
                </c:pt>
                <c:pt idx="46">
                  <c:v>8.2685477329286217E-2</c:v>
                </c:pt>
                <c:pt idx="47">
                  <c:v>8.2774995076523902E-2</c:v>
                </c:pt>
                <c:pt idx="48">
                  <c:v>8.5872768196318394E-2</c:v>
                </c:pt>
                <c:pt idx="49">
                  <c:v>9.1623480091941614E-2</c:v>
                </c:pt>
                <c:pt idx="50">
                  <c:v>9.1893869595136471E-2</c:v>
                </c:pt>
                <c:pt idx="51">
                  <c:v>9.261460222674249E-2</c:v>
                </c:pt>
                <c:pt idx="52">
                  <c:v>9.3413375971324944E-2</c:v>
                </c:pt>
                <c:pt idx="53">
                  <c:v>9.375767499916221E-2</c:v>
                </c:pt>
                <c:pt idx="54">
                  <c:v>9.6430353585920281E-2</c:v>
                </c:pt>
                <c:pt idx="55">
                  <c:v>9.6712219723376389E-2</c:v>
                </c:pt>
                <c:pt idx="56">
                  <c:v>9.7221323219205097E-2</c:v>
                </c:pt>
                <c:pt idx="57">
                  <c:v>9.7339762084781109E-2</c:v>
                </c:pt>
                <c:pt idx="58">
                  <c:v>0.10053347986699958</c:v>
                </c:pt>
                <c:pt idx="59">
                  <c:v>0.13738587061058907</c:v>
                </c:pt>
                <c:pt idx="60">
                  <c:v>0.13791012326364263</c:v>
                </c:pt>
                <c:pt idx="61">
                  <c:v>0.13815388697535141</c:v>
                </c:pt>
                <c:pt idx="62">
                  <c:v>0.13875663980675185</c:v>
                </c:pt>
                <c:pt idx="63">
                  <c:v>0.13895449698141565</c:v>
                </c:pt>
                <c:pt idx="64">
                  <c:v>0.13936627861870904</c:v>
                </c:pt>
                <c:pt idx="65">
                  <c:v>0.1398528879113857</c:v>
                </c:pt>
                <c:pt idx="66">
                  <c:v>0.1409551038658354</c:v>
                </c:pt>
                <c:pt idx="67">
                  <c:v>0.14109098721548849</c:v>
                </c:pt>
                <c:pt idx="68">
                  <c:v>0.1413976428829489</c:v>
                </c:pt>
                <c:pt idx="69">
                  <c:v>0.14151195016019086</c:v>
                </c:pt>
                <c:pt idx="70">
                  <c:v>0.14231531455847782</c:v>
                </c:pt>
                <c:pt idx="71">
                  <c:v>0.1426375784485335</c:v>
                </c:pt>
                <c:pt idx="72">
                  <c:v>0.14670306136923592</c:v>
                </c:pt>
                <c:pt idx="73">
                  <c:v>0.14728561532433657</c:v>
                </c:pt>
                <c:pt idx="74">
                  <c:v>0.14788331843666205</c:v>
                </c:pt>
                <c:pt idx="75">
                  <c:v>0.14918155530429378</c:v>
                </c:pt>
                <c:pt idx="76">
                  <c:v>0.14943036873507751</c:v>
                </c:pt>
                <c:pt idx="77">
                  <c:v>0.15686539147488063</c:v>
                </c:pt>
                <c:pt idx="78">
                  <c:v>0.15886003050948452</c:v>
                </c:pt>
                <c:pt idx="79">
                  <c:v>0.17227575689550617</c:v>
                </c:pt>
                <c:pt idx="80">
                  <c:v>0.17473083849667109</c:v>
                </c:pt>
                <c:pt idx="81">
                  <c:v>0.17725707523025572</c:v>
                </c:pt>
                <c:pt idx="82">
                  <c:v>0.18481512748933934</c:v>
                </c:pt>
                <c:pt idx="83">
                  <c:v>0.18819660300807176</c:v>
                </c:pt>
                <c:pt idx="84">
                  <c:v>0.18832789570402036</c:v>
                </c:pt>
                <c:pt idx="85">
                  <c:v>0.18844174391589188</c:v>
                </c:pt>
                <c:pt idx="86">
                  <c:v>0.18859139922665849</c:v>
                </c:pt>
                <c:pt idx="87">
                  <c:v>0.19095420868836302</c:v>
                </c:pt>
                <c:pt idx="88">
                  <c:v>0.19153768077420458</c:v>
                </c:pt>
                <c:pt idx="89">
                  <c:v>0.19161939441014461</c:v>
                </c:pt>
                <c:pt idx="90">
                  <c:v>0.1927909292355322</c:v>
                </c:pt>
                <c:pt idx="91">
                  <c:v>0.19462810884807186</c:v>
                </c:pt>
                <c:pt idx="92">
                  <c:v>0.1954626896915494</c:v>
                </c:pt>
                <c:pt idx="93">
                  <c:v>0.24105752134998271</c:v>
                </c:pt>
                <c:pt idx="94">
                  <c:v>0.24117182862722469</c:v>
                </c:pt>
                <c:pt idx="95">
                  <c:v>0.24127924992390992</c:v>
                </c:pt>
                <c:pt idx="96">
                  <c:v>0.24252515333931035</c:v>
                </c:pt>
                <c:pt idx="97">
                  <c:v>0.24549668348223119</c:v>
                </c:pt>
                <c:pt idx="98">
                  <c:v>0.24925000195102781</c:v>
                </c:pt>
                <c:pt idx="99">
                  <c:v>0.24975772825074519</c:v>
                </c:pt>
                <c:pt idx="100">
                  <c:v>0.24998358841300641</c:v>
                </c:pt>
                <c:pt idx="101">
                  <c:v>0.25031641080658246</c:v>
                </c:pt>
                <c:pt idx="102">
                  <c:v>0.25851348206133207</c:v>
                </c:pt>
                <c:pt idx="103">
                  <c:v>0.26632952905860841</c:v>
                </c:pt>
                <c:pt idx="104">
                  <c:v>0.26860190264233436</c:v>
                </c:pt>
                <c:pt idx="105">
                  <c:v>0.27608237285381199</c:v>
                </c:pt>
                <c:pt idx="106">
                  <c:v>0.27659468980723384</c:v>
                </c:pt>
                <c:pt idx="107">
                  <c:v>0.28180554082720827</c:v>
                </c:pt>
                <c:pt idx="108">
                  <c:v>0.29477918726148683</c:v>
                </c:pt>
                <c:pt idx="109">
                  <c:v>0.30734747897365838</c:v>
                </c:pt>
                <c:pt idx="110">
                  <c:v>0.30765964342556418</c:v>
                </c:pt>
                <c:pt idx="111">
                  <c:v>0.31213920331041217</c:v>
                </c:pt>
                <c:pt idx="112">
                  <c:v>0.3124036249637912</c:v>
                </c:pt>
                <c:pt idx="113">
                  <c:v>0.31973811238746586</c:v>
                </c:pt>
                <c:pt idx="114">
                  <c:v>0.34771263793192886</c:v>
                </c:pt>
                <c:pt idx="115">
                  <c:v>0.34782051829398453</c:v>
                </c:pt>
                <c:pt idx="116">
                  <c:v>0.34911829609624578</c:v>
                </c:pt>
                <c:pt idx="117">
                  <c:v>0.3595197992598948</c:v>
                </c:pt>
                <c:pt idx="118">
                  <c:v>0.36003670686702116</c:v>
                </c:pt>
                <c:pt idx="119">
                  <c:v>0.36042140364745801</c:v>
                </c:pt>
                <c:pt idx="120">
                  <c:v>0.36442353554703838</c:v>
                </c:pt>
                <c:pt idx="121">
                  <c:v>0.37009666539505559</c:v>
                </c:pt>
                <c:pt idx="122">
                  <c:v>0.37233093655303423</c:v>
                </c:pt>
                <c:pt idx="123">
                  <c:v>0.37693857567623773</c:v>
                </c:pt>
                <c:pt idx="124">
                  <c:v>0.38539455979992093</c:v>
                </c:pt>
                <c:pt idx="125">
                  <c:v>0.38627458811507298</c:v>
                </c:pt>
                <c:pt idx="126">
                  <c:v>0.38935032609708592</c:v>
                </c:pt>
                <c:pt idx="127">
                  <c:v>0.38983280380142854</c:v>
                </c:pt>
                <c:pt idx="128">
                  <c:v>0.39813959167971558</c:v>
                </c:pt>
                <c:pt idx="129">
                  <c:v>0.39832092250104323</c:v>
                </c:pt>
                <c:pt idx="130">
                  <c:v>0.39945481396605398</c:v>
                </c:pt>
                <c:pt idx="131">
                  <c:v>0.39987394064927451</c:v>
                </c:pt>
                <c:pt idx="132">
                  <c:v>0.40072321158460644</c:v>
                </c:pt>
                <c:pt idx="133">
                  <c:v>0.40745402804613973</c:v>
                </c:pt>
                <c:pt idx="134">
                  <c:v>0.40792365192010976</c:v>
                </c:pt>
                <c:pt idx="135">
                  <c:v>0.42741189502643989</c:v>
                </c:pt>
                <c:pt idx="136">
                  <c:v>0.42869085114851269</c:v>
                </c:pt>
                <c:pt idx="137">
                  <c:v>0.59082677214152624</c:v>
                </c:pt>
                <c:pt idx="138">
                  <c:v>0.5952907238037789</c:v>
                </c:pt>
                <c:pt idx="139">
                  <c:v>0.59539906323120506</c:v>
                </c:pt>
                <c:pt idx="140">
                  <c:v>0.59725827798152631</c:v>
                </c:pt>
                <c:pt idx="141">
                  <c:v>0.59949943512006165</c:v>
                </c:pt>
                <c:pt idx="142">
                  <c:v>0.60337165151980476</c:v>
                </c:pt>
                <c:pt idx="143">
                  <c:v>0.60426132020773626</c:v>
                </c:pt>
                <c:pt idx="144">
                  <c:v>0.71363226752126274</c:v>
                </c:pt>
                <c:pt idx="145">
                  <c:v>0.71380074451221776</c:v>
                </c:pt>
                <c:pt idx="146">
                  <c:v>0.71408352878041481</c:v>
                </c:pt>
                <c:pt idx="147">
                  <c:v>0.72065045890469759</c:v>
                </c:pt>
                <c:pt idx="148">
                  <c:v>0.72493675226858634</c:v>
                </c:pt>
                <c:pt idx="149">
                  <c:v>0.81009613287922588</c:v>
                </c:pt>
                <c:pt idx="150">
                  <c:v>0.81108817314476767</c:v>
                </c:pt>
                <c:pt idx="151">
                  <c:v>0.81123920565164553</c:v>
                </c:pt>
                <c:pt idx="152">
                  <c:v>0.81192596744583834</c:v>
                </c:pt>
                <c:pt idx="153">
                  <c:v>0.81222940965570556</c:v>
                </c:pt>
                <c:pt idx="154">
                  <c:v>0.81240339543110596</c:v>
                </c:pt>
                <c:pt idx="155">
                  <c:v>0.8258328937782411</c:v>
                </c:pt>
                <c:pt idx="156">
                  <c:v>0.82650588361132038</c:v>
                </c:pt>
                <c:pt idx="157">
                  <c:v>0.82932684031273374</c:v>
                </c:pt>
                <c:pt idx="158">
                  <c:v>0.82942370310589852</c:v>
                </c:pt>
                <c:pt idx="159">
                  <c:v>0.82950403954572727</c:v>
                </c:pt>
                <c:pt idx="160">
                  <c:v>0.8309000573372648</c:v>
                </c:pt>
                <c:pt idx="161">
                  <c:v>0.83337166529176587</c:v>
                </c:pt>
                <c:pt idx="162">
                  <c:v>0.83382797626999283</c:v>
                </c:pt>
                <c:pt idx="163">
                  <c:v>0.83505597613594573</c:v>
                </c:pt>
                <c:pt idx="164">
                  <c:v>0.83668290380881949</c:v>
                </c:pt>
                <c:pt idx="165">
                  <c:v>0.84340224363609151</c:v>
                </c:pt>
                <c:pt idx="166">
                  <c:v>0.84615112707434426</c:v>
                </c:pt>
                <c:pt idx="167">
                  <c:v>0.8470724712728368</c:v>
                </c:pt>
                <c:pt idx="168">
                  <c:v>0.85592554694195899</c:v>
                </c:pt>
                <c:pt idx="169">
                  <c:v>0.85925468900846014</c:v>
                </c:pt>
                <c:pt idx="170">
                  <c:v>0.85960357869000192</c:v>
                </c:pt>
                <c:pt idx="171">
                  <c:v>0.8671905520674239</c:v>
                </c:pt>
                <c:pt idx="172">
                  <c:v>0.86758810267823328</c:v>
                </c:pt>
                <c:pt idx="173">
                  <c:v>0.86873622516972793</c:v>
                </c:pt>
                <c:pt idx="174">
                  <c:v>0.87317401010586504</c:v>
                </c:pt>
                <c:pt idx="175">
                  <c:v>0.87837246636083732</c:v>
                </c:pt>
                <c:pt idx="176">
                  <c:v>0.87904775152076886</c:v>
                </c:pt>
                <c:pt idx="177">
                  <c:v>0.87936726101860174</c:v>
                </c:pt>
                <c:pt idx="178">
                  <c:v>0.88398086799162112</c:v>
                </c:pt>
                <c:pt idx="179">
                  <c:v>0.8843058862738995</c:v>
                </c:pt>
                <c:pt idx="180">
                  <c:v>0.89545842038360424</c:v>
                </c:pt>
                <c:pt idx="181">
                  <c:v>0.89623607712114595</c:v>
                </c:pt>
                <c:pt idx="182">
                  <c:v>0.89636094290190826</c:v>
                </c:pt>
                <c:pt idx="183">
                  <c:v>0.90646543077087638</c:v>
                </c:pt>
                <c:pt idx="184">
                  <c:v>0.9067688729807436</c:v>
                </c:pt>
                <c:pt idx="185">
                  <c:v>0.90803864779540744</c:v>
                </c:pt>
                <c:pt idx="186">
                  <c:v>0.90990015787258094</c:v>
                </c:pt>
                <c:pt idx="187">
                  <c:v>0.91004155000667941</c:v>
                </c:pt>
                <c:pt idx="188">
                  <c:v>0.91140635135302628</c:v>
                </c:pt>
                <c:pt idx="189">
                  <c:v>0.91965529699463677</c:v>
                </c:pt>
                <c:pt idx="190">
                  <c:v>0.92468527625865393</c:v>
                </c:pt>
                <c:pt idx="191">
                  <c:v>0.9261662211437246</c:v>
                </c:pt>
                <c:pt idx="192">
                  <c:v>0.92631725365060258</c:v>
                </c:pt>
                <c:pt idx="193">
                  <c:v>0.94020948989115105</c:v>
                </c:pt>
                <c:pt idx="194">
                  <c:v>0.94296984996366495</c:v>
                </c:pt>
                <c:pt idx="195">
                  <c:v>0.94454077166134376</c:v>
                </c:pt>
                <c:pt idx="196">
                  <c:v>0.95019507982917262</c:v>
                </c:pt>
                <c:pt idx="197">
                  <c:v>0.95476140306903567</c:v>
                </c:pt>
                <c:pt idx="198">
                  <c:v>0.95497716379314701</c:v>
                </c:pt>
                <c:pt idx="199">
                  <c:v>0.96125717806089872</c:v>
                </c:pt>
                <c:pt idx="200">
                  <c:v>0.96144723112426489</c:v>
                </c:pt>
                <c:pt idx="201">
                  <c:v>0.96160882213466314</c:v>
                </c:pt>
                <c:pt idx="202">
                  <c:v>0.96175342772635486</c:v>
                </c:pt>
                <c:pt idx="203">
                  <c:v>0.96241126840220925</c:v>
                </c:pt>
                <c:pt idx="204">
                  <c:v>0.96264952332947262</c:v>
                </c:pt>
                <c:pt idx="205">
                  <c:v>0.96274959958023065</c:v>
                </c:pt>
                <c:pt idx="206">
                  <c:v>0.9632449311149458</c:v>
                </c:pt>
                <c:pt idx="207">
                  <c:v>0.96384309329264173</c:v>
                </c:pt>
                <c:pt idx="208">
                  <c:v>0.963946383000993</c:v>
                </c:pt>
                <c:pt idx="209">
                  <c:v>0.96543650919347268</c:v>
                </c:pt>
                <c:pt idx="210">
                  <c:v>0.96738248729880882</c:v>
                </c:pt>
                <c:pt idx="211">
                  <c:v>0.96842043410139556</c:v>
                </c:pt>
                <c:pt idx="212">
                  <c:v>0.96920497681949414</c:v>
                </c:pt>
                <c:pt idx="213">
                  <c:v>0.96968745452383676</c:v>
                </c:pt>
                <c:pt idx="214">
                  <c:v>0.97055876059695023</c:v>
                </c:pt>
                <c:pt idx="215">
                  <c:v>0.97392416882771693</c:v>
                </c:pt>
                <c:pt idx="216">
                  <c:v>0.97424918710999531</c:v>
                </c:pt>
                <c:pt idx="217">
                  <c:v>0.9764109259394429</c:v>
                </c:pt>
                <c:pt idx="218">
                  <c:v>0.9770003658751002</c:v>
                </c:pt>
                <c:pt idx="219">
                  <c:v>0.9803561337330875</c:v>
                </c:pt>
                <c:pt idx="220">
                  <c:v>0.9805011983901496</c:v>
                </c:pt>
                <c:pt idx="221">
                  <c:v>0.9822511555823038</c:v>
                </c:pt>
                <c:pt idx="222">
                  <c:v>0.98267349572311746</c:v>
                </c:pt>
                <c:pt idx="223">
                  <c:v>0.98280937907277055</c:v>
                </c:pt>
                <c:pt idx="224">
                  <c:v>0.98353332516196978</c:v>
                </c:pt>
                <c:pt idx="225">
                  <c:v>0.98463737737790125</c:v>
                </c:pt>
                <c:pt idx="226">
                  <c:v>0.98508083452575568</c:v>
                </c:pt>
                <c:pt idx="227">
                  <c:v>0.98715351467333601</c:v>
                </c:pt>
                <c:pt idx="228">
                  <c:v>0.98782971796400831</c:v>
                </c:pt>
                <c:pt idx="229">
                  <c:v>0.98810882970924174</c:v>
                </c:pt>
                <c:pt idx="230">
                  <c:v>0.98888005953159719</c:v>
                </c:pt>
                <c:pt idx="231">
                  <c:v>0.98931938509111761</c:v>
                </c:pt>
                <c:pt idx="232">
                  <c:v>0.98992489231474068</c:v>
                </c:pt>
                <c:pt idx="233">
                  <c:v>0.99010071435162295</c:v>
                </c:pt>
                <c:pt idx="234">
                  <c:v>0.99015212967311328</c:v>
                </c:pt>
                <c:pt idx="235">
                  <c:v>0.99041609226112193</c:v>
                </c:pt>
                <c:pt idx="236">
                  <c:v>0.99059880027856084</c:v>
                </c:pt>
                <c:pt idx="237">
                  <c:v>0.99114141554643242</c:v>
                </c:pt>
                <c:pt idx="238">
                  <c:v>0.99123368768589282</c:v>
                </c:pt>
                <c:pt idx="239">
                  <c:v>0.99369978685594851</c:v>
                </c:pt>
                <c:pt idx="240">
                  <c:v>0.99407667952508771</c:v>
                </c:pt>
                <c:pt idx="241">
                  <c:v>0.99477078636520766</c:v>
                </c:pt>
                <c:pt idx="242">
                  <c:v>0.99499985998506202</c:v>
                </c:pt>
                <c:pt idx="243">
                  <c:v>0.99512380763508346</c:v>
                </c:pt>
                <c:pt idx="244">
                  <c:v>0.99532074667900639</c:v>
                </c:pt>
                <c:pt idx="245">
                  <c:v>0.99607545014802568</c:v>
                </c:pt>
                <c:pt idx="246">
                  <c:v>0.996282029564728</c:v>
                </c:pt>
                <c:pt idx="247">
                  <c:v>0.99743933336363166</c:v>
                </c:pt>
                <c:pt idx="248">
                  <c:v>0.99787452733481796</c:v>
                </c:pt>
                <c:pt idx="249">
                  <c:v>0.99851630072270658</c:v>
                </c:pt>
                <c:pt idx="250">
                  <c:v>1</c:v>
                </c:pt>
              </c:numCache>
            </c:numRef>
          </c:xVal>
          <c:yVal>
            <c:numRef>
              <c:f>[1]Año2010!$K$11:$K$261</c:f>
              <c:numCache>
                <c:formatCode>General</c:formatCode>
                <c:ptCount val="251"/>
                <c:pt idx="0">
                  <c:v>1.5975474891649096E-4</c:v>
                </c:pt>
                <c:pt idx="1">
                  <c:v>2.4835436541328047E-4</c:v>
                </c:pt>
                <c:pt idx="2">
                  <c:v>3.2455921690792845E-4</c:v>
                </c:pt>
                <c:pt idx="3">
                  <c:v>4.407027556316992E-4</c:v>
                </c:pt>
                <c:pt idx="4">
                  <c:v>6.280014267751714E-4</c:v>
                </c:pt>
                <c:pt idx="5">
                  <c:v>7.7627954143042019E-4</c:v>
                </c:pt>
                <c:pt idx="6">
                  <c:v>8.4927093533192037E-4</c:v>
                </c:pt>
                <c:pt idx="7">
                  <c:v>1.5364917948951012E-3</c:v>
                </c:pt>
                <c:pt idx="8">
                  <c:v>2.2191220007537855E-3</c:v>
                </c:pt>
                <c:pt idx="9">
                  <c:v>2.3393971278116033E-3</c:v>
                </c:pt>
                <c:pt idx="10">
                  <c:v>2.398157495229163E-3</c:v>
                </c:pt>
                <c:pt idx="11">
                  <c:v>2.6327398995289529E-3</c:v>
                </c:pt>
                <c:pt idx="12">
                  <c:v>3.3993790681799297E-3</c:v>
                </c:pt>
                <c:pt idx="13">
                  <c:v>4.0085588147666636E-3</c:v>
                </c:pt>
                <c:pt idx="14">
                  <c:v>4.2647172914775889E-3</c:v>
                </c:pt>
                <c:pt idx="15">
                  <c:v>4.3413812083426869E-3</c:v>
                </c:pt>
                <c:pt idx="16">
                  <c:v>4.6760398634005081E-3</c:v>
                </c:pt>
                <c:pt idx="17">
                  <c:v>4.8550753578758864E-3</c:v>
                </c:pt>
                <c:pt idx="18">
                  <c:v>5.0042716032720341E-3</c:v>
                </c:pt>
                <c:pt idx="19">
                  <c:v>5.4155941751949533E-3</c:v>
                </c:pt>
                <c:pt idx="20">
                  <c:v>5.6221735918973127E-3</c:v>
                </c:pt>
                <c:pt idx="21">
                  <c:v>5.8650191728651969E-3</c:v>
                </c:pt>
                <c:pt idx="22">
                  <c:v>6.5329592868694913E-3</c:v>
                </c:pt>
                <c:pt idx="23">
                  <c:v>6.7234714156061111E-3</c:v>
                </c:pt>
                <c:pt idx="24">
                  <c:v>6.8111529013620007E-3</c:v>
                </c:pt>
                <c:pt idx="25">
                  <c:v>6.8951618641542936E-3</c:v>
                </c:pt>
                <c:pt idx="26">
                  <c:v>7.5975318809423141E-3</c:v>
                </c:pt>
                <c:pt idx="27">
                  <c:v>7.996459687863092E-3</c:v>
                </c:pt>
                <c:pt idx="28">
                  <c:v>8.1888080780815106E-3</c:v>
                </c:pt>
                <c:pt idx="29">
                  <c:v>1.160333630348628E-2</c:v>
                </c:pt>
                <c:pt idx="30">
                  <c:v>1.1804866001113693E-2</c:v>
                </c:pt>
                <c:pt idx="31">
                  <c:v>1.2222615488222907E-2</c:v>
                </c:pt>
                <c:pt idx="32">
                  <c:v>1.4192924058192963E-2</c:v>
                </c:pt>
                <c:pt idx="33">
                  <c:v>1.4354974133961702E-2</c:v>
                </c:pt>
                <c:pt idx="34">
                  <c:v>1.4410061978415665E-2</c:v>
                </c:pt>
                <c:pt idx="35">
                  <c:v>3.6379094346655871E-2</c:v>
                </c:pt>
                <c:pt idx="36">
                  <c:v>3.8684061571683748E-2</c:v>
                </c:pt>
                <c:pt idx="37">
                  <c:v>3.9492934754416092E-2</c:v>
                </c:pt>
                <c:pt idx="38">
                  <c:v>3.9655902960925735E-2</c:v>
                </c:pt>
                <c:pt idx="39">
                  <c:v>3.984825135114415E-2</c:v>
                </c:pt>
                <c:pt idx="40">
                  <c:v>6.1470689364694846E-2</c:v>
                </c:pt>
                <c:pt idx="41">
                  <c:v>7.9383420119641612E-2</c:v>
                </c:pt>
                <c:pt idx="42">
                  <c:v>8.1338120467016384E-2</c:v>
                </c:pt>
                <c:pt idx="43">
                  <c:v>8.139458550758169E-2</c:v>
                </c:pt>
                <c:pt idx="44">
                  <c:v>8.2085019824738023E-2</c:v>
                </c:pt>
                <c:pt idx="45">
                  <c:v>8.2549593979633101E-2</c:v>
                </c:pt>
                <c:pt idx="46">
                  <c:v>8.2685477329286217E-2</c:v>
                </c:pt>
                <c:pt idx="47">
                  <c:v>8.2774995076523902E-2</c:v>
                </c:pt>
                <c:pt idx="48">
                  <c:v>8.5872768196318394E-2</c:v>
                </c:pt>
                <c:pt idx="49">
                  <c:v>9.1623480091941614E-2</c:v>
                </c:pt>
                <c:pt idx="50">
                  <c:v>9.1893869595136471E-2</c:v>
                </c:pt>
                <c:pt idx="51">
                  <c:v>9.261460222674249E-2</c:v>
                </c:pt>
                <c:pt idx="52">
                  <c:v>9.3413375971324944E-2</c:v>
                </c:pt>
                <c:pt idx="53">
                  <c:v>9.375767499916221E-2</c:v>
                </c:pt>
                <c:pt idx="54">
                  <c:v>9.6430353585920281E-2</c:v>
                </c:pt>
                <c:pt idx="55">
                  <c:v>9.6712219723376389E-2</c:v>
                </c:pt>
                <c:pt idx="56">
                  <c:v>9.7221323219205097E-2</c:v>
                </c:pt>
                <c:pt idx="57">
                  <c:v>9.7339762084781109E-2</c:v>
                </c:pt>
                <c:pt idx="58">
                  <c:v>0.10053347986699958</c:v>
                </c:pt>
                <c:pt idx="59">
                  <c:v>0.13738587061058907</c:v>
                </c:pt>
                <c:pt idx="60">
                  <c:v>0.13791012326364263</c:v>
                </c:pt>
                <c:pt idx="61">
                  <c:v>0.13815388697535141</c:v>
                </c:pt>
                <c:pt idx="62">
                  <c:v>0.13875663980675185</c:v>
                </c:pt>
                <c:pt idx="63">
                  <c:v>0.13895449698141565</c:v>
                </c:pt>
                <c:pt idx="64">
                  <c:v>0.13936627861870904</c:v>
                </c:pt>
                <c:pt idx="65">
                  <c:v>0.1398528879113857</c:v>
                </c:pt>
                <c:pt idx="66">
                  <c:v>0.1409551038658354</c:v>
                </c:pt>
                <c:pt idx="67">
                  <c:v>0.14109098721548849</c:v>
                </c:pt>
                <c:pt idx="68">
                  <c:v>0.1413976428829489</c:v>
                </c:pt>
                <c:pt idx="69">
                  <c:v>0.14151195016019086</c:v>
                </c:pt>
                <c:pt idx="70">
                  <c:v>0.14231531455847782</c:v>
                </c:pt>
                <c:pt idx="71">
                  <c:v>0.1426375784485335</c:v>
                </c:pt>
                <c:pt idx="72">
                  <c:v>0.14670306136923592</c:v>
                </c:pt>
                <c:pt idx="73">
                  <c:v>0.14728561532433657</c:v>
                </c:pt>
                <c:pt idx="74">
                  <c:v>0.14788331843666205</c:v>
                </c:pt>
                <c:pt idx="75">
                  <c:v>0.14918155530429378</c:v>
                </c:pt>
                <c:pt idx="76">
                  <c:v>0.14943036873507751</c:v>
                </c:pt>
                <c:pt idx="77">
                  <c:v>0.15686539147488063</c:v>
                </c:pt>
                <c:pt idx="78">
                  <c:v>0.15886003050948452</c:v>
                </c:pt>
                <c:pt idx="79">
                  <c:v>0.17227575689550617</c:v>
                </c:pt>
                <c:pt idx="80">
                  <c:v>0.17473083849667109</c:v>
                </c:pt>
                <c:pt idx="81">
                  <c:v>0.17725707523025572</c:v>
                </c:pt>
                <c:pt idx="82">
                  <c:v>0.18481512748933934</c:v>
                </c:pt>
                <c:pt idx="83">
                  <c:v>0.18819660300807176</c:v>
                </c:pt>
                <c:pt idx="84">
                  <c:v>0.18832789570402036</c:v>
                </c:pt>
                <c:pt idx="85">
                  <c:v>0.18844174391589188</c:v>
                </c:pt>
                <c:pt idx="86">
                  <c:v>0.18859139922665849</c:v>
                </c:pt>
                <c:pt idx="87">
                  <c:v>0.19095420868836302</c:v>
                </c:pt>
                <c:pt idx="88">
                  <c:v>0.19153768077420458</c:v>
                </c:pt>
                <c:pt idx="89">
                  <c:v>0.19161939441014461</c:v>
                </c:pt>
                <c:pt idx="90">
                  <c:v>0.1927909292355322</c:v>
                </c:pt>
                <c:pt idx="91">
                  <c:v>0.19462810884807186</c:v>
                </c:pt>
                <c:pt idx="92">
                  <c:v>0.1954626896915494</c:v>
                </c:pt>
                <c:pt idx="93">
                  <c:v>0.24105752134998271</c:v>
                </c:pt>
                <c:pt idx="94">
                  <c:v>0.24117182862722469</c:v>
                </c:pt>
                <c:pt idx="95">
                  <c:v>0.24127924992390992</c:v>
                </c:pt>
                <c:pt idx="96">
                  <c:v>0.24252515333931035</c:v>
                </c:pt>
                <c:pt idx="97">
                  <c:v>0.24549668348223119</c:v>
                </c:pt>
                <c:pt idx="98">
                  <c:v>0.24925000195102781</c:v>
                </c:pt>
                <c:pt idx="99">
                  <c:v>0.24975772825074519</c:v>
                </c:pt>
                <c:pt idx="100">
                  <c:v>0.24998358841300641</c:v>
                </c:pt>
                <c:pt idx="101">
                  <c:v>0.25031641080658246</c:v>
                </c:pt>
                <c:pt idx="102">
                  <c:v>0.25851348206133207</c:v>
                </c:pt>
                <c:pt idx="103">
                  <c:v>0.26632952905860841</c:v>
                </c:pt>
                <c:pt idx="104">
                  <c:v>0.26860190264233436</c:v>
                </c:pt>
                <c:pt idx="105">
                  <c:v>0.27608237285381199</c:v>
                </c:pt>
                <c:pt idx="106">
                  <c:v>0.27659468980723384</c:v>
                </c:pt>
                <c:pt idx="107">
                  <c:v>0.28180554082720827</c:v>
                </c:pt>
                <c:pt idx="108">
                  <c:v>0.29477918726148683</c:v>
                </c:pt>
                <c:pt idx="109">
                  <c:v>0.30734747897365838</c:v>
                </c:pt>
                <c:pt idx="110">
                  <c:v>0.30765964342556418</c:v>
                </c:pt>
                <c:pt idx="111">
                  <c:v>0.31213920331041217</c:v>
                </c:pt>
                <c:pt idx="112">
                  <c:v>0.3124036249637912</c:v>
                </c:pt>
                <c:pt idx="113">
                  <c:v>0.31973811238746586</c:v>
                </c:pt>
                <c:pt idx="114">
                  <c:v>0.34771263793192886</c:v>
                </c:pt>
                <c:pt idx="115">
                  <c:v>0.34782051829398453</c:v>
                </c:pt>
                <c:pt idx="116">
                  <c:v>0.34911829609624578</c:v>
                </c:pt>
                <c:pt idx="117">
                  <c:v>0.3595197992598948</c:v>
                </c:pt>
                <c:pt idx="118">
                  <c:v>0.36003670686702116</c:v>
                </c:pt>
                <c:pt idx="119">
                  <c:v>0.36042140364745801</c:v>
                </c:pt>
                <c:pt idx="120">
                  <c:v>0.36442353554703838</c:v>
                </c:pt>
                <c:pt idx="121">
                  <c:v>0.37009666539505559</c:v>
                </c:pt>
                <c:pt idx="122">
                  <c:v>0.37233093655303423</c:v>
                </c:pt>
                <c:pt idx="123">
                  <c:v>0.37693857567623773</c:v>
                </c:pt>
                <c:pt idx="124">
                  <c:v>0.38539455979992093</c:v>
                </c:pt>
                <c:pt idx="125">
                  <c:v>0.38627458811507298</c:v>
                </c:pt>
                <c:pt idx="126">
                  <c:v>0.38935032609708592</c:v>
                </c:pt>
                <c:pt idx="127">
                  <c:v>0.38983280380142854</c:v>
                </c:pt>
                <c:pt idx="128">
                  <c:v>0.39813959167971558</c:v>
                </c:pt>
                <c:pt idx="129">
                  <c:v>0.39832092250104323</c:v>
                </c:pt>
                <c:pt idx="130">
                  <c:v>0.39945481396605398</c:v>
                </c:pt>
                <c:pt idx="131">
                  <c:v>0.39987394064927451</c:v>
                </c:pt>
                <c:pt idx="132">
                  <c:v>0.40072321158460644</c:v>
                </c:pt>
                <c:pt idx="133">
                  <c:v>0.40745402804613973</c:v>
                </c:pt>
                <c:pt idx="134">
                  <c:v>0.40792365192010976</c:v>
                </c:pt>
                <c:pt idx="135">
                  <c:v>0.42741189502643989</c:v>
                </c:pt>
                <c:pt idx="136">
                  <c:v>0.42869085114851269</c:v>
                </c:pt>
                <c:pt idx="137">
                  <c:v>0.59082677214152624</c:v>
                </c:pt>
                <c:pt idx="138">
                  <c:v>0.5952907238037789</c:v>
                </c:pt>
                <c:pt idx="139">
                  <c:v>0.59539906323120506</c:v>
                </c:pt>
                <c:pt idx="140">
                  <c:v>0.59725827798152631</c:v>
                </c:pt>
                <c:pt idx="141">
                  <c:v>0.59949943512006165</c:v>
                </c:pt>
                <c:pt idx="142">
                  <c:v>0.60337165151980476</c:v>
                </c:pt>
                <c:pt idx="143">
                  <c:v>0.60426132020773626</c:v>
                </c:pt>
                <c:pt idx="144">
                  <c:v>0.71363226752126274</c:v>
                </c:pt>
                <c:pt idx="145">
                  <c:v>0.71380074451221776</c:v>
                </c:pt>
                <c:pt idx="146">
                  <c:v>0.71408352878041481</c:v>
                </c:pt>
                <c:pt idx="147">
                  <c:v>0.72065045890469759</c:v>
                </c:pt>
                <c:pt idx="148">
                  <c:v>0.72493675226858634</c:v>
                </c:pt>
                <c:pt idx="149">
                  <c:v>0.81009613287922588</c:v>
                </c:pt>
                <c:pt idx="150">
                  <c:v>0.81108817314476767</c:v>
                </c:pt>
                <c:pt idx="151">
                  <c:v>0.81123920565164553</c:v>
                </c:pt>
                <c:pt idx="152">
                  <c:v>0.81192596744583834</c:v>
                </c:pt>
                <c:pt idx="153">
                  <c:v>0.81222940965570556</c:v>
                </c:pt>
                <c:pt idx="154">
                  <c:v>0.81240339543110596</c:v>
                </c:pt>
                <c:pt idx="155">
                  <c:v>0.8258328937782411</c:v>
                </c:pt>
                <c:pt idx="156">
                  <c:v>0.82650588361132038</c:v>
                </c:pt>
                <c:pt idx="157">
                  <c:v>0.82932684031273374</c:v>
                </c:pt>
                <c:pt idx="158">
                  <c:v>0.82942370310589852</c:v>
                </c:pt>
                <c:pt idx="159">
                  <c:v>0.82950403954572727</c:v>
                </c:pt>
                <c:pt idx="160">
                  <c:v>0.8309000573372648</c:v>
                </c:pt>
                <c:pt idx="161">
                  <c:v>0.83337166529176587</c:v>
                </c:pt>
                <c:pt idx="162">
                  <c:v>0.83382797626999283</c:v>
                </c:pt>
                <c:pt idx="163">
                  <c:v>0.83505597613594573</c:v>
                </c:pt>
                <c:pt idx="164">
                  <c:v>0.83668290380881949</c:v>
                </c:pt>
                <c:pt idx="165">
                  <c:v>0.84340224363609151</c:v>
                </c:pt>
                <c:pt idx="166">
                  <c:v>0.84615112707434426</c:v>
                </c:pt>
                <c:pt idx="167">
                  <c:v>0.8470724712728368</c:v>
                </c:pt>
                <c:pt idx="168">
                  <c:v>0.85592554694195899</c:v>
                </c:pt>
                <c:pt idx="169">
                  <c:v>0.85925468900846014</c:v>
                </c:pt>
                <c:pt idx="170">
                  <c:v>0.85960357869000192</c:v>
                </c:pt>
                <c:pt idx="171">
                  <c:v>0.8671905520674239</c:v>
                </c:pt>
                <c:pt idx="172">
                  <c:v>0.86758810267823328</c:v>
                </c:pt>
                <c:pt idx="173">
                  <c:v>0.86873622516972793</c:v>
                </c:pt>
                <c:pt idx="174">
                  <c:v>0.87317401010586504</c:v>
                </c:pt>
                <c:pt idx="175">
                  <c:v>0.87837246636083732</c:v>
                </c:pt>
                <c:pt idx="176">
                  <c:v>0.87904775152076886</c:v>
                </c:pt>
                <c:pt idx="177">
                  <c:v>0.87936726101860174</c:v>
                </c:pt>
                <c:pt idx="178">
                  <c:v>0.88398086799162112</c:v>
                </c:pt>
                <c:pt idx="179">
                  <c:v>0.8843058862738995</c:v>
                </c:pt>
                <c:pt idx="180">
                  <c:v>0.89545842038360424</c:v>
                </c:pt>
                <c:pt idx="181">
                  <c:v>0.89623607712114595</c:v>
                </c:pt>
                <c:pt idx="182">
                  <c:v>0.89636094290190826</c:v>
                </c:pt>
                <c:pt idx="183">
                  <c:v>0.90646543077087638</c:v>
                </c:pt>
                <c:pt idx="184">
                  <c:v>0.9067688729807436</c:v>
                </c:pt>
                <c:pt idx="185">
                  <c:v>0.90803864779540744</c:v>
                </c:pt>
                <c:pt idx="186">
                  <c:v>0.90990015787258094</c:v>
                </c:pt>
                <c:pt idx="187">
                  <c:v>0.91004155000667941</c:v>
                </c:pt>
                <c:pt idx="188">
                  <c:v>0.91140635135302628</c:v>
                </c:pt>
                <c:pt idx="189">
                  <c:v>0.91965529699463677</c:v>
                </c:pt>
                <c:pt idx="190">
                  <c:v>0.92468527625865393</c:v>
                </c:pt>
                <c:pt idx="191">
                  <c:v>0.9261662211437246</c:v>
                </c:pt>
                <c:pt idx="192">
                  <c:v>0.92631725365060258</c:v>
                </c:pt>
                <c:pt idx="193">
                  <c:v>0.94020948989115105</c:v>
                </c:pt>
                <c:pt idx="194">
                  <c:v>0.94296984996366495</c:v>
                </c:pt>
                <c:pt idx="195">
                  <c:v>0.94454077166134376</c:v>
                </c:pt>
                <c:pt idx="196">
                  <c:v>0.95019507982917262</c:v>
                </c:pt>
                <c:pt idx="197">
                  <c:v>0.95476140306903567</c:v>
                </c:pt>
                <c:pt idx="198">
                  <c:v>0.95497716379314701</c:v>
                </c:pt>
                <c:pt idx="199">
                  <c:v>0.96125717806089872</c:v>
                </c:pt>
                <c:pt idx="200">
                  <c:v>0.96144723112426489</c:v>
                </c:pt>
                <c:pt idx="201">
                  <c:v>0.96160882213466314</c:v>
                </c:pt>
                <c:pt idx="202">
                  <c:v>0.96175342772635486</c:v>
                </c:pt>
                <c:pt idx="203">
                  <c:v>0.96241126840220925</c:v>
                </c:pt>
                <c:pt idx="204">
                  <c:v>0.96264952332947262</c:v>
                </c:pt>
                <c:pt idx="205">
                  <c:v>0.96274959958023065</c:v>
                </c:pt>
                <c:pt idx="206">
                  <c:v>0.9632449311149458</c:v>
                </c:pt>
                <c:pt idx="207">
                  <c:v>0.96384309329264173</c:v>
                </c:pt>
                <c:pt idx="208">
                  <c:v>0.963946383000993</c:v>
                </c:pt>
                <c:pt idx="209">
                  <c:v>0.96543650919347268</c:v>
                </c:pt>
                <c:pt idx="210">
                  <c:v>0.96738248729880882</c:v>
                </c:pt>
                <c:pt idx="211">
                  <c:v>0.96842043410139556</c:v>
                </c:pt>
                <c:pt idx="212">
                  <c:v>0.96920497681949414</c:v>
                </c:pt>
                <c:pt idx="213">
                  <c:v>0.96968745452383676</c:v>
                </c:pt>
                <c:pt idx="214">
                  <c:v>0.97055876059695023</c:v>
                </c:pt>
                <c:pt idx="215">
                  <c:v>0.97392416882771693</c:v>
                </c:pt>
                <c:pt idx="216">
                  <c:v>0.97424918710999531</c:v>
                </c:pt>
                <c:pt idx="217">
                  <c:v>0.9764109259394429</c:v>
                </c:pt>
                <c:pt idx="218">
                  <c:v>0.9770003658751002</c:v>
                </c:pt>
                <c:pt idx="219">
                  <c:v>0.9803561337330875</c:v>
                </c:pt>
                <c:pt idx="220">
                  <c:v>0.9805011983901496</c:v>
                </c:pt>
                <c:pt idx="221">
                  <c:v>0.9822511555823038</c:v>
                </c:pt>
                <c:pt idx="222">
                  <c:v>0.98267349572311746</c:v>
                </c:pt>
                <c:pt idx="223">
                  <c:v>0.98280937907277055</c:v>
                </c:pt>
                <c:pt idx="224">
                  <c:v>0.98353332516196978</c:v>
                </c:pt>
                <c:pt idx="225">
                  <c:v>0.98463737737790125</c:v>
                </c:pt>
                <c:pt idx="226">
                  <c:v>0.98508083452575568</c:v>
                </c:pt>
                <c:pt idx="227">
                  <c:v>0.98715351467333601</c:v>
                </c:pt>
                <c:pt idx="228">
                  <c:v>0.98782971796400831</c:v>
                </c:pt>
                <c:pt idx="229">
                  <c:v>0.98810882970924174</c:v>
                </c:pt>
                <c:pt idx="230">
                  <c:v>0.98888005953159719</c:v>
                </c:pt>
                <c:pt idx="231">
                  <c:v>0.98931938509111761</c:v>
                </c:pt>
                <c:pt idx="232">
                  <c:v>0.98992489231474068</c:v>
                </c:pt>
                <c:pt idx="233">
                  <c:v>0.99010071435162295</c:v>
                </c:pt>
                <c:pt idx="234">
                  <c:v>0.99015212967311328</c:v>
                </c:pt>
                <c:pt idx="235">
                  <c:v>0.99041609226112193</c:v>
                </c:pt>
                <c:pt idx="236">
                  <c:v>0.99059880027856084</c:v>
                </c:pt>
                <c:pt idx="237">
                  <c:v>0.99114141554643242</c:v>
                </c:pt>
                <c:pt idx="238">
                  <c:v>0.99123368768589282</c:v>
                </c:pt>
                <c:pt idx="239">
                  <c:v>0.99369978685594851</c:v>
                </c:pt>
                <c:pt idx="240">
                  <c:v>0.99407667952508771</c:v>
                </c:pt>
                <c:pt idx="241">
                  <c:v>0.99477078636520766</c:v>
                </c:pt>
                <c:pt idx="242">
                  <c:v>0.99499985998506202</c:v>
                </c:pt>
                <c:pt idx="243">
                  <c:v>0.99512380763508346</c:v>
                </c:pt>
                <c:pt idx="244">
                  <c:v>0.99532074667900639</c:v>
                </c:pt>
                <c:pt idx="245">
                  <c:v>0.99607545014802568</c:v>
                </c:pt>
                <c:pt idx="246">
                  <c:v>0.996282029564728</c:v>
                </c:pt>
                <c:pt idx="247">
                  <c:v>0.99743933336363166</c:v>
                </c:pt>
                <c:pt idx="248">
                  <c:v>0.99787452733481796</c:v>
                </c:pt>
                <c:pt idx="249">
                  <c:v>0.99851630072270658</c:v>
                </c:pt>
                <c:pt idx="250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v>Curva Lorenz 1996</c:v>
          </c:tx>
          <c:marker>
            <c:symbol val="none"/>
          </c:marker>
          <c:xVal>
            <c:numRef>
              <c:f>'[1]Año 1996'!$G$3:$G$253</c:f>
              <c:numCache>
                <c:formatCode>General</c:formatCode>
                <c:ptCount val="251"/>
                <c:pt idx="0">
                  <c:v>1.4346621037103412E-4</c:v>
                </c:pt>
                <c:pt idx="1">
                  <c:v>2.1877405501762346E-4</c:v>
                </c:pt>
                <c:pt idx="2">
                  <c:v>2.8740905267021121E-4</c:v>
                </c:pt>
                <c:pt idx="3">
                  <c:v>5.1285595468183629E-4</c:v>
                </c:pt>
                <c:pt idx="4">
                  <c:v>2.5561770306307507E-3</c:v>
                </c:pt>
                <c:pt idx="5">
                  <c:v>2.6724752210976355E-3</c:v>
                </c:pt>
                <c:pt idx="6">
                  <c:v>2.8230909103908143E-3</c:v>
                </c:pt>
                <c:pt idx="7">
                  <c:v>3.6047672725452859E-3</c:v>
                </c:pt>
                <c:pt idx="8">
                  <c:v>3.8292609107006253E-3</c:v>
                </c:pt>
                <c:pt idx="9">
                  <c:v>4.1328754489276974E-3</c:v>
                </c:pt>
                <c:pt idx="10">
                  <c:v>4.8902435827468775E-3</c:v>
                </c:pt>
                <c:pt idx="11">
                  <c:v>5.0065417732137619E-3</c:v>
                </c:pt>
                <c:pt idx="12">
                  <c:v>5.1342791299560783E-3</c:v>
                </c:pt>
                <c:pt idx="13">
                  <c:v>5.2110168703870963E-3</c:v>
                </c:pt>
                <c:pt idx="14">
                  <c:v>5.5961354683266165E-3</c:v>
                </c:pt>
                <c:pt idx="15">
                  <c:v>5.9912633367571397E-3</c:v>
                </c:pt>
                <c:pt idx="16">
                  <c:v>6.1323463874874582E-3</c:v>
                </c:pt>
                <c:pt idx="17">
                  <c:v>3.1904311374106015E-2</c:v>
                </c:pt>
                <c:pt idx="18">
                  <c:v>3.227513101420125E-2</c:v>
                </c:pt>
                <c:pt idx="19">
                  <c:v>3.3124012478223878E-2</c:v>
                </c:pt>
                <c:pt idx="20">
                  <c:v>3.3646401071468574E-2</c:v>
                </c:pt>
                <c:pt idx="21">
                  <c:v>3.3900922521096923E-2</c:v>
                </c:pt>
                <c:pt idx="22">
                  <c:v>3.408061275800682E-2</c:v>
                </c:pt>
                <c:pt idx="23">
                  <c:v>5.7900769998879914E-2</c:v>
                </c:pt>
                <c:pt idx="24">
                  <c:v>5.9889755035020531E-2</c:v>
                </c:pt>
                <c:pt idx="25">
                  <c:v>6.001320270440956E-2</c:v>
                </c:pt>
                <c:pt idx="26">
                  <c:v>6.3554577930511835E-2</c:v>
                </c:pt>
                <c:pt idx="27">
                  <c:v>6.4095555168954099E-2</c:v>
                </c:pt>
                <c:pt idx="28">
                  <c:v>6.4284778044426866E-2</c:v>
                </c:pt>
                <c:pt idx="29">
                  <c:v>6.44749541837559E-2</c:v>
                </c:pt>
                <c:pt idx="30">
                  <c:v>6.8983892223988402E-2</c:v>
                </c:pt>
                <c:pt idx="31">
                  <c:v>6.926701158930533E-2</c:v>
                </c:pt>
                <c:pt idx="32">
                  <c:v>7.2711153902066436E-2</c:v>
                </c:pt>
                <c:pt idx="33">
                  <c:v>7.3210187530832124E-2</c:v>
                </c:pt>
                <c:pt idx="34">
                  <c:v>7.4291188743860384E-2</c:v>
                </c:pt>
                <c:pt idx="35">
                  <c:v>7.454142050613545E-2</c:v>
                </c:pt>
                <c:pt idx="36">
                  <c:v>7.4817867024458362E-2</c:v>
                </c:pt>
                <c:pt idx="37">
                  <c:v>7.5288302737535479E-2</c:v>
                </c:pt>
                <c:pt idx="38">
                  <c:v>7.5333106138780914E-2</c:v>
                </c:pt>
                <c:pt idx="39">
                  <c:v>7.5397928081008356E-2</c:v>
                </c:pt>
                <c:pt idx="40">
                  <c:v>7.5844532197678324E-2</c:v>
                </c:pt>
                <c:pt idx="41">
                  <c:v>7.6487032036815047E-2</c:v>
                </c:pt>
                <c:pt idx="42">
                  <c:v>7.6582358422443639E-2</c:v>
                </c:pt>
                <c:pt idx="43">
                  <c:v>7.6757758972000253E-2</c:v>
                </c:pt>
                <c:pt idx="44">
                  <c:v>8.0857270185957952E-2</c:v>
                </c:pt>
                <c:pt idx="45">
                  <c:v>8.3193719897714791E-2</c:v>
                </c:pt>
                <c:pt idx="46">
                  <c:v>0.12237095786335439</c:v>
                </c:pt>
                <c:pt idx="47">
                  <c:v>0.14127561002928904</c:v>
                </c:pt>
                <c:pt idx="48">
                  <c:v>0.14355105085424358</c:v>
                </c:pt>
                <c:pt idx="49">
                  <c:v>0.14405056111493741</c:v>
                </c:pt>
                <c:pt idx="50">
                  <c:v>0.14608387292039532</c:v>
                </c:pt>
                <c:pt idx="51">
                  <c:v>0.14624211472053877</c:v>
                </c:pt>
                <c:pt idx="52">
                  <c:v>0.14662532679076573</c:v>
                </c:pt>
                <c:pt idx="53">
                  <c:v>0.1502086456265446</c:v>
                </c:pt>
                <c:pt idx="54">
                  <c:v>0.19809776197478141</c:v>
                </c:pt>
                <c:pt idx="55">
                  <c:v>0.19878792500673242</c:v>
                </c:pt>
                <c:pt idx="56">
                  <c:v>0.19886609264294788</c:v>
                </c:pt>
                <c:pt idx="57">
                  <c:v>0.19893091458517531</c:v>
                </c:pt>
                <c:pt idx="58">
                  <c:v>0.1995329007104199</c:v>
                </c:pt>
                <c:pt idx="59">
                  <c:v>0.19960725529121021</c:v>
                </c:pt>
                <c:pt idx="60">
                  <c:v>0.21604915028443011</c:v>
                </c:pt>
                <c:pt idx="61">
                  <c:v>0.21622359757013043</c:v>
                </c:pt>
                <c:pt idx="62">
                  <c:v>0.21694712483705145</c:v>
                </c:pt>
                <c:pt idx="63">
                  <c:v>0.21713110476131464</c:v>
                </c:pt>
                <c:pt idx="64">
                  <c:v>0.22564422762987624</c:v>
                </c:pt>
                <c:pt idx="65">
                  <c:v>0.22595785143859431</c:v>
                </c:pt>
                <c:pt idx="66">
                  <c:v>0.23284661269604467</c:v>
                </c:pt>
                <c:pt idx="67">
                  <c:v>0.23339378614955281</c:v>
                </c:pt>
                <c:pt idx="68">
                  <c:v>0.23343906618272639</c:v>
                </c:pt>
                <c:pt idx="69">
                  <c:v>0.23360016777443871</c:v>
                </c:pt>
                <c:pt idx="70">
                  <c:v>0.23657530426990714</c:v>
                </c:pt>
                <c:pt idx="71">
                  <c:v>0.24484296169547509</c:v>
                </c:pt>
                <c:pt idx="72">
                  <c:v>0.24500644644682815</c:v>
                </c:pt>
                <c:pt idx="73">
                  <c:v>0.24512608106079201</c:v>
                </c:pt>
                <c:pt idx="74">
                  <c:v>0.24534151869231263</c:v>
                </c:pt>
                <c:pt idx="75">
                  <c:v>0.24545257393156997</c:v>
                </c:pt>
                <c:pt idx="76">
                  <c:v>0.24624473619614357</c:v>
                </c:pt>
                <c:pt idx="77">
                  <c:v>0.24813362852737417</c:v>
                </c:pt>
                <c:pt idx="78">
                  <c:v>0.25037999480471196</c:v>
                </c:pt>
                <c:pt idx="79">
                  <c:v>0.25037999480471196</c:v>
                </c:pt>
                <c:pt idx="80">
                  <c:v>0.25102106474806429</c:v>
                </c:pt>
                <c:pt idx="81">
                  <c:v>0.25536794793272816</c:v>
                </c:pt>
                <c:pt idx="82">
                  <c:v>0.25544802209665618</c:v>
                </c:pt>
                <c:pt idx="83">
                  <c:v>0.25574544041981739</c:v>
                </c:pt>
                <c:pt idx="84">
                  <c:v>0.25586459840185316</c:v>
                </c:pt>
                <c:pt idx="85">
                  <c:v>0.25592894371215247</c:v>
                </c:pt>
                <c:pt idx="86">
                  <c:v>0.2560638305478169</c:v>
                </c:pt>
                <c:pt idx="87">
                  <c:v>0.25625829637449926</c:v>
                </c:pt>
                <c:pt idx="88">
                  <c:v>0.25639413647401998</c:v>
                </c:pt>
                <c:pt idx="89">
                  <c:v>0.26131488450016799</c:v>
                </c:pt>
                <c:pt idx="90">
                  <c:v>0.26155796678352095</c:v>
                </c:pt>
                <c:pt idx="91">
                  <c:v>0.26366944622519428</c:v>
                </c:pt>
                <c:pt idx="92">
                  <c:v>0.27506523899516455</c:v>
                </c:pt>
                <c:pt idx="93">
                  <c:v>0.27727919430138864</c:v>
                </c:pt>
                <c:pt idx="94">
                  <c:v>0.284637914639988</c:v>
                </c:pt>
                <c:pt idx="95">
                  <c:v>0.29288364699686137</c:v>
                </c:pt>
                <c:pt idx="96">
                  <c:v>0.29570197158797079</c:v>
                </c:pt>
                <c:pt idx="97">
                  <c:v>0.2961304636913713</c:v>
                </c:pt>
                <c:pt idx="98">
                  <c:v>0.29761612541139293</c:v>
                </c:pt>
                <c:pt idx="99">
                  <c:v>0.29911608608925888</c:v>
                </c:pt>
                <c:pt idx="100">
                  <c:v>0.30167559954338663</c:v>
                </c:pt>
                <c:pt idx="101">
                  <c:v>0.30187626158513481</c:v>
                </c:pt>
                <c:pt idx="102">
                  <c:v>0.3035554358679825</c:v>
                </c:pt>
                <c:pt idx="103">
                  <c:v>0.3039224424526526</c:v>
                </c:pt>
                <c:pt idx="104">
                  <c:v>0.30422939341437666</c:v>
                </c:pt>
                <c:pt idx="105">
                  <c:v>0.30489143516256723</c:v>
                </c:pt>
                <c:pt idx="106">
                  <c:v>0.3051960029646506</c:v>
                </c:pt>
                <c:pt idx="107">
                  <c:v>0.31434828924885189</c:v>
                </c:pt>
                <c:pt idx="108">
                  <c:v>0.31438594317117519</c:v>
                </c:pt>
                <c:pt idx="109">
                  <c:v>0.34070317508358933</c:v>
                </c:pt>
                <c:pt idx="110">
                  <c:v>0.34225318211391026</c:v>
                </c:pt>
                <c:pt idx="111">
                  <c:v>0.34237710641522745</c:v>
                </c:pt>
                <c:pt idx="112">
                  <c:v>0.36548898861088008</c:v>
                </c:pt>
                <c:pt idx="113">
                  <c:v>0.3703696995550641</c:v>
                </c:pt>
                <c:pt idx="114">
                  <c:v>0.37046645583647714</c:v>
                </c:pt>
                <c:pt idx="115">
                  <c:v>0.37096501283331468</c:v>
                </c:pt>
                <c:pt idx="116">
                  <c:v>0.37915164283109831</c:v>
                </c:pt>
                <c:pt idx="117">
                  <c:v>0.37961731222489403</c:v>
                </c:pt>
                <c:pt idx="118">
                  <c:v>0.38009632731267767</c:v>
                </c:pt>
                <c:pt idx="119">
                  <c:v>0.39454494758240372</c:v>
                </c:pt>
                <c:pt idx="120">
                  <c:v>0.40579965730164369</c:v>
                </c:pt>
                <c:pt idx="121">
                  <c:v>0.40981146824082304</c:v>
                </c:pt>
                <c:pt idx="122">
                  <c:v>0.41119084104086878</c:v>
                </c:pt>
                <c:pt idx="123">
                  <c:v>0.41171036984254467</c:v>
                </c:pt>
                <c:pt idx="124">
                  <c:v>0.41180092990889183</c:v>
                </c:pt>
                <c:pt idx="125">
                  <c:v>0.41204496545610103</c:v>
                </c:pt>
                <c:pt idx="126">
                  <c:v>0.41257355026441156</c:v>
                </c:pt>
                <c:pt idx="127">
                  <c:v>0.41699574129372202</c:v>
                </c:pt>
                <c:pt idx="128">
                  <c:v>0.41740612138385313</c:v>
                </c:pt>
                <c:pt idx="129">
                  <c:v>0.41767017547204432</c:v>
                </c:pt>
                <c:pt idx="130">
                  <c:v>0.42460040370724311</c:v>
                </c:pt>
                <c:pt idx="131">
                  <c:v>0.42956357197499589</c:v>
                </c:pt>
                <c:pt idx="132">
                  <c:v>0.43905474356010687</c:v>
                </c:pt>
                <c:pt idx="133">
                  <c:v>0.43917580806985518</c:v>
                </c:pt>
                <c:pt idx="134">
                  <c:v>0.43959667406240543</c:v>
                </c:pt>
                <c:pt idx="135">
                  <c:v>0.61064795727471399</c:v>
                </c:pt>
                <c:pt idx="136">
                  <c:v>0.61414548236342703</c:v>
                </c:pt>
                <c:pt idx="137">
                  <c:v>0.6144714986022769</c:v>
                </c:pt>
                <c:pt idx="138">
                  <c:v>0.61508778368536576</c:v>
                </c:pt>
                <c:pt idx="139">
                  <c:v>0.62274249245134183</c:v>
                </c:pt>
                <c:pt idx="140">
                  <c:v>0.62299987369253906</c:v>
                </c:pt>
                <c:pt idx="141">
                  <c:v>0.62332922635488586</c:v>
                </c:pt>
                <c:pt idx="142">
                  <c:v>0.63745945649661229</c:v>
                </c:pt>
                <c:pt idx="143">
                  <c:v>0.63813627383457538</c:v>
                </c:pt>
                <c:pt idx="144">
                  <c:v>0.63882786676231085</c:v>
                </c:pt>
                <c:pt idx="145">
                  <c:v>0.64277437912733459</c:v>
                </c:pt>
                <c:pt idx="146">
                  <c:v>0.64304367616673541</c:v>
                </c:pt>
                <c:pt idx="147">
                  <c:v>0.65555812407205727</c:v>
                </c:pt>
                <c:pt idx="148">
                  <c:v>0.66044217143973827</c:v>
                </c:pt>
                <c:pt idx="149">
                  <c:v>0.66119191346270711</c:v>
                </c:pt>
                <c:pt idx="150">
                  <c:v>0.6636322689347991</c:v>
                </c:pt>
                <c:pt idx="151">
                  <c:v>0.67220163437088165</c:v>
                </c:pt>
                <c:pt idx="152">
                  <c:v>0.77431239886466274</c:v>
                </c:pt>
                <c:pt idx="153">
                  <c:v>0.77705446234726927</c:v>
                </c:pt>
                <c:pt idx="154">
                  <c:v>0.77723272268839472</c:v>
                </c:pt>
                <c:pt idx="155">
                  <c:v>0.78333694779212171</c:v>
                </c:pt>
                <c:pt idx="156">
                  <c:v>0.79063751903548762</c:v>
                </c:pt>
                <c:pt idx="157">
                  <c:v>0.79708920881483092</c:v>
                </c:pt>
                <c:pt idx="158">
                  <c:v>0.79823169554658957</c:v>
                </c:pt>
                <c:pt idx="159">
                  <c:v>0.88255169669050626</c:v>
                </c:pt>
                <c:pt idx="160">
                  <c:v>0.88400542407134231</c:v>
                </c:pt>
                <c:pt idx="161">
                  <c:v>0.88420942253658741</c:v>
                </c:pt>
                <c:pt idx="162">
                  <c:v>0.88499395869031083</c:v>
                </c:pt>
                <c:pt idx="163">
                  <c:v>0.88782658223926447</c:v>
                </c:pt>
                <c:pt idx="164">
                  <c:v>0.89306429049762759</c:v>
                </c:pt>
                <c:pt idx="165">
                  <c:v>0.89894163880355848</c:v>
                </c:pt>
                <c:pt idx="166">
                  <c:v>0.90781986172907769</c:v>
                </c:pt>
                <c:pt idx="167">
                  <c:v>0.91285500141798004</c:v>
                </c:pt>
                <c:pt idx="168">
                  <c:v>0.91466429621721068</c:v>
                </c:pt>
                <c:pt idx="169">
                  <c:v>0.91476057586669557</c:v>
                </c:pt>
                <c:pt idx="170">
                  <c:v>0.91571765277840667</c:v>
                </c:pt>
                <c:pt idx="171">
                  <c:v>0.91669808465459679</c:v>
                </c:pt>
                <c:pt idx="172">
                  <c:v>0.91754458295897867</c:v>
                </c:pt>
                <c:pt idx="173">
                  <c:v>0.91821901713730103</c:v>
                </c:pt>
                <c:pt idx="174">
                  <c:v>0.92044822466522569</c:v>
                </c:pt>
                <c:pt idx="175">
                  <c:v>0.92509919902004478</c:v>
                </c:pt>
                <c:pt idx="176">
                  <c:v>0.92700525010068846</c:v>
                </c:pt>
                <c:pt idx="177">
                  <c:v>0.92940842828238535</c:v>
                </c:pt>
                <c:pt idx="178">
                  <c:v>0.92987648083582175</c:v>
                </c:pt>
                <c:pt idx="179">
                  <c:v>0.93032070179285098</c:v>
                </c:pt>
                <c:pt idx="180">
                  <c:v>0.94203202489925197</c:v>
                </c:pt>
                <c:pt idx="181">
                  <c:v>0.94398573917271</c:v>
                </c:pt>
                <c:pt idx="182">
                  <c:v>0.94494853566755876</c:v>
                </c:pt>
                <c:pt idx="183">
                  <c:v>0.94612581653007188</c:v>
                </c:pt>
                <c:pt idx="184">
                  <c:v>0.94643562728336483</c:v>
                </c:pt>
                <c:pt idx="185">
                  <c:v>0.94673495213423864</c:v>
                </c:pt>
                <c:pt idx="186">
                  <c:v>0.94684314758192711</c:v>
                </c:pt>
                <c:pt idx="187">
                  <c:v>0.94817152076566158</c:v>
                </c:pt>
                <c:pt idx="188">
                  <c:v>0.94945080086079725</c:v>
                </c:pt>
                <c:pt idx="189">
                  <c:v>0.95001894611914373</c:v>
                </c:pt>
                <c:pt idx="190">
                  <c:v>0.9509417055320285</c:v>
                </c:pt>
                <c:pt idx="191">
                  <c:v>0.95145742127827915</c:v>
                </c:pt>
                <c:pt idx="192">
                  <c:v>0.9516828681802908</c:v>
                </c:pt>
                <c:pt idx="193">
                  <c:v>0.95239304975322381</c:v>
                </c:pt>
                <c:pt idx="194">
                  <c:v>0.95662458801127714</c:v>
                </c:pt>
                <c:pt idx="195">
                  <c:v>0.95679045592227085</c:v>
                </c:pt>
                <c:pt idx="196">
                  <c:v>0.95737861972159932</c:v>
                </c:pt>
                <c:pt idx="197">
                  <c:v>0.96041667163158262</c:v>
                </c:pt>
                <c:pt idx="198">
                  <c:v>0.96055775468231286</c:v>
                </c:pt>
                <c:pt idx="199">
                  <c:v>0.96384508509071498</c:v>
                </c:pt>
                <c:pt idx="200">
                  <c:v>0.96997218852699285</c:v>
                </c:pt>
                <c:pt idx="201">
                  <c:v>0.97059562308900382</c:v>
                </c:pt>
                <c:pt idx="202">
                  <c:v>0.97068237009992586</c:v>
                </c:pt>
                <c:pt idx="203">
                  <c:v>0.97083203252536276</c:v>
                </c:pt>
                <c:pt idx="204">
                  <c:v>0.97099647054057214</c:v>
                </c:pt>
                <c:pt idx="205">
                  <c:v>0.97115614223650004</c:v>
                </c:pt>
                <c:pt idx="206">
                  <c:v>0.97126433768418841</c:v>
                </c:pt>
                <c:pt idx="207">
                  <c:v>0.97140971042227209</c:v>
                </c:pt>
                <c:pt idx="208">
                  <c:v>0.97159083055496642</c:v>
                </c:pt>
                <c:pt idx="209">
                  <c:v>0.97178291322200805</c:v>
                </c:pt>
                <c:pt idx="210">
                  <c:v>0.97193591207094188</c:v>
                </c:pt>
                <c:pt idx="211">
                  <c:v>0.97384243978351381</c:v>
                </c:pt>
                <c:pt idx="212">
                  <c:v>0.97474232086384771</c:v>
                </c:pt>
                <c:pt idx="213">
                  <c:v>0.97509741165031427</c:v>
                </c:pt>
                <c:pt idx="214">
                  <c:v>0.97813212713680053</c:v>
                </c:pt>
                <c:pt idx="215">
                  <c:v>0.978530591428728</c:v>
                </c:pt>
                <c:pt idx="216">
                  <c:v>0.97862210475893152</c:v>
                </c:pt>
                <c:pt idx="217">
                  <c:v>0.98013684102656984</c:v>
                </c:pt>
                <c:pt idx="218">
                  <c:v>0.98227358196043479</c:v>
                </c:pt>
                <c:pt idx="219">
                  <c:v>0.98264916791981149</c:v>
                </c:pt>
                <c:pt idx="220">
                  <c:v>0.98312389332024186</c:v>
                </c:pt>
                <c:pt idx="221">
                  <c:v>0.98385838312151019</c:v>
                </c:pt>
                <c:pt idx="222">
                  <c:v>0.98411481109885113</c:v>
                </c:pt>
                <c:pt idx="223">
                  <c:v>0.98455378910467073</c:v>
                </c:pt>
                <c:pt idx="224">
                  <c:v>0.98461861104689818</c:v>
                </c:pt>
                <c:pt idx="225">
                  <c:v>0.985084757072622</c:v>
                </c:pt>
                <c:pt idx="226">
                  <c:v>0.9861533658555186</c:v>
                </c:pt>
                <c:pt idx="227">
                  <c:v>0.98637499970210507</c:v>
                </c:pt>
                <c:pt idx="228">
                  <c:v>0.98693837864117007</c:v>
                </c:pt>
                <c:pt idx="229">
                  <c:v>0.9876166258749175</c:v>
                </c:pt>
                <c:pt idx="230">
                  <c:v>0.99012609297659027</c:v>
                </c:pt>
                <c:pt idx="231">
                  <c:v>0.99038871716899701</c:v>
                </c:pt>
                <c:pt idx="232">
                  <c:v>0.9920960127356051</c:v>
                </c:pt>
                <c:pt idx="233">
                  <c:v>0.99244395404314945</c:v>
                </c:pt>
                <c:pt idx="234">
                  <c:v>0.99320513523239384</c:v>
                </c:pt>
                <c:pt idx="235">
                  <c:v>0.99355117001222559</c:v>
                </c:pt>
                <c:pt idx="236">
                  <c:v>0.9940754651331829</c:v>
                </c:pt>
                <c:pt idx="237">
                  <c:v>0.99421178186463177</c:v>
                </c:pt>
                <c:pt idx="238">
                  <c:v>0.99426421137672749</c:v>
                </c:pt>
                <c:pt idx="239">
                  <c:v>0.99503444857260648</c:v>
                </c:pt>
                <c:pt idx="240">
                  <c:v>0.99516647561670213</c:v>
                </c:pt>
                <c:pt idx="241">
                  <c:v>0.99556160348513267</c:v>
                </c:pt>
                <c:pt idx="242">
                  <c:v>0.99606540343317973</c:v>
                </c:pt>
                <c:pt idx="243">
                  <c:v>0.99613165527119163</c:v>
                </c:pt>
                <c:pt idx="244">
                  <c:v>0.99630181286953867</c:v>
                </c:pt>
                <c:pt idx="245">
                  <c:v>0.99648674605765819</c:v>
                </c:pt>
                <c:pt idx="246">
                  <c:v>0.99696814430508252</c:v>
                </c:pt>
                <c:pt idx="247">
                  <c:v>0.99777174573593164</c:v>
                </c:pt>
                <c:pt idx="248">
                  <c:v>0.99839661019372705</c:v>
                </c:pt>
                <c:pt idx="249">
                  <c:v>0.99985176747034754</c:v>
                </c:pt>
                <c:pt idx="250">
                  <c:v>1</c:v>
                </c:pt>
              </c:numCache>
            </c:numRef>
          </c:xVal>
          <c:yVal>
            <c:numRef>
              <c:f>'[1]Año 1996'!$H$3:$H$253</c:f>
              <c:numCache>
                <c:formatCode>General</c:formatCode>
                <c:ptCount val="251"/>
                <c:pt idx="0">
                  <c:v>5.9603668042179712E-5</c:v>
                </c:pt>
                <c:pt idx="1">
                  <c:v>9.0957827085804199E-5</c:v>
                </c:pt>
                <c:pt idx="2">
                  <c:v>1.1972217196068837E-4</c:v>
                </c:pt>
                <c:pt idx="3">
                  <c:v>2.1468466332110863E-4</c:v>
                </c:pt>
                <c:pt idx="4">
                  <c:v>1.0808387522064586E-3</c:v>
                </c:pt>
                <c:pt idx="5">
                  <c:v>1.1306717249941766E-3</c:v>
                </c:pt>
                <c:pt idx="6">
                  <c:v>1.197865853209968E-3</c:v>
                </c:pt>
                <c:pt idx="7">
                  <c:v>1.5512617588858413E-3</c:v>
                </c:pt>
                <c:pt idx="8">
                  <c:v>1.6549121547224518E-3</c:v>
                </c:pt>
                <c:pt idx="9">
                  <c:v>1.8008855267218199E-3</c:v>
                </c:pt>
                <c:pt idx="10">
                  <c:v>2.1712018372899641E-3</c:v>
                </c:pt>
                <c:pt idx="11">
                  <c:v>2.2284890055587403E-3</c:v>
                </c:pt>
                <c:pt idx="12">
                  <c:v>2.291691487586242E-3</c:v>
                </c:pt>
                <c:pt idx="13">
                  <c:v>2.3310345976218592E-3</c:v>
                </c:pt>
                <c:pt idx="14">
                  <c:v>2.529408252951071E-3</c:v>
                </c:pt>
                <c:pt idx="15">
                  <c:v>2.7339680505686142E-3</c:v>
                </c:pt>
                <c:pt idx="16">
                  <c:v>2.8075012672326934E-3</c:v>
                </c:pt>
                <c:pt idx="17">
                  <c:v>1.6407999440324863E-2</c:v>
                </c:pt>
                <c:pt idx="18">
                  <c:v>1.6607659858257302E-2</c:v>
                </c:pt>
                <c:pt idx="19">
                  <c:v>1.7068509632464014E-2</c:v>
                </c:pt>
                <c:pt idx="20">
                  <c:v>1.7353435899134177E-2</c:v>
                </c:pt>
                <c:pt idx="21">
                  <c:v>1.7496416485046355E-2</c:v>
                </c:pt>
                <c:pt idx="22">
                  <c:v>1.7597446026101353E-2</c:v>
                </c:pt>
                <c:pt idx="23">
                  <c:v>3.1080063726651674E-2</c:v>
                </c:pt>
                <c:pt idx="24">
                  <c:v>3.22110501426221E-2</c:v>
                </c:pt>
                <c:pt idx="25">
                  <c:v>3.2282109661214073E-2</c:v>
                </c:pt>
                <c:pt idx="26">
                  <c:v>3.4322313635841512E-2</c:v>
                </c:pt>
                <c:pt idx="27">
                  <c:v>3.4634047576677672E-2</c:v>
                </c:pt>
                <c:pt idx="28">
                  <c:v>3.474361819258695E-2</c:v>
                </c:pt>
                <c:pt idx="29">
                  <c:v>3.485449774763847E-2</c:v>
                </c:pt>
                <c:pt idx="30">
                  <c:v>3.750843482290183E-2</c:v>
                </c:pt>
                <c:pt idx="31">
                  <c:v>3.767579625656043E-2</c:v>
                </c:pt>
                <c:pt idx="32">
                  <c:v>3.971623599592717E-2</c:v>
                </c:pt>
                <c:pt idx="33">
                  <c:v>4.0012019313884865E-2</c:v>
                </c:pt>
                <c:pt idx="34">
                  <c:v>4.0659640979094358E-2</c:v>
                </c:pt>
                <c:pt idx="35">
                  <c:v>4.0809759466782128E-2</c:v>
                </c:pt>
                <c:pt idx="36">
                  <c:v>4.0976420409644818E-2</c:v>
                </c:pt>
                <c:pt idx="37">
                  <c:v>4.1261774670434535E-2</c:v>
                </c:pt>
                <c:pt idx="38">
                  <c:v>4.1289009684544895E-2</c:v>
                </c:pt>
                <c:pt idx="39">
                  <c:v>4.1328475812225422E-2</c:v>
                </c:pt>
                <c:pt idx="40">
                  <c:v>4.1601029434522568E-2</c:v>
                </c:pt>
                <c:pt idx="41">
                  <c:v>4.1996308906884536E-2</c:v>
                </c:pt>
                <c:pt idx="42">
                  <c:v>4.2055008046888345E-2</c:v>
                </c:pt>
                <c:pt idx="43">
                  <c:v>4.2163772784378245E-2</c:v>
                </c:pt>
                <c:pt idx="44">
                  <c:v>4.4725827257795225E-2</c:v>
                </c:pt>
                <c:pt idx="45">
                  <c:v>4.6188754268572531E-2</c:v>
                </c:pt>
                <c:pt idx="46">
                  <c:v>7.0778042379846098E-2</c:v>
                </c:pt>
                <c:pt idx="47">
                  <c:v>8.2662859905826253E-2</c:v>
                </c:pt>
                <c:pt idx="48">
                  <c:v>8.4095238701396832E-2</c:v>
                </c:pt>
                <c:pt idx="49">
                  <c:v>8.4410123575172913E-2</c:v>
                </c:pt>
                <c:pt idx="50">
                  <c:v>8.5698036872562347E-2</c:v>
                </c:pt>
                <c:pt idx="51">
                  <c:v>8.5798409458180486E-2</c:v>
                </c:pt>
                <c:pt idx="52">
                  <c:v>8.6043426458894873E-2</c:v>
                </c:pt>
                <c:pt idx="53">
                  <c:v>8.8342387206635314E-2</c:v>
                </c:pt>
                <c:pt idx="54">
                  <c:v>0.11919492183444418</c:v>
                </c:pt>
                <c:pt idx="55">
                  <c:v>0.11964055356386151</c:v>
                </c:pt>
                <c:pt idx="56">
                  <c:v>0.11969125632798489</c:v>
                </c:pt>
                <c:pt idx="57">
                  <c:v>0.11973348045827609</c:v>
                </c:pt>
                <c:pt idx="58">
                  <c:v>0.12012572995469119</c:v>
                </c:pt>
                <c:pt idx="59">
                  <c:v>0.12017429108007006</c:v>
                </c:pt>
                <c:pt idx="60">
                  <c:v>0.13092155214507986</c:v>
                </c:pt>
                <c:pt idx="61">
                  <c:v>0.13103622624333425</c:v>
                </c:pt>
                <c:pt idx="62">
                  <c:v>0.131513728537692</c:v>
                </c:pt>
                <c:pt idx="63">
                  <c:v>0.13163554014521683</c:v>
                </c:pt>
                <c:pt idx="64">
                  <c:v>0.13727259358435503</c:v>
                </c:pt>
                <c:pt idx="65">
                  <c:v>0.13748155421474365</c:v>
                </c:pt>
                <c:pt idx="66">
                  <c:v>0.14207232946771525</c:v>
                </c:pt>
                <c:pt idx="67">
                  <c:v>0.14243903940857458</c:v>
                </c:pt>
                <c:pt idx="68">
                  <c:v>0.14246967459637314</c:v>
                </c:pt>
                <c:pt idx="69">
                  <c:v>0.1425797769258787</c:v>
                </c:pt>
                <c:pt idx="70">
                  <c:v>0.14461451598636729</c:v>
                </c:pt>
                <c:pt idx="71">
                  <c:v>0.15027229117702262</c:v>
                </c:pt>
                <c:pt idx="72">
                  <c:v>0.15038451587981327</c:v>
                </c:pt>
                <c:pt idx="73">
                  <c:v>0.15046709925046628</c:v>
                </c:pt>
                <c:pt idx="74">
                  <c:v>0.15061585947420231</c:v>
                </c:pt>
                <c:pt idx="75">
                  <c:v>0.1506933893414949</c:v>
                </c:pt>
                <c:pt idx="76">
                  <c:v>0.15124978398652697</c:v>
                </c:pt>
                <c:pt idx="77">
                  <c:v>0.15257830870881481</c:v>
                </c:pt>
                <c:pt idx="78">
                  <c:v>0.15417413559662621</c:v>
                </c:pt>
                <c:pt idx="79">
                  <c:v>0.15417413559662621</c:v>
                </c:pt>
                <c:pt idx="80">
                  <c:v>0.1546347452558286</c:v>
                </c:pt>
                <c:pt idx="81">
                  <c:v>0.15785732215446083</c:v>
                </c:pt>
                <c:pt idx="82">
                  <c:v>0.15791671838354954</c:v>
                </c:pt>
                <c:pt idx="83">
                  <c:v>0.15813968012932608</c:v>
                </c:pt>
                <c:pt idx="84">
                  <c:v>0.1582301198496596</c:v>
                </c:pt>
                <c:pt idx="85">
                  <c:v>0.15827952692168837</c:v>
                </c:pt>
                <c:pt idx="86">
                  <c:v>0.15838315432326697</c:v>
                </c:pt>
                <c:pt idx="87">
                  <c:v>0.1585329005198528</c:v>
                </c:pt>
                <c:pt idx="88">
                  <c:v>0.15863850941808885</c:v>
                </c:pt>
                <c:pt idx="89">
                  <c:v>0.16248102969870992</c:v>
                </c:pt>
                <c:pt idx="90">
                  <c:v>0.16267134856031404</c:v>
                </c:pt>
                <c:pt idx="91">
                  <c:v>0.16434030451535572</c:v>
                </c:pt>
                <c:pt idx="92">
                  <c:v>0.17335715346397212</c:v>
                </c:pt>
                <c:pt idx="93">
                  <c:v>0.17511607240917595</c:v>
                </c:pt>
                <c:pt idx="94">
                  <c:v>0.18096941775466518</c:v>
                </c:pt>
                <c:pt idx="95">
                  <c:v>0.1875571778187968</c:v>
                </c:pt>
                <c:pt idx="96">
                  <c:v>0.18981771761456143</c:v>
                </c:pt>
                <c:pt idx="97">
                  <c:v>0.19016346366095621</c:v>
                </c:pt>
                <c:pt idx="98">
                  <c:v>0.19136416654114011</c:v>
                </c:pt>
                <c:pt idx="99">
                  <c:v>0.19258126367310907</c:v>
                </c:pt>
                <c:pt idx="100">
                  <c:v>0.19465915631600209</c:v>
                </c:pt>
                <c:pt idx="101">
                  <c:v>0.19482212885558689</c:v>
                </c:pt>
                <c:pt idx="102">
                  <c:v>0.19619466864358986</c:v>
                </c:pt>
                <c:pt idx="103">
                  <c:v>0.19650039840096742</c:v>
                </c:pt>
                <c:pt idx="104">
                  <c:v>0.19675873270774125</c:v>
                </c:pt>
                <c:pt idx="105">
                  <c:v>0.19731596191677486</c:v>
                </c:pt>
                <c:pt idx="106">
                  <c:v>0.19757513304445465</c:v>
                </c:pt>
                <c:pt idx="107">
                  <c:v>0.2054222846292621</c:v>
                </c:pt>
                <c:pt idx="108">
                  <c:v>0.20545465429716547</c:v>
                </c:pt>
                <c:pt idx="109">
                  <c:v>0.22811652000323471</c:v>
                </c:pt>
                <c:pt idx="110">
                  <c:v>0.22947080866316924</c:v>
                </c:pt>
                <c:pt idx="111">
                  <c:v>0.22957910213285063</c:v>
                </c:pt>
                <c:pt idx="112">
                  <c:v>0.24980914123125531</c:v>
                </c:pt>
                <c:pt idx="113">
                  <c:v>0.25412380866269257</c:v>
                </c:pt>
                <c:pt idx="114">
                  <c:v>0.25420947637125091</c:v>
                </c:pt>
                <c:pt idx="115">
                  <c:v>0.2546520604292824</c:v>
                </c:pt>
                <c:pt idx="116">
                  <c:v>0.26192070199541978</c:v>
                </c:pt>
                <c:pt idx="117">
                  <c:v>0.26234856701349857</c:v>
                </c:pt>
                <c:pt idx="118">
                  <c:v>0.26278941747456175</c:v>
                </c:pt>
                <c:pt idx="119">
                  <c:v>0.2762375841507082</c:v>
                </c:pt>
                <c:pt idx="120">
                  <c:v>0.28673693643356613</c:v>
                </c:pt>
                <c:pt idx="121">
                  <c:v>0.29049243509194211</c:v>
                </c:pt>
                <c:pt idx="122">
                  <c:v>0.29179324113569116</c:v>
                </c:pt>
                <c:pt idx="123">
                  <c:v>0.29228699327266033</c:v>
                </c:pt>
                <c:pt idx="124">
                  <c:v>0.29237383699196184</c:v>
                </c:pt>
                <c:pt idx="125">
                  <c:v>0.29260799193694847</c:v>
                </c:pt>
                <c:pt idx="126">
                  <c:v>0.29311619087886409</c:v>
                </c:pt>
                <c:pt idx="127">
                  <c:v>0.29738300539498563</c:v>
                </c:pt>
                <c:pt idx="128">
                  <c:v>0.29777944527601241</c:v>
                </c:pt>
                <c:pt idx="129">
                  <c:v>0.29803654109831224</c:v>
                </c:pt>
                <c:pt idx="130">
                  <c:v>0.30483218037582205</c:v>
                </c:pt>
                <c:pt idx="131">
                  <c:v>0.3097098601866628</c:v>
                </c:pt>
                <c:pt idx="132">
                  <c:v>0.3190382017181782</c:v>
                </c:pt>
                <c:pt idx="133">
                  <c:v>0.31915894224466074</c:v>
                </c:pt>
                <c:pt idx="134">
                  <c:v>0.31958284093313116</c:v>
                </c:pt>
                <c:pt idx="135">
                  <c:v>0.49649160581537694</c:v>
                </c:pt>
                <c:pt idx="136">
                  <c:v>0.50012258114651231</c:v>
                </c:pt>
                <c:pt idx="137">
                  <c:v>0.50046181978518178</c:v>
                </c:pt>
                <c:pt idx="138">
                  <c:v>0.50110825951936266</c:v>
                </c:pt>
                <c:pt idx="139">
                  <c:v>0.50913856157943471</c:v>
                </c:pt>
                <c:pt idx="140">
                  <c:v>0.50941113283175321</c:v>
                </c:pt>
                <c:pt idx="141">
                  <c:v>0.50976130178933188</c:v>
                </c:pt>
                <c:pt idx="142">
                  <c:v>0.52481855319482418</c:v>
                </c:pt>
                <c:pt idx="143">
                  <c:v>0.52554283895916798</c:v>
                </c:pt>
                <c:pt idx="144">
                  <c:v>0.52628540453716244</c:v>
                </c:pt>
                <c:pt idx="145">
                  <c:v>0.53057505761759705</c:v>
                </c:pt>
                <c:pt idx="146">
                  <c:v>0.53086902612273634</c:v>
                </c:pt>
                <c:pt idx="147">
                  <c:v>0.54459610438258244</c:v>
                </c:pt>
                <c:pt idx="148">
                  <c:v>0.54995810060554517</c:v>
                </c:pt>
                <c:pt idx="149">
                  <c:v>0.55078440172025001</c:v>
                </c:pt>
                <c:pt idx="150">
                  <c:v>0.55348634413364883</c:v>
                </c:pt>
                <c:pt idx="151">
                  <c:v>0.56312364822550709</c:v>
                </c:pt>
                <c:pt idx="152">
                  <c:v>0.67835916388204187</c:v>
                </c:pt>
                <c:pt idx="153">
                  <c:v>0.68147832771959727</c:v>
                </c:pt>
                <c:pt idx="154">
                  <c:v>0.68168143348201493</c:v>
                </c:pt>
                <c:pt idx="155">
                  <c:v>0.68865697433911433</c:v>
                </c:pt>
                <c:pt idx="156">
                  <c:v>0.69700764352274391</c:v>
                </c:pt>
                <c:pt idx="157">
                  <c:v>0.70439928415521513</c:v>
                </c:pt>
                <c:pt idx="158">
                  <c:v>0.70571402233157809</c:v>
                </c:pt>
                <c:pt idx="159">
                  <c:v>0.8027989335543646</c:v>
                </c:pt>
                <c:pt idx="160">
                  <c:v>0.80447802301022242</c:v>
                </c:pt>
                <c:pt idx="161">
                  <c:v>0.80471416403109275</c:v>
                </c:pt>
                <c:pt idx="162">
                  <c:v>0.80562958205847479</c:v>
                </c:pt>
                <c:pt idx="163">
                  <c:v>0.80895809049454792</c:v>
                </c:pt>
                <c:pt idx="164">
                  <c:v>0.8151400398796933</c:v>
                </c:pt>
                <c:pt idx="165">
                  <c:v>0.82217938829816439</c:v>
                </c:pt>
                <c:pt idx="166">
                  <c:v>0.83288602086430319</c:v>
                </c:pt>
                <c:pt idx="167">
                  <c:v>0.83897331688857535</c:v>
                </c:pt>
                <c:pt idx="168">
                  <c:v>0.84116528080728303</c:v>
                </c:pt>
                <c:pt idx="169">
                  <c:v>0.84128260431506607</c:v>
                </c:pt>
                <c:pt idx="170">
                  <c:v>0.84247461592177153</c:v>
                </c:pt>
                <c:pt idx="171">
                  <c:v>0.84370762436068991</c:v>
                </c:pt>
                <c:pt idx="172">
                  <c:v>0.84478265191111956</c:v>
                </c:pt>
                <c:pt idx="173">
                  <c:v>0.84564207898566757</c:v>
                </c:pt>
                <c:pt idx="174">
                  <c:v>0.84854148748444269</c:v>
                </c:pt>
                <c:pt idx="175">
                  <c:v>0.85472321225853576</c:v>
                </c:pt>
                <c:pt idx="176">
                  <c:v>0.85726130066398698</c:v>
                </c:pt>
                <c:pt idx="177">
                  <c:v>0.8604969833084215</c:v>
                </c:pt>
                <c:pt idx="178">
                  <c:v>0.86113851610719372</c:v>
                </c:pt>
                <c:pt idx="179">
                  <c:v>0.86175198747233517</c:v>
                </c:pt>
                <c:pt idx="180">
                  <c:v>0.87800092987327116</c:v>
                </c:pt>
                <c:pt idx="181">
                  <c:v>0.88072663814431817</c:v>
                </c:pt>
                <c:pt idx="182">
                  <c:v>0.88208104180825153</c:v>
                </c:pt>
                <c:pt idx="183">
                  <c:v>0.8837391080359549</c:v>
                </c:pt>
                <c:pt idx="184">
                  <c:v>0.88417799253702145</c:v>
                </c:pt>
                <c:pt idx="185">
                  <c:v>0.88460399443144389</c:v>
                </c:pt>
                <c:pt idx="186">
                  <c:v>0.8847582390637394</c:v>
                </c:pt>
                <c:pt idx="187">
                  <c:v>0.88667085261073719</c:v>
                </c:pt>
                <c:pt idx="188">
                  <c:v>0.88851787295975848</c:v>
                </c:pt>
                <c:pt idx="189">
                  <c:v>0.88934155122444736</c:v>
                </c:pt>
                <c:pt idx="190">
                  <c:v>0.89068142709654541</c:v>
                </c:pt>
                <c:pt idx="191">
                  <c:v>0.89144240175320855</c:v>
                </c:pt>
                <c:pt idx="192">
                  <c:v>0.89177975221331185</c:v>
                </c:pt>
                <c:pt idx="193">
                  <c:v>0.89286895423555523</c:v>
                </c:pt>
                <c:pt idx="194">
                  <c:v>0.89940850027966501</c:v>
                </c:pt>
                <c:pt idx="195">
                  <c:v>0.89967192891033121</c:v>
                </c:pt>
                <c:pt idx="196">
                  <c:v>0.90060963305107655</c:v>
                </c:pt>
                <c:pt idx="197">
                  <c:v>0.9054750622866351</c:v>
                </c:pt>
                <c:pt idx="198">
                  <c:v>0.90570310723532577</c:v>
                </c:pt>
                <c:pt idx="199">
                  <c:v>0.91103317686324281</c:v>
                </c:pt>
                <c:pt idx="200">
                  <c:v>0.9209684885995475</c:v>
                </c:pt>
                <c:pt idx="201">
                  <c:v>0.92198214758268371</c:v>
                </c:pt>
                <c:pt idx="202">
                  <c:v>0.92212326926436949</c:v>
                </c:pt>
                <c:pt idx="203">
                  <c:v>0.92236887920947808</c:v>
                </c:pt>
                <c:pt idx="204">
                  <c:v>0.92264906260787793</c:v>
                </c:pt>
                <c:pt idx="205">
                  <c:v>0.92292180410929026</c:v>
                </c:pt>
                <c:pt idx="206">
                  <c:v>0.92310828760715957</c:v>
                </c:pt>
                <c:pt idx="207">
                  <c:v>0.92336040541791609</c:v>
                </c:pt>
                <c:pt idx="208">
                  <c:v>0.92368254875795575</c:v>
                </c:pt>
                <c:pt idx="209">
                  <c:v>0.9240268529368092</c:v>
                </c:pt>
                <c:pt idx="210">
                  <c:v>0.9243024441234855</c:v>
                </c:pt>
                <c:pt idx="211">
                  <c:v>0.92783198095594432</c:v>
                </c:pt>
                <c:pt idx="212">
                  <c:v>0.9295329986913351</c:v>
                </c:pt>
                <c:pt idx="213">
                  <c:v>0.93020609230309426</c:v>
                </c:pt>
                <c:pt idx="214">
                  <c:v>0.9362238771106195</c:v>
                </c:pt>
                <c:pt idx="215">
                  <c:v>0.9370154737080334</c:v>
                </c:pt>
                <c:pt idx="216">
                  <c:v>0.93719809848811353</c:v>
                </c:pt>
                <c:pt idx="217">
                  <c:v>0.9402276757152036</c:v>
                </c:pt>
                <c:pt idx="218">
                  <c:v>0.94452535313750807</c:v>
                </c:pt>
                <c:pt idx="219">
                  <c:v>0.94529650048008129</c:v>
                </c:pt>
                <c:pt idx="220">
                  <c:v>0.94627901810736381</c:v>
                </c:pt>
                <c:pt idx="221">
                  <c:v>0.9478093903842133</c:v>
                </c:pt>
                <c:pt idx="222">
                  <c:v>0.94834841366868428</c:v>
                </c:pt>
                <c:pt idx="223">
                  <c:v>0.94928059447744595</c:v>
                </c:pt>
                <c:pt idx="224">
                  <c:v>0.94942095901676427</c:v>
                </c:pt>
                <c:pt idx="225">
                  <c:v>0.9504399099501184</c:v>
                </c:pt>
                <c:pt idx="226">
                  <c:v>0.95288300014624372</c:v>
                </c:pt>
                <c:pt idx="227">
                  <c:v>0.95339160827474201</c:v>
                </c:pt>
                <c:pt idx="228">
                  <c:v>0.95471998747575837</c:v>
                </c:pt>
                <c:pt idx="229">
                  <c:v>0.95633252392779755</c:v>
                </c:pt>
                <c:pt idx="230">
                  <c:v>0.9626344359269956</c:v>
                </c:pt>
                <c:pt idx="231">
                  <c:v>0.96329627716939847</c:v>
                </c:pt>
                <c:pt idx="232">
                  <c:v>0.96772725623043143</c:v>
                </c:pt>
                <c:pt idx="233">
                  <c:v>0.9686570658503737</c:v>
                </c:pt>
                <c:pt idx="234">
                  <c:v>0.9707165180141889</c:v>
                </c:pt>
                <c:pt idx="235">
                  <c:v>0.97166728276264813</c:v>
                </c:pt>
                <c:pt idx="236">
                  <c:v>0.97322843915027857</c:v>
                </c:pt>
                <c:pt idx="237">
                  <c:v>0.97363543431157673</c:v>
                </c:pt>
                <c:pt idx="238">
                  <c:v>0.97380433711282333</c:v>
                </c:pt>
                <c:pt idx="239">
                  <c:v>0.97645608492538827</c:v>
                </c:pt>
                <c:pt idx="240">
                  <c:v>0.9769126981956322</c:v>
                </c:pt>
                <c:pt idx="241">
                  <c:v>0.97828745717484866</c:v>
                </c:pt>
                <c:pt idx="242">
                  <c:v>0.98004436139129536</c:v>
                </c:pt>
                <c:pt idx="243">
                  <c:v>0.98028736820977014</c:v>
                </c:pt>
                <c:pt idx="244">
                  <c:v>0.9809150084208188</c:v>
                </c:pt>
                <c:pt idx="245">
                  <c:v>0.98160859688342961</c:v>
                </c:pt>
                <c:pt idx="246">
                  <c:v>0.98352566709705103</c:v>
                </c:pt>
                <c:pt idx="247">
                  <c:v>0.98677862134032979</c:v>
                </c:pt>
                <c:pt idx="248">
                  <c:v>0.98971829801827993</c:v>
                </c:pt>
                <c:pt idx="249">
                  <c:v>0.99899787379841631</c:v>
                </c:pt>
                <c:pt idx="250">
                  <c:v>1</c:v>
                </c:pt>
              </c:numCache>
            </c:numRef>
          </c:yVal>
          <c:smooth val="1"/>
        </c:ser>
        <c:ser>
          <c:idx val="3"/>
          <c:order val="3"/>
          <c:tx>
            <c:v>Curva Lorenz 2008</c:v>
          </c:tx>
          <c:marker>
            <c:symbol val="none"/>
          </c:marker>
          <c:xVal>
            <c:numRef>
              <c:f>'[1]Año 2008'!$G$3:$G$253</c:f>
              <c:numCache>
                <c:formatCode>General</c:formatCode>
                <c:ptCount val="251"/>
                <c:pt idx="0">
                  <c:v>1.8357869986412395E-4</c:v>
                </c:pt>
                <c:pt idx="1">
                  <c:v>2.563611642041933E-4</c:v>
                </c:pt>
                <c:pt idx="2">
                  <c:v>4.1536998757135115E-4</c:v>
                </c:pt>
                <c:pt idx="3">
                  <c:v>5.2616622309540576E-4</c:v>
                </c:pt>
                <c:pt idx="4">
                  <c:v>6.0312093061420523E-4</c:v>
                </c:pt>
                <c:pt idx="5">
                  <c:v>7.7511006609296777E-4</c:v>
                </c:pt>
                <c:pt idx="6">
                  <c:v>1.4320065754552496E-3</c:v>
                </c:pt>
                <c:pt idx="7">
                  <c:v>1.5173057693315093E-3</c:v>
                </c:pt>
                <c:pt idx="8">
                  <c:v>2.312813468742713E-3</c:v>
                </c:pt>
                <c:pt idx="9">
                  <c:v>2.461623475450753E-3</c:v>
                </c:pt>
                <c:pt idx="10">
                  <c:v>2.5835456927847545E-3</c:v>
                </c:pt>
                <c:pt idx="11">
                  <c:v>2.7161303093532884E-3</c:v>
                </c:pt>
                <c:pt idx="12">
                  <c:v>3.1194471499638638E-3</c:v>
                </c:pt>
                <c:pt idx="13">
                  <c:v>3.374881149017228E-3</c:v>
                </c:pt>
                <c:pt idx="14">
                  <c:v>3.5598505966075956E-3</c:v>
                </c:pt>
                <c:pt idx="15">
                  <c:v>3.7628997646391264E-3</c:v>
                </c:pt>
                <c:pt idx="16">
                  <c:v>3.9237629183079418E-3</c:v>
                </c:pt>
                <c:pt idx="17">
                  <c:v>7.3959964081622056E-3</c:v>
                </c:pt>
                <c:pt idx="18">
                  <c:v>8.1627619878977126E-3</c:v>
                </c:pt>
                <c:pt idx="19">
                  <c:v>1.0084775345566042E-2</c:v>
                </c:pt>
                <c:pt idx="20">
                  <c:v>1.5759953233789793E-2</c:v>
                </c:pt>
                <c:pt idx="21">
                  <c:v>1.5843398097364392E-2</c:v>
                </c:pt>
                <c:pt idx="22">
                  <c:v>1.5916644144279877E-2</c:v>
                </c:pt>
                <c:pt idx="23">
                  <c:v>1.6141945275931303E-2</c:v>
                </c:pt>
                <c:pt idx="24">
                  <c:v>1.6331550549275816E-2</c:v>
                </c:pt>
                <c:pt idx="25">
                  <c:v>1.6614799502854046E-2</c:v>
                </c:pt>
                <c:pt idx="26">
                  <c:v>1.6702880192182794E-2</c:v>
                </c:pt>
                <c:pt idx="27">
                  <c:v>1.8648536261197259E-2</c:v>
                </c:pt>
                <c:pt idx="28">
                  <c:v>1.9259074513018094E-2</c:v>
                </c:pt>
                <c:pt idx="29">
                  <c:v>1.9450997699239678E-2</c:v>
                </c:pt>
                <c:pt idx="30">
                  <c:v>1.9840870645163235E-2</c:v>
                </c:pt>
                <c:pt idx="31">
                  <c:v>4.2187868693017008E-2</c:v>
                </c:pt>
                <c:pt idx="32">
                  <c:v>6.3978104067798025E-2</c:v>
                </c:pt>
                <c:pt idx="33">
                  <c:v>6.4161219185086729E-2</c:v>
                </c:pt>
                <c:pt idx="34">
                  <c:v>6.4851493639878854E-2</c:v>
                </c:pt>
                <c:pt idx="35">
                  <c:v>6.5446270084135602E-2</c:v>
                </c:pt>
                <c:pt idx="36">
                  <c:v>6.5775413712679864E-2</c:v>
                </c:pt>
                <c:pt idx="37">
                  <c:v>6.5901044590617186E-2</c:v>
                </c:pt>
                <c:pt idx="38">
                  <c:v>6.8204586407851611E-2</c:v>
                </c:pt>
                <c:pt idx="39">
                  <c:v>6.87015469286959E-2</c:v>
                </c:pt>
                <c:pt idx="40">
                  <c:v>6.8845721109649802E-2</c:v>
                </c:pt>
                <c:pt idx="41">
                  <c:v>6.9335264309287464E-2</c:v>
                </c:pt>
                <c:pt idx="42">
                  <c:v>0.10700598438746603</c:v>
                </c:pt>
                <c:pt idx="43">
                  <c:v>0.10711492629268843</c:v>
                </c:pt>
                <c:pt idx="44">
                  <c:v>0.10719837115626302</c:v>
                </c:pt>
                <c:pt idx="45">
                  <c:v>0.10750618998633822</c:v>
                </c:pt>
                <c:pt idx="46">
                  <c:v>0.10809308552681292</c:v>
                </c:pt>
                <c:pt idx="47">
                  <c:v>0.10833322130087761</c:v>
                </c:pt>
                <c:pt idx="48">
                  <c:v>0.10839441420083232</c:v>
                </c:pt>
                <c:pt idx="49">
                  <c:v>0.10872123991649951</c:v>
                </c:pt>
                <c:pt idx="50">
                  <c:v>0.1091347555737692</c:v>
                </c:pt>
                <c:pt idx="51">
                  <c:v>0.10930025455319216</c:v>
                </c:pt>
                <c:pt idx="52">
                  <c:v>0.11750288464257552</c:v>
                </c:pt>
                <c:pt idx="53">
                  <c:v>0.11760719072204377</c:v>
                </c:pt>
                <c:pt idx="54">
                  <c:v>0.11839713543055</c:v>
                </c:pt>
                <c:pt idx="55">
                  <c:v>0.12084809650676621</c:v>
                </c:pt>
                <c:pt idx="56">
                  <c:v>0.1219509594536772</c:v>
                </c:pt>
                <c:pt idx="57">
                  <c:v>0.12425635560121329</c:v>
                </c:pt>
                <c:pt idx="58">
                  <c:v>0.14210660266754685</c:v>
                </c:pt>
                <c:pt idx="59">
                  <c:v>0.14966995238543368</c:v>
                </c:pt>
                <c:pt idx="60">
                  <c:v>0.15030830559177938</c:v>
                </c:pt>
                <c:pt idx="61">
                  <c:v>0.15098235465643201</c:v>
                </c:pt>
                <c:pt idx="62">
                  <c:v>0.15103844814805714</c:v>
                </c:pt>
                <c:pt idx="63">
                  <c:v>0.15845391502438677</c:v>
                </c:pt>
                <c:pt idx="64">
                  <c:v>0.16143938681005585</c:v>
                </c:pt>
                <c:pt idx="65">
                  <c:v>0.16459731131377911</c:v>
                </c:pt>
                <c:pt idx="66">
                  <c:v>0.16726754694816637</c:v>
                </c:pt>
                <c:pt idx="67">
                  <c:v>0.16774550058341867</c:v>
                </c:pt>
                <c:pt idx="68">
                  <c:v>0.17191171718866838</c:v>
                </c:pt>
                <c:pt idx="69">
                  <c:v>0.17244390998524417</c:v>
                </c:pt>
                <c:pt idx="70">
                  <c:v>0.17998964356526523</c:v>
                </c:pt>
                <c:pt idx="71">
                  <c:v>0.19290551769888736</c:v>
                </c:pt>
                <c:pt idx="72">
                  <c:v>0.19301863184728849</c:v>
                </c:pt>
                <c:pt idx="73">
                  <c:v>0.19310393104116474</c:v>
                </c:pt>
                <c:pt idx="74">
                  <c:v>0.19389665724512345</c:v>
                </c:pt>
                <c:pt idx="75">
                  <c:v>0.1939782477783964</c:v>
                </c:pt>
                <c:pt idx="76">
                  <c:v>0.19467547597181975</c:v>
                </c:pt>
                <c:pt idx="77">
                  <c:v>0.19919911474271398</c:v>
                </c:pt>
                <c:pt idx="78">
                  <c:v>0.20105993520042761</c:v>
                </c:pt>
                <c:pt idx="79">
                  <c:v>0.20137517135170943</c:v>
                </c:pt>
                <c:pt idx="80">
                  <c:v>0.20336764926084075</c:v>
                </c:pt>
                <c:pt idx="81">
                  <c:v>0.21710730963097435</c:v>
                </c:pt>
                <c:pt idx="82">
                  <c:v>0.21756440205033301</c:v>
                </c:pt>
                <c:pt idx="83">
                  <c:v>0.21773036461233139</c:v>
                </c:pt>
                <c:pt idx="84">
                  <c:v>0.26284992951226943</c:v>
                </c:pt>
                <c:pt idx="85">
                  <c:v>0.26298854070231831</c:v>
                </c:pt>
                <c:pt idx="86">
                  <c:v>0.26485631489866318</c:v>
                </c:pt>
                <c:pt idx="87">
                  <c:v>0.26818205629468644</c:v>
                </c:pt>
                <c:pt idx="88">
                  <c:v>0.26829934268626632</c:v>
                </c:pt>
                <c:pt idx="89">
                  <c:v>0.26877729632151864</c:v>
                </c:pt>
                <c:pt idx="90">
                  <c:v>0.27919585112138307</c:v>
                </c:pt>
                <c:pt idx="91">
                  <c:v>0.27959221422336245</c:v>
                </c:pt>
                <c:pt idx="92">
                  <c:v>0.27971599077099807</c:v>
                </c:pt>
                <c:pt idx="93">
                  <c:v>0.29246265726459392</c:v>
                </c:pt>
                <c:pt idx="94">
                  <c:v>0.29299994946949925</c:v>
                </c:pt>
                <c:pt idx="95">
                  <c:v>0.29544998338056466</c:v>
                </c:pt>
                <c:pt idx="96">
                  <c:v>0.29567806600766861</c:v>
                </c:pt>
                <c:pt idx="97">
                  <c:v>0.2961917155012278</c:v>
                </c:pt>
                <c:pt idx="98">
                  <c:v>0.29643555993589582</c:v>
                </c:pt>
                <c:pt idx="99">
                  <c:v>0.29657787978654804</c:v>
                </c:pt>
                <c:pt idx="100">
                  <c:v>0.29714345052855368</c:v>
                </c:pt>
                <c:pt idx="101">
                  <c:v>0.29732332056781446</c:v>
                </c:pt>
                <c:pt idx="102">
                  <c:v>0.29766034510014078</c:v>
                </c:pt>
                <c:pt idx="103">
                  <c:v>0.29878546001067169</c:v>
                </c:pt>
                <c:pt idx="104">
                  <c:v>0.29897460170144075</c:v>
                </c:pt>
                <c:pt idx="105">
                  <c:v>0.2990209599589822</c:v>
                </c:pt>
                <c:pt idx="106">
                  <c:v>0.3065564947223442</c:v>
                </c:pt>
                <c:pt idx="107">
                  <c:v>0.3094654753830699</c:v>
                </c:pt>
                <c:pt idx="108">
                  <c:v>0.30971859146924618</c:v>
                </c:pt>
                <c:pt idx="109">
                  <c:v>0.31350976977098555</c:v>
                </c:pt>
                <c:pt idx="110">
                  <c:v>0.32136285859850644</c:v>
                </c:pt>
                <c:pt idx="111">
                  <c:v>0.32249539083024392</c:v>
                </c:pt>
                <c:pt idx="112">
                  <c:v>0.32335904516824104</c:v>
                </c:pt>
                <c:pt idx="113">
                  <c:v>0.32366593683316541</c:v>
                </c:pt>
                <c:pt idx="114">
                  <c:v>0.35190460583196154</c:v>
                </c:pt>
                <c:pt idx="115">
                  <c:v>0.35413165652425255</c:v>
                </c:pt>
                <c:pt idx="116">
                  <c:v>0.36081976233975688</c:v>
                </c:pt>
                <c:pt idx="117">
                  <c:v>0.36110903786681553</c:v>
                </c:pt>
                <c:pt idx="118">
                  <c:v>0.36144049940823686</c:v>
                </c:pt>
                <c:pt idx="119">
                  <c:v>0.36158745508464324</c:v>
                </c:pt>
                <c:pt idx="120">
                  <c:v>0.36624785071528476</c:v>
                </c:pt>
                <c:pt idx="121">
                  <c:v>0.36676242737399478</c:v>
                </c:pt>
                <c:pt idx="122">
                  <c:v>0.37505777397846102</c:v>
                </c:pt>
                <c:pt idx="123">
                  <c:v>0.37625613493590737</c:v>
                </c:pt>
                <c:pt idx="124">
                  <c:v>0.37739979314945488</c:v>
                </c:pt>
                <c:pt idx="125">
                  <c:v>0.37789860800060082</c:v>
                </c:pt>
                <c:pt idx="126">
                  <c:v>0.37827550063441273</c:v>
                </c:pt>
                <c:pt idx="127">
                  <c:v>0.38402346098697659</c:v>
                </c:pt>
                <c:pt idx="128">
                  <c:v>0.38431459084433683</c:v>
                </c:pt>
                <c:pt idx="129">
                  <c:v>0.38515413888841243</c:v>
                </c:pt>
                <c:pt idx="130">
                  <c:v>0.38542718902533152</c:v>
                </c:pt>
                <c:pt idx="131">
                  <c:v>0.39056878336925327</c:v>
                </c:pt>
                <c:pt idx="132">
                  <c:v>0.39451108959057779</c:v>
                </c:pt>
                <c:pt idx="133">
                  <c:v>0.39561534328521503</c:v>
                </c:pt>
                <c:pt idx="134">
                  <c:v>0.39692774555621335</c:v>
                </c:pt>
                <c:pt idx="135">
                  <c:v>0.39797451501149916</c:v>
                </c:pt>
                <c:pt idx="136">
                  <c:v>0.39864578258069927</c:v>
                </c:pt>
                <c:pt idx="137">
                  <c:v>0.56244804977764262</c:v>
                </c:pt>
                <c:pt idx="138">
                  <c:v>0.56459350993666069</c:v>
                </c:pt>
                <c:pt idx="139">
                  <c:v>0.56504921160829313</c:v>
                </c:pt>
                <c:pt idx="140">
                  <c:v>0.5786015846179593</c:v>
                </c:pt>
                <c:pt idx="141">
                  <c:v>0.58141321293784798</c:v>
                </c:pt>
                <c:pt idx="142">
                  <c:v>0.58223097260087908</c:v>
                </c:pt>
                <c:pt idx="143">
                  <c:v>0.60214926153613646</c:v>
                </c:pt>
                <c:pt idx="144">
                  <c:v>0.60346166380713484</c:v>
                </c:pt>
                <c:pt idx="145">
                  <c:v>0.60378941668795283</c:v>
                </c:pt>
                <c:pt idx="146">
                  <c:v>0.60782675733723734</c:v>
                </c:pt>
                <c:pt idx="147">
                  <c:v>0.60908306611661045</c:v>
                </c:pt>
                <c:pt idx="148">
                  <c:v>0.61330120397030663</c:v>
                </c:pt>
                <c:pt idx="149">
                  <c:v>0.61638217376651105</c:v>
                </c:pt>
                <c:pt idx="150">
                  <c:v>0.6172351657052737</c:v>
                </c:pt>
                <c:pt idx="151">
                  <c:v>0.70264932806023606</c:v>
                </c:pt>
                <c:pt idx="152">
                  <c:v>0.70285701305402171</c:v>
                </c:pt>
                <c:pt idx="153">
                  <c:v>0.70731111443860384</c:v>
                </c:pt>
                <c:pt idx="154">
                  <c:v>0.7157835495868784</c:v>
                </c:pt>
                <c:pt idx="155">
                  <c:v>0.8235558359715045</c:v>
                </c:pt>
                <c:pt idx="156">
                  <c:v>0.82426048148613451</c:v>
                </c:pt>
                <c:pt idx="157">
                  <c:v>0.82579030398500219</c:v>
                </c:pt>
                <c:pt idx="158">
                  <c:v>0.8264615715542023</c:v>
                </c:pt>
                <c:pt idx="159">
                  <c:v>0.82745595617846635</c:v>
                </c:pt>
                <c:pt idx="160">
                  <c:v>0.83857591141493282</c:v>
                </c:pt>
                <c:pt idx="161">
                  <c:v>0.84592276807010114</c:v>
                </c:pt>
                <c:pt idx="162">
                  <c:v>0.84871446233924697</c:v>
                </c:pt>
                <c:pt idx="163">
                  <c:v>0.84882386782704478</c:v>
                </c:pt>
                <c:pt idx="164">
                  <c:v>0.85011911754275271</c:v>
                </c:pt>
                <c:pt idx="165">
                  <c:v>0.86390977199618191</c:v>
                </c:pt>
                <c:pt idx="166">
                  <c:v>0.87074576065324349</c:v>
                </c:pt>
                <c:pt idx="167">
                  <c:v>0.87470290151698127</c:v>
                </c:pt>
                <c:pt idx="168">
                  <c:v>0.87484614853278431</c:v>
                </c:pt>
                <c:pt idx="169">
                  <c:v>0.88376037787542883</c:v>
                </c:pt>
                <c:pt idx="170">
                  <c:v>0.88386190245944463</c:v>
                </c:pt>
                <c:pt idx="171">
                  <c:v>0.88407468686155988</c:v>
                </c:pt>
                <c:pt idx="172">
                  <c:v>0.88424018584098285</c:v>
                </c:pt>
                <c:pt idx="173">
                  <c:v>0.88647882609765927</c:v>
                </c:pt>
                <c:pt idx="174">
                  <c:v>0.88980039525050381</c:v>
                </c:pt>
                <c:pt idx="175">
                  <c:v>0.89168763991501609</c:v>
                </c:pt>
                <c:pt idx="176">
                  <c:v>0.8921095000586432</c:v>
                </c:pt>
                <c:pt idx="177">
                  <c:v>0.89723255109954836</c:v>
                </c:pt>
                <c:pt idx="178">
                  <c:v>0.90379548961969081</c:v>
                </c:pt>
                <c:pt idx="179">
                  <c:v>0.913982253131848</c:v>
                </c:pt>
                <c:pt idx="180">
                  <c:v>0.91440040461487182</c:v>
                </c:pt>
                <c:pt idx="181">
                  <c:v>0.91690560485241157</c:v>
                </c:pt>
                <c:pt idx="182">
                  <c:v>0.91707110383183454</c:v>
                </c:pt>
                <c:pt idx="183">
                  <c:v>0.91793058592665289</c:v>
                </c:pt>
                <c:pt idx="184">
                  <c:v>0.91862735053750078</c:v>
                </c:pt>
                <c:pt idx="185">
                  <c:v>0.91998611106604056</c:v>
                </c:pt>
                <c:pt idx="186">
                  <c:v>0.92030273796504869</c:v>
                </c:pt>
                <c:pt idx="187">
                  <c:v>0.92847384443930381</c:v>
                </c:pt>
                <c:pt idx="188">
                  <c:v>0.93176018131641691</c:v>
                </c:pt>
                <c:pt idx="189">
                  <c:v>0.93191269998372828</c:v>
                </c:pt>
                <c:pt idx="190">
                  <c:v>0.9320582649124084</c:v>
                </c:pt>
                <c:pt idx="191">
                  <c:v>0.93235078551749495</c:v>
                </c:pt>
                <c:pt idx="192">
                  <c:v>0.93289456787845604</c:v>
                </c:pt>
                <c:pt idx="193">
                  <c:v>0.93745900191598674</c:v>
                </c:pt>
                <c:pt idx="194">
                  <c:v>0.93874915222336519</c:v>
                </c:pt>
                <c:pt idx="195">
                  <c:v>0.94376326135904798</c:v>
                </c:pt>
                <c:pt idx="196">
                  <c:v>0.95002626195289719</c:v>
                </c:pt>
                <c:pt idx="197">
                  <c:v>0.95021354931336466</c:v>
                </c:pt>
                <c:pt idx="198">
                  <c:v>0.95165714545320523</c:v>
                </c:pt>
                <c:pt idx="199">
                  <c:v>0.95239377816553883</c:v>
                </c:pt>
                <c:pt idx="200">
                  <c:v>0.95704212064921956</c:v>
                </c:pt>
                <c:pt idx="201">
                  <c:v>0.95751729278901943</c:v>
                </c:pt>
                <c:pt idx="202">
                  <c:v>0.95819226901882282</c:v>
                </c:pt>
                <c:pt idx="203">
                  <c:v>0.96028858942484696</c:v>
                </c:pt>
                <c:pt idx="204">
                  <c:v>0.96187682332821689</c:v>
                </c:pt>
                <c:pt idx="205">
                  <c:v>0.96380625400709186</c:v>
                </c:pt>
                <c:pt idx="206">
                  <c:v>0.96429301571127701</c:v>
                </c:pt>
                <c:pt idx="207">
                  <c:v>0.96445295169979506</c:v>
                </c:pt>
                <c:pt idx="208">
                  <c:v>0.96504726456147638</c:v>
                </c:pt>
                <c:pt idx="209">
                  <c:v>0.96513905391140842</c:v>
                </c:pt>
                <c:pt idx="210">
                  <c:v>0.96524382357345206</c:v>
                </c:pt>
                <c:pt idx="211">
                  <c:v>0.96668139313981238</c:v>
                </c:pt>
                <c:pt idx="212">
                  <c:v>0.97001779693507018</c:v>
                </c:pt>
                <c:pt idx="213">
                  <c:v>0.97576714803536024</c:v>
                </c:pt>
                <c:pt idx="214">
                  <c:v>0.97845268189473611</c:v>
                </c:pt>
                <c:pt idx="215">
                  <c:v>0.97853983541891409</c:v>
                </c:pt>
                <c:pt idx="216">
                  <c:v>0.97884255484065974</c:v>
                </c:pt>
                <c:pt idx="217">
                  <c:v>0.97958196904844574</c:v>
                </c:pt>
                <c:pt idx="218">
                  <c:v>0.98166067331660423</c:v>
                </c:pt>
                <c:pt idx="219">
                  <c:v>0.9824677705804008</c:v>
                </c:pt>
                <c:pt idx="220">
                  <c:v>0.98261472625680713</c:v>
                </c:pt>
                <c:pt idx="221">
                  <c:v>0.98364017091362388</c:v>
                </c:pt>
                <c:pt idx="222">
                  <c:v>0.98391275746796758</c:v>
                </c:pt>
                <c:pt idx="223">
                  <c:v>0.98457011755990531</c:v>
                </c:pt>
                <c:pt idx="224">
                  <c:v>0.98475555059007103</c:v>
                </c:pt>
                <c:pt idx="225">
                  <c:v>0.98516582116931284</c:v>
                </c:pt>
                <c:pt idx="226">
                  <c:v>0.98585563204152959</c:v>
                </c:pt>
                <c:pt idx="227">
                  <c:v>0.9867081603977168</c:v>
                </c:pt>
                <c:pt idx="228">
                  <c:v>0.98685604323927401</c:v>
                </c:pt>
                <c:pt idx="229">
                  <c:v>0.98702200580127231</c:v>
                </c:pt>
                <c:pt idx="230">
                  <c:v>0.98747724389032931</c:v>
                </c:pt>
                <c:pt idx="231">
                  <c:v>0.98756161591905478</c:v>
                </c:pt>
                <c:pt idx="232">
                  <c:v>0.9879964563747935</c:v>
                </c:pt>
                <c:pt idx="233">
                  <c:v>0.98978310362044086</c:v>
                </c:pt>
                <c:pt idx="234">
                  <c:v>0.99000284176118725</c:v>
                </c:pt>
                <c:pt idx="235">
                  <c:v>0.99243804102983946</c:v>
                </c:pt>
                <c:pt idx="236">
                  <c:v>0.992705991758429</c:v>
                </c:pt>
                <c:pt idx="237">
                  <c:v>0.99309169246117379</c:v>
                </c:pt>
                <c:pt idx="238">
                  <c:v>0.99313480564068735</c:v>
                </c:pt>
                <c:pt idx="239">
                  <c:v>0.99367766083649767</c:v>
                </c:pt>
                <c:pt idx="240">
                  <c:v>0.99428402684513972</c:v>
                </c:pt>
                <c:pt idx="241">
                  <c:v>0.99498218220371393</c:v>
                </c:pt>
                <c:pt idx="242">
                  <c:v>0.99518940361492425</c:v>
                </c:pt>
                <c:pt idx="243">
                  <c:v>0.99539569786098359</c:v>
                </c:pt>
                <c:pt idx="244">
                  <c:v>0.99551622933059136</c:v>
                </c:pt>
                <c:pt idx="245">
                  <c:v>0.99569053637894722</c:v>
                </c:pt>
                <c:pt idx="246">
                  <c:v>0.99668584816836203</c:v>
                </c:pt>
                <c:pt idx="247">
                  <c:v>0.99742943461932687</c:v>
                </c:pt>
                <c:pt idx="248">
                  <c:v>0.99805573467871178</c:v>
                </c:pt>
                <c:pt idx="249">
                  <c:v>0.99850401902913755</c:v>
                </c:pt>
                <c:pt idx="250">
                  <c:v>1</c:v>
                </c:pt>
              </c:numCache>
            </c:numRef>
          </c:xVal>
          <c:yVal>
            <c:numRef>
              <c:f>'[1]Año 2008'!$H$3:$H$253</c:f>
              <c:numCache>
                <c:formatCode>General</c:formatCode>
                <c:ptCount val="251"/>
                <c:pt idx="0">
                  <c:v>4.8411111470245884E-5</c:v>
                </c:pt>
                <c:pt idx="1">
                  <c:v>6.9723386012910136E-5</c:v>
                </c:pt>
                <c:pt idx="2">
                  <c:v>1.1766280508956004E-4</c:v>
                </c:pt>
                <c:pt idx="3">
                  <c:v>1.5270589390557805E-4</c:v>
                </c:pt>
                <c:pt idx="4">
                  <c:v>1.7857002653940118E-4</c:v>
                </c:pt>
                <c:pt idx="5">
                  <c:v>2.3665329003610706E-4</c:v>
                </c:pt>
                <c:pt idx="6">
                  <c:v>4.6925852972671146E-4</c:v>
                </c:pt>
                <c:pt idx="7">
                  <c:v>4.9966585136720053E-4</c:v>
                </c:pt>
                <c:pt idx="8">
                  <c:v>7.8781862526287676E-4</c:v>
                </c:pt>
                <c:pt idx="9">
                  <c:v>8.4256230425799352E-4</c:v>
                </c:pt>
                <c:pt idx="10">
                  <c:v>8.8791007918394575E-4</c:v>
                </c:pt>
                <c:pt idx="11">
                  <c:v>9.3888635656549587E-4</c:v>
                </c:pt>
                <c:pt idx="12">
                  <c:v>1.0965918689840369E-3</c:v>
                </c:pt>
                <c:pt idx="13">
                  <c:v>1.1985562425499349E-3</c:v>
                </c:pt>
                <c:pt idx="14">
                  <c:v>1.2725686912318979E-3</c:v>
                </c:pt>
                <c:pt idx="15">
                  <c:v>1.3552465889842182E-3</c:v>
                </c:pt>
                <c:pt idx="16">
                  <c:v>1.4216408846504517E-3</c:v>
                </c:pt>
                <c:pt idx="17">
                  <c:v>2.9032683751888675E-3</c:v>
                </c:pt>
                <c:pt idx="18">
                  <c:v>3.2317674509904936E-3</c:v>
                </c:pt>
                <c:pt idx="19">
                  <c:v>4.062888624281254E-3</c:v>
                </c:pt>
                <c:pt idx="20">
                  <c:v>6.5180424109764898E-3</c:v>
                </c:pt>
                <c:pt idx="21">
                  <c:v>6.5542556348610189E-3</c:v>
                </c:pt>
                <c:pt idx="22">
                  <c:v>6.5864125514282293E-3</c:v>
                </c:pt>
                <c:pt idx="23">
                  <c:v>6.6859693774628474E-3</c:v>
                </c:pt>
                <c:pt idx="24">
                  <c:v>6.7698551333117869E-3</c:v>
                </c:pt>
                <c:pt idx="25">
                  <c:v>6.8954947619094481E-3</c:v>
                </c:pt>
                <c:pt idx="26">
                  <c:v>6.9354228871963625E-3</c:v>
                </c:pt>
                <c:pt idx="27">
                  <c:v>7.8201939335685328E-3</c:v>
                </c:pt>
                <c:pt idx="28">
                  <c:v>8.1043054275412307E-3</c:v>
                </c:pt>
                <c:pt idx="29">
                  <c:v>8.1943107475351065E-3</c:v>
                </c:pt>
                <c:pt idx="30">
                  <c:v>8.3777417902637531E-3</c:v>
                </c:pt>
                <c:pt idx="31">
                  <c:v>1.891375925545399E-2</c:v>
                </c:pt>
                <c:pt idx="32">
                  <c:v>2.922117702482032E-2</c:v>
                </c:pt>
                <c:pt idx="33">
                  <c:v>2.9307952794396935E-2</c:v>
                </c:pt>
                <c:pt idx="34">
                  <c:v>2.9635130239566917E-2</c:v>
                </c:pt>
                <c:pt idx="35">
                  <c:v>2.9918478530301426E-2</c:v>
                </c:pt>
                <c:pt idx="36">
                  <c:v>3.0075301680045352E-2</c:v>
                </c:pt>
                <c:pt idx="37">
                  <c:v>3.0136228491565581E-2</c:v>
                </c:pt>
                <c:pt idx="38">
                  <c:v>3.1256514734665862E-2</c:v>
                </c:pt>
                <c:pt idx="39">
                  <c:v>3.1498502352298889E-2</c:v>
                </c:pt>
                <c:pt idx="40">
                  <c:v>3.1568916409719122E-2</c:v>
                </c:pt>
                <c:pt idx="41">
                  <c:v>3.1820348001421236E-2</c:v>
                </c:pt>
                <c:pt idx="42">
                  <c:v>5.1267468279525434E-2</c:v>
                </c:pt>
                <c:pt idx="43">
                  <c:v>5.1323770671687023E-2</c:v>
                </c:pt>
                <c:pt idx="44">
                  <c:v>5.1366948894151727E-2</c:v>
                </c:pt>
                <c:pt idx="45">
                  <c:v>5.152704948769312E-2</c:v>
                </c:pt>
                <c:pt idx="46">
                  <c:v>5.1835282863809527E-2</c:v>
                </c:pt>
                <c:pt idx="47">
                  <c:v>5.1962048516701123E-2</c:v>
                </c:pt>
                <c:pt idx="48">
                  <c:v>5.1994866579746127E-2</c:v>
                </c:pt>
                <c:pt idx="49">
                  <c:v>5.2172687091075483E-2</c:v>
                </c:pt>
                <c:pt idx="50">
                  <c:v>5.2399682873803421E-2</c:v>
                </c:pt>
                <c:pt idx="51">
                  <c:v>5.2492591821961566E-2</c:v>
                </c:pt>
                <c:pt idx="52">
                  <c:v>5.7110722076251667E-2</c:v>
                </c:pt>
                <c:pt idx="53">
                  <c:v>5.7169953706436641E-2</c:v>
                </c:pt>
                <c:pt idx="54">
                  <c:v>5.7619061265703299E-2</c:v>
                </c:pt>
                <c:pt idx="55">
                  <c:v>5.9021922779187233E-2</c:v>
                </c:pt>
                <c:pt idx="56">
                  <c:v>5.96600685862438E-2</c:v>
                </c:pt>
                <c:pt idx="57">
                  <c:v>6.1010647130799026E-2</c:v>
                </c:pt>
                <c:pt idx="58">
                  <c:v>7.1545563592822048E-2</c:v>
                </c:pt>
                <c:pt idx="59">
                  <c:v>7.604582539779757E-2</c:v>
                </c:pt>
                <c:pt idx="60">
                  <c:v>7.6428205012032333E-2</c:v>
                </c:pt>
                <c:pt idx="61">
                  <c:v>7.6839991941782468E-2</c:v>
                </c:pt>
                <c:pt idx="62">
                  <c:v>7.6874285250458876E-2</c:v>
                </c:pt>
                <c:pt idx="63">
                  <c:v>8.1420281980782244E-2</c:v>
                </c:pt>
                <c:pt idx="64">
                  <c:v>8.3251545865115947E-2</c:v>
                </c:pt>
                <c:pt idx="65">
                  <c:v>8.5230199198504747E-2</c:v>
                </c:pt>
                <c:pt idx="66">
                  <c:v>8.6907267004216984E-2</c:v>
                </c:pt>
                <c:pt idx="67">
                  <c:v>8.7211517281889195E-2</c:v>
                </c:pt>
                <c:pt idx="68">
                  <c:v>8.9882250520697204E-2</c:v>
                </c:pt>
                <c:pt idx="69">
                  <c:v>9.0223933964082931E-2</c:v>
                </c:pt>
                <c:pt idx="70">
                  <c:v>9.5152366547302969E-2</c:v>
                </c:pt>
                <c:pt idx="71">
                  <c:v>0.10360671438793459</c:v>
                </c:pt>
                <c:pt idx="72">
                  <c:v>0.1036827774356977</c:v>
                </c:pt>
                <c:pt idx="73">
                  <c:v>0.1037404831009556</c:v>
                </c:pt>
                <c:pt idx="74">
                  <c:v>0.10427707146627659</c:v>
                </c:pt>
                <c:pt idx="75">
                  <c:v>0.10433271892308713</c:v>
                </c:pt>
                <c:pt idx="76">
                  <c:v>0.10481185995892446</c:v>
                </c:pt>
                <c:pt idx="77">
                  <c:v>0.10799163481852099</c:v>
                </c:pt>
                <c:pt idx="78">
                  <c:v>0.10931128904608445</c:v>
                </c:pt>
                <c:pt idx="79">
                  <c:v>0.10953499793586</c:v>
                </c:pt>
                <c:pt idx="80">
                  <c:v>0.11095270201115068</c:v>
                </c:pt>
                <c:pt idx="81">
                  <c:v>0.12080170577506837</c:v>
                </c:pt>
                <c:pt idx="82">
                  <c:v>0.12112978428988477</c:v>
                </c:pt>
                <c:pt idx="83">
                  <c:v>0.12125015286489949</c:v>
                </c:pt>
                <c:pt idx="84">
                  <c:v>0.15398429399116664</c:v>
                </c:pt>
                <c:pt idx="85">
                  <c:v>0.15408512894050902</c:v>
                </c:pt>
                <c:pt idx="86">
                  <c:v>0.15545075026003968</c:v>
                </c:pt>
                <c:pt idx="87">
                  <c:v>0.15789577272759653</c:v>
                </c:pt>
                <c:pt idx="88">
                  <c:v>0.15798236440055372</c:v>
                </c:pt>
                <c:pt idx="89">
                  <c:v>0.15833969535011108</c:v>
                </c:pt>
                <c:pt idx="90">
                  <c:v>0.16614906373130292</c:v>
                </c:pt>
                <c:pt idx="91">
                  <c:v>0.16644681742060546</c:v>
                </c:pt>
                <c:pt idx="92">
                  <c:v>0.16654000057087584</c:v>
                </c:pt>
                <c:pt idx="93">
                  <c:v>0.17615433130503588</c:v>
                </c:pt>
                <c:pt idx="94">
                  <c:v>0.17656151820366678</c:v>
                </c:pt>
                <c:pt idx="95">
                  <c:v>0.17842247686682522</c:v>
                </c:pt>
                <c:pt idx="96">
                  <c:v>0.17859713239696257</c:v>
                </c:pt>
                <c:pt idx="97">
                  <c:v>0.17899158757491002</c:v>
                </c:pt>
                <c:pt idx="98">
                  <c:v>0.17917969858389862</c:v>
                </c:pt>
                <c:pt idx="99">
                  <c:v>0.17929007249928178</c:v>
                </c:pt>
                <c:pt idx="100">
                  <c:v>0.17973154702532146</c:v>
                </c:pt>
                <c:pt idx="101">
                  <c:v>0.17987208174537367</c:v>
                </c:pt>
                <c:pt idx="102">
                  <c:v>0.18013598105543571</c:v>
                </c:pt>
                <c:pt idx="103">
                  <c:v>0.18102955032475126</c:v>
                </c:pt>
                <c:pt idx="104">
                  <c:v>0.18118075199267336</c:v>
                </c:pt>
                <c:pt idx="105">
                  <c:v>0.18121782447148607</c:v>
                </c:pt>
                <c:pt idx="106">
                  <c:v>0.18726142086971614</c:v>
                </c:pt>
                <c:pt idx="107">
                  <c:v>0.18960591332187379</c:v>
                </c:pt>
                <c:pt idx="108">
                  <c:v>0.18981125423196102</c:v>
                </c:pt>
                <c:pt idx="109">
                  <c:v>0.19289359541115325</c:v>
                </c:pt>
                <c:pt idx="110">
                  <c:v>0.19929983337534046</c:v>
                </c:pt>
                <c:pt idx="111">
                  <c:v>0.20023604138219203</c:v>
                </c:pt>
                <c:pt idx="112">
                  <c:v>0.20095072176750392</c:v>
                </c:pt>
                <c:pt idx="113">
                  <c:v>0.20120658663187485</c:v>
                </c:pt>
                <c:pt idx="114">
                  <c:v>0.22477781226704766</c:v>
                </c:pt>
                <c:pt idx="115">
                  <c:v>0.22663838996147434</c:v>
                </c:pt>
                <c:pt idx="116">
                  <c:v>0.23229069653090673</c:v>
                </c:pt>
                <c:pt idx="117">
                  <c:v>0.23253806445613662</c:v>
                </c:pt>
                <c:pt idx="118">
                  <c:v>0.23282512698594957</c:v>
                </c:pt>
                <c:pt idx="119">
                  <c:v>0.23295270133637505</c:v>
                </c:pt>
                <c:pt idx="120">
                  <c:v>0.23700230530250899</c:v>
                </c:pt>
                <c:pt idx="121">
                  <c:v>0.23745386893557444</c:v>
                </c:pt>
                <c:pt idx="122">
                  <c:v>0.24475578655393293</c:v>
                </c:pt>
                <c:pt idx="123">
                  <c:v>0.24583235968175246</c:v>
                </c:pt>
                <c:pt idx="124">
                  <c:v>0.24687090031428199</c:v>
                </c:pt>
                <c:pt idx="125">
                  <c:v>0.24732560942677895</c:v>
                </c:pt>
                <c:pt idx="126">
                  <c:v>0.24767356833064738</c:v>
                </c:pt>
                <c:pt idx="127">
                  <c:v>0.25301712605931631</c:v>
                </c:pt>
                <c:pt idx="128">
                  <c:v>0.25328876224028124</c:v>
                </c:pt>
                <c:pt idx="129">
                  <c:v>0.2540734279828028</c:v>
                </c:pt>
                <c:pt idx="130">
                  <c:v>0.25432914863717393</c:v>
                </c:pt>
                <c:pt idx="131">
                  <c:v>0.25916776843061107</c:v>
                </c:pt>
                <c:pt idx="132">
                  <c:v>0.2628910370155173</c:v>
                </c:pt>
                <c:pt idx="133">
                  <c:v>0.26393621634169795</c:v>
                </c:pt>
                <c:pt idx="134">
                  <c:v>0.26518503403747568</c:v>
                </c:pt>
                <c:pt idx="135">
                  <c:v>0.2661893305793569</c:v>
                </c:pt>
                <c:pt idx="136">
                  <c:v>0.26683489578337316</c:v>
                </c:pt>
                <c:pt idx="137">
                  <c:v>0.42582664836319417</c:v>
                </c:pt>
                <c:pt idx="138">
                  <c:v>0.42791564021443101</c:v>
                </c:pt>
                <c:pt idx="139">
                  <c:v>0.42836376063137532</c:v>
                </c:pt>
                <c:pt idx="140">
                  <c:v>0.44170572999325136</c:v>
                </c:pt>
                <c:pt idx="141">
                  <c:v>0.44448611519962677</c:v>
                </c:pt>
                <c:pt idx="142">
                  <c:v>0.44529634561605025</c:v>
                </c:pt>
                <c:pt idx="143">
                  <c:v>0.46512736642493602</c:v>
                </c:pt>
                <c:pt idx="144">
                  <c:v>0.46644868563186298</c:v>
                </c:pt>
                <c:pt idx="145">
                  <c:v>0.46677872781942265</c:v>
                </c:pt>
                <c:pt idx="146">
                  <c:v>0.47085054961883016</c:v>
                </c:pt>
                <c:pt idx="147">
                  <c:v>0.4721194227632371</c:v>
                </c:pt>
                <c:pt idx="148">
                  <c:v>0.47639742397484314</c:v>
                </c:pt>
                <c:pt idx="149">
                  <c:v>0.47955029011392025</c:v>
                </c:pt>
                <c:pt idx="150">
                  <c:v>0.48042575990967379</c:v>
                </c:pt>
                <c:pt idx="151">
                  <c:v>0.5687686923755606</c:v>
                </c:pt>
                <c:pt idx="152">
                  <c:v>0.56898441522816612</c:v>
                </c:pt>
                <c:pt idx="153">
                  <c:v>0.57363352614113794</c:v>
                </c:pt>
                <c:pt idx="154">
                  <c:v>0.58254818439728562</c:v>
                </c:pt>
                <c:pt idx="155">
                  <c:v>0.6971706579993453</c:v>
                </c:pt>
                <c:pt idx="156">
                  <c:v>0.69794465623470126</c:v>
                </c:pt>
                <c:pt idx="157">
                  <c:v>0.69964321247840655</c:v>
                </c:pt>
                <c:pt idx="158">
                  <c:v>0.70039531693351642</c:v>
                </c:pt>
                <c:pt idx="159">
                  <c:v>0.70151188051866509</c:v>
                </c:pt>
                <c:pt idx="160">
                  <c:v>0.71417606884256335</c:v>
                </c:pt>
                <c:pt idx="161">
                  <c:v>0.72265888158533154</c:v>
                </c:pt>
                <c:pt idx="162">
                  <c:v>0.72591997990493617</c:v>
                </c:pt>
                <c:pt idx="163">
                  <c:v>0.7260481771489522</c:v>
                </c:pt>
                <c:pt idx="164">
                  <c:v>0.72758757394672025</c:v>
                </c:pt>
                <c:pt idx="165">
                  <c:v>0.74399344927486089</c:v>
                </c:pt>
                <c:pt idx="166">
                  <c:v>0.75217527982290933</c:v>
                </c:pt>
                <c:pt idx="167">
                  <c:v>0.75700860286459448</c:v>
                </c:pt>
                <c:pt idx="168">
                  <c:v>0.75718389479973081</c:v>
                </c:pt>
                <c:pt idx="169">
                  <c:v>0.76814576268690171</c:v>
                </c:pt>
                <c:pt idx="170">
                  <c:v>0.76827150078099216</c:v>
                </c:pt>
                <c:pt idx="171">
                  <c:v>0.76853530427485717</c:v>
                </c:pt>
                <c:pt idx="172">
                  <c:v>0.76874118361015475</c:v>
                </c:pt>
                <c:pt idx="173">
                  <c:v>0.77154031923678135</c:v>
                </c:pt>
                <c:pt idx="174">
                  <c:v>0.77572241519086793</c:v>
                </c:pt>
                <c:pt idx="175">
                  <c:v>0.77811578934301617</c:v>
                </c:pt>
                <c:pt idx="176">
                  <c:v>0.77865231265340762</c:v>
                </c:pt>
                <c:pt idx="177">
                  <c:v>0.78524817826010218</c:v>
                </c:pt>
                <c:pt idx="178">
                  <c:v>0.7937324703401919</c:v>
                </c:pt>
                <c:pt idx="179">
                  <c:v>0.80692380760329985</c:v>
                </c:pt>
                <c:pt idx="180">
                  <c:v>0.80747271360437534</c:v>
                </c:pt>
                <c:pt idx="181">
                  <c:v>0.8108441595966166</c:v>
                </c:pt>
                <c:pt idx="182">
                  <c:v>0.81107208129349795</c:v>
                </c:pt>
                <c:pt idx="183">
                  <c:v>0.81226485597788833</c:v>
                </c:pt>
                <c:pt idx="184">
                  <c:v>0.81323703479806142</c:v>
                </c:pt>
                <c:pt idx="185">
                  <c:v>0.81514892836543251</c:v>
                </c:pt>
                <c:pt idx="186">
                  <c:v>0.81559484184540865</c:v>
                </c:pt>
                <c:pt idx="187">
                  <c:v>0.82723523841654201</c:v>
                </c:pt>
                <c:pt idx="188">
                  <c:v>0.83207537846420199</c:v>
                </c:pt>
                <c:pt idx="189">
                  <c:v>0.83230057558115822</c:v>
                </c:pt>
                <c:pt idx="190">
                  <c:v>0.83252420772966629</c:v>
                </c:pt>
                <c:pt idx="191">
                  <c:v>0.8329778529144185</c:v>
                </c:pt>
                <c:pt idx="192">
                  <c:v>0.83385420286510015</c:v>
                </c:pt>
                <c:pt idx="193">
                  <c:v>0.84121422098209619</c:v>
                </c:pt>
                <c:pt idx="194">
                  <c:v>0.84329721357665266</c:v>
                </c:pt>
                <c:pt idx="195">
                  <c:v>0.85144758903602002</c:v>
                </c:pt>
                <c:pt idx="196">
                  <c:v>0.86172008782135889</c:v>
                </c:pt>
                <c:pt idx="197">
                  <c:v>0.86204294848928242</c:v>
                </c:pt>
                <c:pt idx="198">
                  <c:v>0.86453813287013759</c:v>
                </c:pt>
                <c:pt idx="199">
                  <c:v>0.86583695181414355</c:v>
                </c:pt>
                <c:pt idx="200">
                  <c:v>0.87406884411739194</c:v>
                </c:pt>
                <c:pt idx="201">
                  <c:v>0.87493986486244857</c:v>
                </c:pt>
                <c:pt idx="202">
                  <c:v>0.87620126922996633</c:v>
                </c:pt>
                <c:pt idx="203">
                  <c:v>0.88013181200439317</c:v>
                </c:pt>
                <c:pt idx="204">
                  <c:v>0.88313345678244959</c:v>
                </c:pt>
                <c:pt idx="205">
                  <c:v>0.88685203846877192</c:v>
                </c:pt>
                <c:pt idx="206">
                  <c:v>0.88779330897075615</c:v>
                </c:pt>
                <c:pt idx="207">
                  <c:v>0.88810797112798878</c:v>
                </c:pt>
                <c:pt idx="208">
                  <c:v>0.88928467179902504</c:v>
                </c:pt>
                <c:pt idx="209">
                  <c:v>0.88947037498083459</c:v>
                </c:pt>
                <c:pt idx="210">
                  <c:v>0.88968496037301936</c:v>
                </c:pt>
                <c:pt idx="211">
                  <c:v>0.89264202614290911</c:v>
                </c:pt>
                <c:pt idx="212">
                  <c:v>0.89954067196248944</c:v>
                </c:pt>
                <c:pt idx="213">
                  <c:v>0.9116979665085535</c:v>
                </c:pt>
                <c:pt idx="214">
                  <c:v>0.91738970934679476</c:v>
                </c:pt>
                <c:pt idx="215">
                  <c:v>0.91757534191015355</c:v>
                </c:pt>
                <c:pt idx="216">
                  <c:v>0.91825364221010231</c:v>
                </c:pt>
                <c:pt idx="217">
                  <c:v>0.91994447980417238</c:v>
                </c:pt>
                <c:pt idx="218">
                  <c:v>0.92470338436316213</c:v>
                </c:pt>
                <c:pt idx="219">
                  <c:v>0.92656434367392626</c:v>
                </c:pt>
                <c:pt idx="220">
                  <c:v>0.92690420290055442</c:v>
                </c:pt>
                <c:pt idx="221">
                  <c:v>0.92933444535912124</c:v>
                </c:pt>
                <c:pt idx="222">
                  <c:v>0.92999262721607467</c:v>
                </c:pt>
                <c:pt idx="223">
                  <c:v>0.93165350664716551</c:v>
                </c:pt>
                <c:pt idx="224">
                  <c:v>0.93212713008301185</c:v>
                </c:pt>
                <c:pt idx="225">
                  <c:v>0.93317665014784734</c:v>
                </c:pt>
                <c:pt idx="226">
                  <c:v>0.9349479028908706</c:v>
                </c:pt>
                <c:pt idx="227">
                  <c:v>0.93715072132276667</c:v>
                </c:pt>
                <c:pt idx="228">
                  <c:v>0.93753371335115532</c:v>
                </c:pt>
                <c:pt idx="229">
                  <c:v>0.93796773364199593</c:v>
                </c:pt>
                <c:pt idx="230">
                  <c:v>0.93916746537707918</c:v>
                </c:pt>
                <c:pt idx="231">
                  <c:v>0.93939662557557824</c:v>
                </c:pt>
                <c:pt idx="232">
                  <c:v>0.94059658208868924</c:v>
                </c:pt>
                <c:pt idx="233">
                  <c:v>0.94593712443306732</c:v>
                </c:pt>
                <c:pt idx="234">
                  <c:v>0.94660246424564287</c:v>
                </c:pt>
                <c:pt idx="235">
                  <c:v>0.95408310431335741</c:v>
                </c:pt>
                <c:pt idx="236">
                  <c:v>0.95492553662550295</c:v>
                </c:pt>
                <c:pt idx="237">
                  <c:v>0.95615663917222504</c:v>
                </c:pt>
                <c:pt idx="238">
                  <c:v>0.95630635061127633</c:v>
                </c:pt>
                <c:pt idx="239">
                  <c:v>0.95821786560900013</c:v>
                </c:pt>
                <c:pt idx="240">
                  <c:v>0.96035476832579258</c:v>
                </c:pt>
                <c:pt idx="241">
                  <c:v>0.96281638842529416</c:v>
                </c:pt>
                <c:pt idx="242">
                  <c:v>0.96356295661759617</c:v>
                </c:pt>
                <c:pt idx="243">
                  <c:v>0.9643893649880777</c:v>
                </c:pt>
                <c:pt idx="244">
                  <c:v>0.96496981185614406</c:v>
                </c:pt>
                <c:pt idx="245">
                  <c:v>0.96592329034247437</c:v>
                </c:pt>
                <c:pt idx="246">
                  <c:v>0.97158999821878467</c:v>
                </c:pt>
                <c:pt idx="247">
                  <c:v>0.97584945488985764</c:v>
                </c:pt>
                <c:pt idx="248">
                  <c:v>0.98134125789314364</c:v>
                </c:pt>
                <c:pt idx="249">
                  <c:v>0.98540291618446918</c:v>
                </c:pt>
                <c:pt idx="250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47936"/>
        <c:axId val="93849472"/>
      </c:scatterChart>
      <c:valAx>
        <c:axId val="93847936"/>
        <c:scaling>
          <c:orientation val="minMax"/>
          <c:max val="0.8"/>
          <c:min val="0.60000000000000009"/>
        </c:scaling>
        <c:delete val="0"/>
        <c:axPos val="b"/>
        <c:numFmt formatCode="General" sourceLinked="1"/>
        <c:majorTickMark val="out"/>
        <c:minorTickMark val="none"/>
        <c:tickLblPos val="nextTo"/>
        <c:crossAx val="93849472"/>
        <c:crosses val="autoZero"/>
        <c:crossBetween val="midCat"/>
      </c:valAx>
      <c:valAx>
        <c:axId val="93849472"/>
        <c:scaling>
          <c:orientation val="minMax"/>
          <c:max val="0.8"/>
          <c:min val="0.4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847936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38100</xdr:colOff>
      <xdr:row>8</xdr:row>
      <xdr:rowOff>180975</xdr:rowOff>
    </xdr:from>
    <xdr:to>
      <xdr:col>21</xdr:col>
      <xdr:colOff>228600</xdr:colOff>
      <xdr:row>25</xdr:row>
      <xdr:rowOff>66675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47624</xdr:colOff>
      <xdr:row>19</xdr:row>
      <xdr:rowOff>28574</xdr:rowOff>
    </xdr:from>
    <xdr:to>
      <xdr:col>18</xdr:col>
      <xdr:colOff>390525</xdr:colOff>
      <xdr:row>36</xdr:row>
      <xdr:rowOff>57150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28575</xdr:colOff>
      <xdr:row>1</xdr:row>
      <xdr:rowOff>9525</xdr:rowOff>
    </xdr:from>
    <xdr:to>
      <xdr:col>18</xdr:col>
      <xdr:colOff>381000</xdr:colOff>
      <xdr:row>18</xdr:row>
      <xdr:rowOff>104775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285750</xdr:colOff>
      <xdr:row>0</xdr:row>
      <xdr:rowOff>190500</xdr:rowOff>
    </xdr:from>
    <xdr:to>
      <xdr:col>17</xdr:col>
      <xdr:colOff>85725</xdr:colOff>
      <xdr:row>15</xdr:row>
      <xdr:rowOff>152400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304800</xdr:colOff>
      <xdr:row>15</xdr:row>
      <xdr:rowOff>171450</xdr:rowOff>
    </xdr:from>
    <xdr:to>
      <xdr:col>17</xdr:col>
      <xdr:colOff>152400</xdr:colOff>
      <xdr:row>31</xdr:row>
      <xdr:rowOff>85723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9524</xdr:rowOff>
    </xdr:from>
    <xdr:to>
      <xdr:col>7</xdr:col>
      <xdr:colOff>676274</xdr:colOff>
      <xdr:row>18</xdr:row>
      <xdr:rowOff>180974</xdr:rowOff>
    </xdr:to>
    <xdr:graphicFrame macro="">
      <xdr:nvGraphicFramePr>
        <xdr:cNvPr id="17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695324</xdr:colOff>
      <xdr:row>0</xdr:row>
      <xdr:rowOff>0</xdr:rowOff>
    </xdr:from>
    <xdr:to>
      <xdr:col>15</xdr:col>
      <xdr:colOff>638174</xdr:colOff>
      <xdr:row>18</xdr:row>
      <xdr:rowOff>180974</xdr:rowOff>
    </xdr:to>
    <xdr:graphicFrame macro="">
      <xdr:nvGraphicFramePr>
        <xdr:cNvPr id="18" name="1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19</xdr:row>
      <xdr:rowOff>9523</xdr:rowOff>
    </xdr:from>
    <xdr:to>
      <xdr:col>7</xdr:col>
      <xdr:colOff>695324</xdr:colOff>
      <xdr:row>36</xdr:row>
      <xdr:rowOff>95248</xdr:rowOff>
    </xdr:to>
    <xdr:graphicFrame macro="">
      <xdr:nvGraphicFramePr>
        <xdr:cNvPr id="19" name="1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695325</xdr:colOff>
      <xdr:row>18</xdr:row>
      <xdr:rowOff>190499</xdr:rowOff>
    </xdr:from>
    <xdr:to>
      <xdr:col>15</xdr:col>
      <xdr:colOff>638174</xdr:colOff>
      <xdr:row>36</xdr:row>
      <xdr:rowOff>95248</xdr:rowOff>
    </xdr:to>
    <xdr:graphicFrame macro="">
      <xdr:nvGraphicFramePr>
        <xdr:cNvPr id="20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36</xdr:row>
      <xdr:rowOff>95248</xdr:rowOff>
    </xdr:from>
    <xdr:to>
      <xdr:col>7</xdr:col>
      <xdr:colOff>723900</xdr:colOff>
      <xdr:row>56</xdr:row>
      <xdr:rowOff>9523</xdr:rowOff>
    </xdr:to>
    <xdr:graphicFrame macro="">
      <xdr:nvGraphicFramePr>
        <xdr:cNvPr id="21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723900</xdr:colOff>
      <xdr:row>36</xdr:row>
      <xdr:rowOff>133350</xdr:rowOff>
    </xdr:from>
    <xdr:to>
      <xdr:col>15</xdr:col>
      <xdr:colOff>514350</xdr:colOff>
      <xdr:row>57</xdr:row>
      <xdr:rowOff>142875</xdr:rowOff>
    </xdr:to>
    <xdr:graphicFrame macro="">
      <xdr:nvGraphicFramePr>
        <xdr:cNvPr id="24" name="2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723899</xdr:colOff>
      <xdr:row>2</xdr:row>
      <xdr:rowOff>28575</xdr:rowOff>
    </xdr:from>
    <xdr:to>
      <xdr:col>14</xdr:col>
      <xdr:colOff>485774</xdr:colOff>
      <xdr:row>23</xdr:row>
      <xdr:rowOff>9525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10</xdr:row>
      <xdr:rowOff>123825</xdr:rowOff>
    </xdr:from>
    <xdr:to>
      <xdr:col>5</xdr:col>
      <xdr:colOff>381000</xdr:colOff>
      <xdr:row>25</xdr:row>
      <xdr:rowOff>9525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180975</xdr:colOff>
      <xdr:row>24</xdr:row>
      <xdr:rowOff>0</xdr:rowOff>
    </xdr:from>
    <xdr:to>
      <xdr:col>13</xdr:col>
      <xdr:colOff>180975</xdr:colOff>
      <xdr:row>38</xdr:row>
      <xdr:rowOff>76200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257175</xdr:colOff>
      <xdr:row>25</xdr:row>
      <xdr:rowOff>95250</xdr:rowOff>
    </xdr:from>
    <xdr:to>
      <xdr:col>5</xdr:col>
      <xdr:colOff>561975</xdr:colOff>
      <xdr:row>39</xdr:row>
      <xdr:rowOff>171450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819148</xdr:colOff>
      <xdr:row>12</xdr:row>
      <xdr:rowOff>76199</xdr:rowOff>
    </xdr:from>
    <xdr:to>
      <xdr:col>17</xdr:col>
      <xdr:colOff>609600</xdr:colOff>
      <xdr:row>29</xdr:row>
      <xdr:rowOff>180974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12</xdr:col>
      <xdr:colOff>161925</xdr:colOff>
      <xdr:row>29</xdr:row>
      <xdr:rowOff>85725</xdr:rowOff>
    </xdr:from>
    <xdr:ext cx="184731" cy="264560"/>
    <xdr:sp macro="" textlink="">
      <xdr:nvSpPr>
        <xdr:cNvPr id="2" name="1 CuadroTexto"/>
        <xdr:cNvSpPr txBox="1"/>
      </xdr:nvSpPr>
      <xdr:spPr>
        <a:xfrm>
          <a:off x="14439900" y="561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0.36792</cdr:x>
      <cdr:y>0.83662</cdr:y>
    </cdr:from>
    <cdr:to>
      <cdr:x>0.65499</cdr:x>
      <cdr:y>0.91049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600326" y="2581900"/>
          <a:ext cx="2028825" cy="2279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100"/>
            <a:t>Tramos de PIB per cápita</a:t>
          </a:r>
        </a:p>
      </cdr:txBody>
    </cdr:sp>
  </cdr:relSizeAnchor>
  <cdr:relSizeAnchor xmlns:cdr="http://schemas.openxmlformats.org/drawingml/2006/chartDrawing">
    <cdr:from>
      <cdr:x>0.00965</cdr:x>
      <cdr:y>0.16203</cdr:y>
    </cdr:from>
    <cdr:to>
      <cdr:x>0.03619</cdr:x>
      <cdr:y>0.61519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76201" y="609600"/>
          <a:ext cx="209550" cy="1704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0.00213</cdr:x>
      <cdr:y>0.16962</cdr:y>
    </cdr:from>
    <cdr:to>
      <cdr:x>0.03639</cdr:x>
      <cdr:y>0.7037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15052" y="523466"/>
          <a:ext cx="242125" cy="1648234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P</a:t>
          </a:r>
        </a:p>
        <a:p xmlns:a="http://schemas.openxmlformats.org/drawingml/2006/main">
          <a:r>
            <a:rPr lang="en-GB" sz="1100"/>
            <a:t>oblación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56</xdr:row>
      <xdr:rowOff>0</xdr:rowOff>
    </xdr:from>
    <xdr:to>
      <xdr:col>30</xdr:col>
      <xdr:colOff>190500</xdr:colOff>
      <xdr:row>72</xdr:row>
      <xdr:rowOff>85725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190500</xdr:colOff>
      <xdr:row>16</xdr:row>
      <xdr:rowOff>95250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15</xdr:col>
      <xdr:colOff>190500</xdr:colOff>
      <xdr:row>16</xdr:row>
      <xdr:rowOff>95250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285750</xdr:colOff>
      <xdr:row>16</xdr:row>
      <xdr:rowOff>152400</xdr:rowOff>
    </xdr:from>
    <xdr:to>
      <xdr:col>11</xdr:col>
      <xdr:colOff>476250</xdr:colOff>
      <xdr:row>33</xdr:row>
      <xdr:rowOff>57150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oneExcel%20tfg%20corregido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%20para%20the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ño2010"/>
      <sheetName val="Año 2010 (2)"/>
      <sheetName val="Año 1996"/>
      <sheetName val="Año 2008"/>
    </sheetNames>
    <sheetDataSet>
      <sheetData sheetId="0">
        <row r="11">
          <cell r="I11">
            <v>1.5975474891649096E-4</v>
          </cell>
          <cell r="J11">
            <v>5.0672899499532183E-5</v>
          </cell>
          <cell r="K11">
            <v>1.5975474891649096E-4</v>
          </cell>
        </row>
        <row r="12">
          <cell r="I12">
            <v>2.4835436541328047E-4</v>
          </cell>
          <cell r="J12">
            <v>7.9612268532187259E-5</v>
          </cell>
          <cell r="K12">
            <v>2.4835436541328047E-4</v>
          </cell>
        </row>
        <row r="13">
          <cell r="I13">
            <v>3.2455921690792845E-4</v>
          </cell>
          <cell r="J13">
            <v>1.0580701627872195E-4</v>
          </cell>
          <cell r="K13">
            <v>3.2455921690792845E-4</v>
          </cell>
        </row>
        <row r="14">
          <cell r="I14">
            <v>4.407027556316992E-4</v>
          </cell>
          <cell r="J14">
            <v>1.4671428030053511E-4</v>
          </cell>
          <cell r="K14">
            <v>4.407027556316992E-4</v>
          </cell>
        </row>
        <row r="15">
          <cell r="I15">
            <v>6.280014267751714E-4</v>
          </cell>
          <cell r="J15">
            <v>2.1273953046754222E-4</v>
          </cell>
          <cell r="K15">
            <v>6.280014267751714E-4</v>
          </cell>
        </row>
        <row r="16">
          <cell r="I16">
            <v>7.7627954143042019E-4</v>
          </cell>
          <cell r="J16">
            <v>2.6760595736737019E-4</v>
          </cell>
          <cell r="K16">
            <v>7.7627954143042019E-4</v>
          </cell>
        </row>
        <row r="17">
          <cell r="I17">
            <v>8.4927093533192037E-4</v>
          </cell>
          <cell r="J17">
            <v>2.9474110304393081E-4</v>
          </cell>
          <cell r="K17">
            <v>8.4927093533192037E-4</v>
          </cell>
        </row>
        <row r="18">
          <cell r="I18">
            <v>1.5364917948951012E-3</v>
          </cell>
          <cell r="J18">
            <v>5.7871214024429382E-4</v>
          </cell>
          <cell r="K18">
            <v>1.5364917948951012E-3</v>
          </cell>
        </row>
        <row r="19">
          <cell r="I19">
            <v>2.2191220007537855E-3</v>
          </cell>
          <cell r="J19">
            <v>8.6918767556976853E-4</v>
          </cell>
          <cell r="K19">
            <v>2.2191220007537855E-3</v>
          </cell>
        </row>
        <row r="20">
          <cell r="I20">
            <v>2.3393971278116033E-3</v>
          </cell>
          <cell r="J20">
            <v>9.2037966345745622E-4</v>
          </cell>
          <cell r="K20">
            <v>2.3393971278116033E-3</v>
          </cell>
        </row>
        <row r="21">
          <cell r="I21">
            <v>2.398157495229163E-3</v>
          </cell>
          <cell r="J21">
            <v>9.4599508761676143E-4</v>
          </cell>
          <cell r="K21">
            <v>2.398157495229163E-3</v>
          </cell>
        </row>
        <row r="22">
          <cell r="I22">
            <v>2.6327398995289529E-3</v>
          </cell>
          <cell r="J22">
            <v>1.0489921333898288E-3</v>
          </cell>
          <cell r="K22">
            <v>2.6327398995289529E-3</v>
          </cell>
        </row>
        <row r="23">
          <cell r="I23">
            <v>3.3993790681799297E-3</v>
          </cell>
          <cell r="J23">
            <v>1.3862873528467253E-3</v>
          </cell>
          <cell r="K23">
            <v>3.3993790681799297E-3</v>
          </cell>
        </row>
        <row r="24">
          <cell r="I24">
            <v>4.0085588147666636E-3</v>
          </cell>
          <cell r="J24">
            <v>1.6578411502721593E-3</v>
          </cell>
          <cell r="K24">
            <v>4.0085588147666636E-3</v>
          </cell>
        </row>
        <row r="25">
          <cell r="I25">
            <v>4.2647172914775889E-3</v>
          </cell>
          <cell r="J25">
            <v>1.7735495991766904E-3</v>
          </cell>
          <cell r="K25">
            <v>4.2647172914775889E-3</v>
          </cell>
        </row>
        <row r="26">
          <cell r="I26">
            <v>4.3413812083426869E-3</v>
          </cell>
          <cell r="J26">
            <v>1.8083760785111073E-3</v>
          </cell>
          <cell r="K26">
            <v>4.3413812083426869E-3</v>
          </cell>
        </row>
        <row r="27">
          <cell r="I27">
            <v>4.6760398634005081E-3</v>
          </cell>
          <cell r="J27">
            <v>1.9605593137278655E-3</v>
          </cell>
          <cell r="K27">
            <v>4.6760398634005081E-3</v>
          </cell>
        </row>
        <row r="28">
          <cell r="I28">
            <v>4.8550753578758864E-3</v>
          </cell>
          <cell r="J28">
            <v>2.0422309860502513E-3</v>
          </cell>
          <cell r="K28">
            <v>4.8550753578758864E-3</v>
          </cell>
        </row>
        <row r="29">
          <cell r="I29">
            <v>5.0042716032720341E-3</v>
          </cell>
          <cell r="J29">
            <v>2.1104200946409301E-3</v>
          </cell>
          <cell r="K29">
            <v>5.0042716032720341E-3</v>
          </cell>
        </row>
        <row r="30">
          <cell r="I30">
            <v>5.4155941751949533E-3</v>
          </cell>
          <cell r="J30">
            <v>2.2993039598878467E-3</v>
          </cell>
          <cell r="K30">
            <v>5.4155941751949533E-3</v>
          </cell>
        </row>
        <row r="31">
          <cell r="I31">
            <v>5.6221735918973127E-3</v>
          </cell>
          <cell r="J31">
            <v>2.3948496328672891E-3</v>
          </cell>
          <cell r="K31">
            <v>5.6221735918973127E-3</v>
          </cell>
        </row>
        <row r="32">
          <cell r="I32">
            <v>5.8650191728651969E-3</v>
          </cell>
          <cell r="J32">
            <v>2.5075090690882445E-3</v>
          </cell>
          <cell r="K32">
            <v>5.8650191728651969E-3</v>
          </cell>
        </row>
        <row r="33">
          <cell r="I33">
            <v>6.5329592868694913E-3</v>
          </cell>
          <cell r="J33">
            <v>2.8187347271198134E-3</v>
          </cell>
          <cell r="K33">
            <v>6.5329592868694913E-3</v>
          </cell>
        </row>
        <row r="34">
          <cell r="I34">
            <v>6.7234714156061111E-3</v>
          </cell>
          <cell r="J34">
            <v>2.9079038749771587E-3</v>
          </cell>
          <cell r="K34">
            <v>6.7234714156061111E-3</v>
          </cell>
        </row>
        <row r="35">
          <cell r="I35">
            <v>6.8111529013620007E-3</v>
          </cell>
          <cell r="J35">
            <v>2.9490981672251641E-3</v>
          </cell>
          <cell r="K35">
            <v>6.8111529013620007E-3</v>
          </cell>
        </row>
        <row r="36">
          <cell r="I36">
            <v>6.8951618641542936E-3</v>
          </cell>
          <cell r="J36">
            <v>2.988667915847917E-3</v>
          </cell>
          <cell r="K36">
            <v>6.8951618641542936E-3</v>
          </cell>
        </row>
        <row r="37">
          <cell r="I37">
            <v>7.5975318809423141E-3</v>
          </cell>
          <cell r="J37">
            <v>3.3265951914862499E-3</v>
          </cell>
          <cell r="K37">
            <v>7.5975318809423141E-3</v>
          </cell>
        </row>
        <row r="38">
          <cell r="I38">
            <v>7.996459687863092E-3</v>
          </cell>
          <cell r="J38">
            <v>3.5186088831891654E-3</v>
          </cell>
          <cell r="K38">
            <v>7.996459687863092E-3</v>
          </cell>
        </row>
        <row r="39">
          <cell r="I39">
            <v>8.1888080780815106E-3</v>
          </cell>
          <cell r="J39">
            <v>3.6120184573829438E-3</v>
          </cell>
          <cell r="K39">
            <v>8.1888080780815106E-3</v>
          </cell>
        </row>
        <row r="40">
          <cell r="I40">
            <v>1.160333630348628E-2</v>
          </cell>
          <cell r="J40">
            <v>5.2891107558431143E-3</v>
          </cell>
          <cell r="K40">
            <v>1.160333630348628E-2</v>
          </cell>
        </row>
        <row r="41">
          <cell r="I41">
            <v>1.1804866001113693E-2</v>
          </cell>
          <cell r="J41">
            <v>5.3887468336845292E-3</v>
          </cell>
          <cell r="K41">
            <v>1.1804866001113693E-2</v>
          </cell>
        </row>
        <row r="42">
          <cell r="I42">
            <v>1.2222615488222907E-2</v>
          </cell>
          <cell r="J42">
            <v>5.5961177604038027E-3</v>
          </cell>
          <cell r="K42">
            <v>1.2222615488222907E-2</v>
          </cell>
        </row>
        <row r="43">
          <cell r="I43">
            <v>1.4192924058192963E-2</v>
          </cell>
          <cell r="J43">
            <v>6.5876512403551107E-3</v>
          </cell>
          <cell r="K43">
            <v>1.4192924058192963E-2</v>
          </cell>
        </row>
        <row r="44">
          <cell r="I44">
            <v>1.4354974133961702E-2</v>
          </cell>
          <cell r="J44">
            <v>6.670200855249866E-3</v>
          </cell>
          <cell r="K44">
            <v>1.4354974133961702E-2</v>
          </cell>
        </row>
        <row r="45">
          <cell r="I45">
            <v>1.4410061978415665E-2</v>
          </cell>
          <cell r="J45">
            <v>6.6983732896393044E-3</v>
          </cell>
          <cell r="K45">
            <v>1.4410061978415665E-2</v>
          </cell>
        </row>
        <row r="46">
          <cell r="I46">
            <v>3.6379094346655871E-2</v>
          </cell>
          <cell r="J46">
            <v>1.796724635739514E-2</v>
          </cell>
          <cell r="K46">
            <v>3.6379094346655871E-2</v>
          </cell>
        </row>
        <row r="47">
          <cell r="I47">
            <v>3.8684061571683748E-2</v>
          </cell>
          <cell r="J47">
            <v>1.9150640690270219E-2</v>
          </cell>
          <cell r="K47">
            <v>3.8684061571683748E-2</v>
          </cell>
        </row>
        <row r="48">
          <cell r="I48">
            <v>3.9492934754416092E-2</v>
          </cell>
          <cell r="J48">
            <v>1.9573640584328526E-2</v>
          </cell>
          <cell r="K48">
            <v>3.9492934754416092E-2</v>
          </cell>
        </row>
        <row r="49">
          <cell r="I49">
            <v>3.9655902960925735E-2</v>
          </cell>
          <cell r="J49">
            <v>1.9661615133753804E-2</v>
          </cell>
          <cell r="K49">
            <v>3.9655902960925735E-2</v>
          </cell>
        </row>
        <row r="50">
          <cell r="I50">
            <v>3.984825135114415E-2</v>
          </cell>
          <cell r="J50">
            <v>1.9765526869551651E-2</v>
          </cell>
          <cell r="K50">
            <v>3.984825135114415E-2</v>
          </cell>
        </row>
        <row r="51">
          <cell r="I51">
            <v>6.1470689364694846E-2</v>
          </cell>
          <cell r="J51">
            <v>3.1533808441685511E-2</v>
          </cell>
          <cell r="K51">
            <v>6.1470689364694846E-2</v>
          </cell>
        </row>
        <row r="52">
          <cell r="I52">
            <v>7.9383420119641612E-2</v>
          </cell>
          <cell r="J52">
            <v>4.1290204997411373E-2</v>
          </cell>
          <cell r="K52">
            <v>7.9383420119641612E-2</v>
          </cell>
        </row>
        <row r="53">
          <cell r="I53">
            <v>8.1338120467016384E-2</v>
          </cell>
          <cell r="J53">
            <v>4.2357269650387504E-2</v>
          </cell>
          <cell r="K53">
            <v>8.1338120467016384E-2</v>
          </cell>
        </row>
        <row r="54">
          <cell r="I54">
            <v>8.139458550758169E-2</v>
          </cell>
          <cell r="J54">
            <v>4.238831219861304E-2</v>
          </cell>
          <cell r="K54">
            <v>8.139458550758169E-2</v>
          </cell>
        </row>
        <row r="55">
          <cell r="I55">
            <v>8.2085019824738023E-2</v>
          </cell>
          <cell r="J55">
            <v>4.2782604523506199E-2</v>
          </cell>
          <cell r="K55">
            <v>8.2085019824738023E-2</v>
          </cell>
        </row>
        <row r="56">
          <cell r="I56">
            <v>8.2549593979633101E-2</v>
          </cell>
          <cell r="J56">
            <v>4.3048455254120689E-2</v>
          </cell>
          <cell r="K56">
            <v>8.2549593979633101E-2</v>
          </cell>
        </row>
        <row r="57">
          <cell r="I57">
            <v>8.2685477329286217E-2</v>
          </cell>
          <cell r="J57">
            <v>4.3126390721088009E-2</v>
          </cell>
          <cell r="K57">
            <v>8.2685477329286217E-2</v>
          </cell>
        </row>
        <row r="58">
          <cell r="I58">
            <v>8.2774995076523902E-2</v>
          </cell>
          <cell r="J58">
            <v>4.3178315560356804E-2</v>
          </cell>
          <cell r="K58">
            <v>8.2774995076523902E-2</v>
          </cell>
        </row>
        <row r="59">
          <cell r="I59">
            <v>8.5872768196318394E-2</v>
          </cell>
          <cell r="J59">
            <v>4.4980657324396371E-2</v>
          </cell>
          <cell r="K59">
            <v>8.5872768196318394E-2</v>
          </cell>
        </row>
        <row r="60">
          <cell r="I60">
            <v>9.1623480091941614E-2</v>
          </cell>
          <cell r="J60">
            <v>4.8334967475112442E-2</v>
          </cell>
          <cell r="K60">
            <v>9.1623480091941614E-2</v>
          </cell>
        </row>
        <row r="61">
          <cell r="I61">
            <v>9.1893869595136471E-2</v>
          </cell>
          <cell r="J61">
            <v>4.8493655897469047E-2</v>
          </cell>
          <cell r="K61">
            <v>9.1893869595136471E-2</v>
          </cell>
        </row>
        <row r="62">
          <cell r="I62">
            <v>9.261460222674249E-2</v>
          </cell>
          <cell r="J62">
            <v>4.8917342540167122E-2</v>
          </cell>
          <cell r="K62">
            <v>9.261460222674249E-2</v>
          </cell>
        </row>
        <row r="63">
          <cell r="I63">
            <v>9.3413375971324944E-2</v>
          </cell>
          <cell r="J63">
            <v>4.9387785263281081E-2</v>
          </cell>
          <cell r="K63">
            <v>9.3413375971324944E-2</v>
          </cell>
        </row>
        <row r="64">
          <cell r="I64">
            <v>9.375767499916221E-2</v>
          </cell>
          <cell r="J64">
            <v>4.959135466604863E-2</v>
          </cell>
          <cell r="K64">
            <v>9.375767499916221E-2</v>
          </cell>
        </row>
        <row r="65">
          <cell r="I65">
            <v>9.6430353585920281E-2</v>
          </cell>
          <cell r="J65">
            <v>5.1173022374385042E-2</v>
          </cell>
          <cell r="K65">
            <v>9.6430353585920281E-2</v>
          </cell>
        </row>
        <row r="66">
          <cell r="I66">
            <v>9.6712219723376389E-2</v>
          </cell>
          <cell r="J66">
            <v>5.1340204327285595E-2</v>
          </cell>
          <cell r="K66">
            <v>9.6712219723376389E-2</v>
          </cell>
        </row>
        <row r="67">
          <cell r="I67">
            <v>9.7221323219205097E-2</v>
          </cell>
          <cell r="J67">
            <v>5.1648177575484504E-2</v>
          </cell>
          <cell r="K67">
            <v>9.7221323219205097E-2</v>
          </cell>
        </row>
        <row r="68">
          <cell r="I68">
            <v>9.7339762084781109E-2</v>
          </cell>
          <cell r="J68">
            <v>5.1719856696810541E-2</v>
          </cell>
          <cell r="K68">
            <v>9.7339762084781109E-2</v>
          </cell>
        </row>
        <row r="69">
          <cell r="I69">
            <v>0.10053347986699958</v>
          </cell>
          <cell r="J69">
            <v>5.3664196879337232E-2</v>
          </cell>
          <cell r="K69">
            <v>0.10053347986699958</v>
          </cell>
        </row>
        <row r="70">
          <cell r="I70">
            <v>0.13738587061058907</v>
          </cell>
          <cell r="J70">
            <v>7.6334756576032198E-2</v>
          </cell>
          <cell r="K70">
            <v>0.13738587061058907</v>
          </cell>
        </row>
        <row r="71">
          <cell r="I71">
            <v>0.13791012326364263</v>
          </cell>
          <cell r="J71">
            <v>7.6657489453802657E-2</v>
          </cell>
          <cell r="K71">
            <v>0.13791012326364263</v>
          </cell>
        </row>
        <row r="72">
          <cell r="I72">
            <v>0.13815388697535141</v>
          </cell>
          <cell r="J72">
            <v>7.6808340410132334E-2</v>
          </cell>
          <cell r="K72">
            <v>0.13815388697535141</v>
          </cell>
        </row>
        <row r="73">
          <cell r="I73">
            <v>0.13875663980675185</v>
          </cell>
          <cell r="J73">
            <v>7.7182172779390476E-2</v>
          </cell>
          <cell r="K73">
            <v>0.13875663980675185</v>
          </cell>
        </row>
        <row r="74">
          <cell r="I74">
            <v>0.13895449698141565</v>
          </cell>
          <cell r="J74">
            <v>7.730604032639915E-2</v>
          </cell>
          <cell r="K74">
            <v>0.13895449698141565</v>
          </cell>
        </row>
        <row r="75">
          <cell r="I75">
            <v>0.13936627861870904</v>
          </cell>
          <cell r="J75">
            <v>7.7564411113075771E-2</v>
          </cell>
          <cell r="K75">
            <v>0.13936627861870904</v>
          </cell>
        </row>
        <row r="76">
          <cell r="I76">
            <v>0.1398528879113857</v>
          </cell>
          <cell r="J76">
            <v>7.7873043166539174E-2</v>
          </cell>
          <cell r="K76">
            <v>0.1398528879113857</v>
          </cell>
        </row>
        <row r="77">
          <cell r="I77">
            <v>0.1409551038658354</v>
          </cell>
          <cell r="J77">
            <v>7.8575359007083859E-2</v>
          </cell>
          <cell r="K77">
            <v>0.1409551038658354</v>
          </cell>
        </row>
        <row r="78">
          <cell r="I78">
            <v>0.14109098721548849</v>
          </cell>
          <cell r="J78">
            <v>7.8662336184716436E-2</v>
          </cell>
          <cell r="K78">
            <v>0.14109098721548849</v>
          </cell>
        </row>
        <row r="79">
          <cell r="I79">
            <v>0.1413976428829489</v>
          </cell>
          <cell r="J79">
            <v>7.8860473793429017E-2</v>
          </cell>
          <cell r="K79">
            <v>0.1413976428829489</v>
          </cell>
        </row>
        <row r="80">
          <cell r="I80">
            <v>0.14151195016019086</v>
          </cell>
          <cell r="J80">
            <v>7.8934482978843687E-2</v>
          </cell>
          <cell r="K80">
            <v>0.14151195016019086</v>
          </cell>
        </row>
        <row r="81">
          <cell r="I81">
            <v>0.14231531455847782</v>
          </cell>
          <cell r="J81">
            <v>7.9454869011412466E-2</v>
          </cell>
          <cell r="K81">
            <v>0.14231531455847782</v>
          </cell>
        </row>
        <row r="82">
          <cell r="I82">
            <v>0.1426375784485335</v>
          </cell>
          <cell r="J82">
            <v>7.9667272685476423E-2</v>
          </cell>
          <cell r="K82">
            <v>0.1426375784485335</v>
          </cell>
        </row>
        <row r="83">
          <cell r="I83">
            <v>0.14670306136923592</v>
          </cell>
          <cell r="J83">
            <v>8.2371641179702387E-2</v>
          </cell>
          <cell r="K83">
            <v>0.14670306136923592</v>
          </cell>
        </row>
        <row r="84">
          <cell r="I84">
            <v>0.14728561532433657</v>
          </cell>
          <cell r="J84">
            <v>8.2764617287407444E-2</v>
          </cell>
          <cell r="K84">
            <v>0.14728561532433657</v>
          </cell>
        </row>
        <row r="85">
          <cell r="I85">
            <v>0.14788331843666205</v>
          </cell>
          <cell r="J85">
            <v>8.3171480762655375E-2</v>
          </cell>
          <cell r="K85">
            <v>0.14788331843666205</v>
          </cell>
        </row>
        <row r="86">
          <cell r="I86">
            <v>0.14918155530429378</v>
          </cell>
          <cell r="J86">
            <v>8.4057717173787322E-2</v>
          </cell>
          <cell r="K86">
            <v>0.14918155530429378</v>
          </cell>
        </row>
        <row r="87">
          <cell r="I87">
            <v>0.14943036873507751</v>
          </cell>
          <cell r="J87">
            <v>8.4228406885380469E-2</v>
          </cell>
          <cell r="K87">
            <v>0.14943036873507751</v>
          </cell>
        </row>
        <row r="88">
          <cell r="I88">
            <v>0.15686539147488063</v>
          </cell>
          <cell r="J88">
            <v>8.9375316009324635E-2</v>
          </cell>
          <cell r="K88">
            <v>0.15686539147488063</v>
          </cell>
        </row>
        <row r="89">
          <cell r="I89">
            <v>0.15886003050948452</v>
          </cell>
          <cell r="J89">
            <v>9.0756241862930562E-2</v>
          </cell>
          <cell r="K89">
            <v>0.15886003050948452</v>
          </cell>
        </row>
        <row r="90">
          <cell r="I90">
            <v>0.17227575689550617</v>
          </cell>
          <cell r="J90">
            <v>0.10006970508339894</v>
          </cell>
          <cell r="K90">
            <v>0.17227575689550617</v>
          </cell>
        </row>
        <row r="91">
          <cell r="I91">
            <v>0.17473083849667109</v>
          </cell>
          <cell r="J91">
            <v>0.10178144110386354</v>
          </cell>
          <cell r="K91">
            <v>0.17473083849667109</v>
          </cell>
        </row>
        <row r="92">
          <cell r="I92">
            <v>0.17725707523025572</v>
          </cell>
          <cell r="J92">
            <v>0.10354295654014523</v>
          </cell>
          <cell r="K92">
            <v>0.17725707523025572</v>
          </cell>
        </row>
        <row r="93">
          <cell r="I93">
            <v>0.18481512748933934</v>
          </cell>
          <cell r="J93">
            <v>0.1088390633219123</v>
          </cell>
          <cell r="K93">
            <v>0.18481512748933934</v>
          </cell>
        </row>
        <row r="94">
          <cell r="I94">
            <v>0.18819660300807176</v>
          </cell>
          <cell r="J94">
            <v>0.11121203986055075</v>
          </cell>
          <cell r="K94">
            <v>0.18819660300807176</v>
          </cell>
        </row>
        <row r="95">
          <cell r="I95">
            <v>0.18832789570402036</v>
          </cell>
          <cell r="J95">
            <v>0.11130444702548856</v>
          </cell>
          <cell r="K95">
            <v>0.18832789570402036</v>
          </cell>
        </row>
        <row r="96">
          <cell r="I96">
            <v>0.18844174391589188</v>
          </cell>
          <cell r="J96">
            <v>0.11138459150431171</v>
          </cell>
          <cell r="K96">
            <v>0.18844174391589188</v>
          </cell>
        </row>
        <row r="97">
          <cell r="I97">
            <v>0.18859139922665849</v>
          </cell>
          <cell r="J97">
            <v>0.11149024220611474</v>
          </cell>
          <cell r="K97">
            <v>0.18859139922665849</v>
          </cell>
        </row>
        <row r="98">
          <cell r="I98">
            <v>0.19095420868836302</v>
          </cell>
          <cell r="J98">
            <v>0.11316806397212811</v>
          </cell>
          <cell r="K98">
            <v>0.19095420868836302</v>
          </cell>
        </row>
        <row r="99">
          <cell r="I99">
            <v>0.19153768077420458</v>
          </cell>
          <cell r="J99">
            <v>0.1135839810090947</v>
          </cell>
          <cell r="K99">
            <v>0.19153768077420458</v>
          </cell>
        </row>
        <row r="100">
          <cell r="I100">
            <v>0.19161939441014461</v>
          </cell>
          <cell r="J100">
            <v>0.11364292674006359</v>
          </cell>
          <cell r="K100">
            <v>0.19161939441014461</v>
          </cell>
        </row>
        <row r="101">
          <cell r="I101">
            <v>0.1927909292355322</v>
          </cell>
          <cell r="J101">
            <v>0.1144912795288037</v>
          </cell>
          <cell r="K101">
            <v>0.1927909292355322</v>
          </cell>
        </row>
        <row r="102">
          <cell r="I102">
            <v>0.19462810884807186</v>
          </cell>
          <cell r="J102">
            <v>0.1158356219614412</v>
          </cell>
          <cell r="K102">
            <v>0.19462810884807186</v>
          </cell>
        </row>
        <row r="103">
          <cell r="I103">
            <v>0.1954626896915494</v>
          </cell>
          <cell r="J103">
            <v>0.11645261122804688</v>
          </cell>
          <cell r="K103">
            <v>0.1954626896915494</v>
          </cell>
        </row>
        <row r="104">
          <cell r="I104">
            <v>0.24105752134998271</v>
          </cell>
          <cell r="J104">
            <v>0.15067094810722262</v>
          </cell>
          <cell r="K104">
            <v>0.24105752134998271</v>
          </cell>
        </row>
        <row r="105">
          <cell r="I105">
            <v>0.24117182862722469</v>
          </cell>
          <cell r="J105">
            <v>0.15075685625553031</v>
          </cell>
          <cell r="K105">
            <v>0.24117182862722469</v>
          </cell>
        </row>
        <row r="106">
          <cell r="I106">
            <v>0.24127924992390992</v>
          </cell>
          <cell r="J106">
            <v>0.15083763220870022</v>
          </cell>
          <cell r="K106">
            <v>0.24127924992390992</v>
          </cell>
        </row>
        <row r="107">
          <cell r="I107">
            <v>0.24252515333931035</v>
          </cell>
          <cell r="J107">
            <v>0.15177890004279332</v>
          </cell>
          <cell r="K107">
            <v>0.24252515333931035</v>
          </cell>
        </row>
        <row r="108">
          <cell r="I108">
            <v>0.24549668348223119</v>
          </cell>
          <cell r="J108">
            <v>0.1540517121517819</v>
          </cell>
          <cell r="K108">
            <v>0.24549668348223119</v>
          </cell>
        </row>
        <row r="109">
          <cell r="I109">
            <v>0.24925000195102781</v>
          </cell>
          <cell r="J109">
            <v>0.15695565924482091</v>
          </cell>
          <cell r="K109">
            <v>0.24925000195102781</v>
          </cell>
        </row>
        <row r="110">
          <cell r="I110">
            <v>0.24975772825074519</v>
          </cell>
          <cell r="J110">
            <v>0.15735604046946389</v>
          </cell>
          <cell r="K110">
            <v>0.24975772825074519</v>
          </cell>
        </row>
        <row r="111">
          <cell r="I111">
            <v>0.24998358841300641</v>
          </cell>
          <cell r="J111">
            <v>0.15753445743534961</v>
          </cell>
          <cell r="K111">
            <v>0.24998358841300641</v>
          </cell>
        </row>
        <row r="112">
          <cell r="I112">
            <v>0.25031641080658246</v>
          </cell>
          <cell r="J112">
            <v>0.15779831218215218</v>
          </cell>
          <cell r="K112">
            <v>0.25031641080658246</v>
          </cell>
        </row>
        <row r="113">
          <cell r="I113">
            <v>0.25851348206133207</v>
          </cell>
          <cell r="J113">
            <v>0.1643339641849588</v>
          </cell>
          <cell r="K113">
            <v>0.25851348206133207</v>
          </cell>
        </row>
        <row r="114">
          <cell r="I114">
            <v>0.26632952905860841</v>
          </cell>
          <cell r="J114">
            <v>0.17058041842260596</v>
          </cell>
          <cell r="K114">
            <v>0.26632952905860841</v>
          </cell>
        </row>
        <row r="115">
          <cell r="I115">
            <v>0.26860190264233436</v>
          </cell>
          <cell r="J115">
            <v>0.17241010393536027</v>
          </cell>
          <cell r="K115">
            <v>0.26860190264233436</v>
          </cell>
        </row>
        <row r="116">
          <cell r="I116">
            <v>0.27608237285381199</v>
          </cell>
          <cell r="J116">
            <v>0.17845573578011042</v>
          </cell>
          <cell r="K116">
            <v>0.27608237285381199</v>
          </cell>
        </row>
        <row r="117">
          <cell r="I117">
            <v>0.27659468980723384</v>
          </cell>
          <cell r="J117">
            <v>0.17887058769216893</v>
          </cell>
          <cell r="K117">
            <v>0.27659468980723384</v>
          </cell>
        </row>
        <row r="118">
          <cell r="I118">
            <v>0.28180554082720827</v>
          </cell>
          <cell r="J118">
            <v>0.18311044206981653</v>
          </cell>
          <cell r="K118">
            <v>0.28180554082720827</v>
          </cell>
        </row>
        <row r="119">
          <cell r="I119">
            <v>0.29477918726148683</v>
          </cell>
          <cell r="J119">
            <v>0.19367521696902865</v>
          </cell>
          <cell r="K119">
            <v>0.29477918726148683</v>
          </cell>
        </row>
        <row r="120">
          <cell r="I120">
            <v>0.30734747897365838</v>
          </cell>
          <cell r="J120">
            <v>0.2039765533169596</v>
          </cell>
          <cell r="K120">
            <v>0.30734747897365838</v>
          </cell>
        </row>
        <row r="121">
          <cell r="I121">
            <v>0.30765964342556418</v>
          </cell>
          <cell r="J121">
            <v>0.20423370341451294</v>
          </cell>
          <cell r="K121">
            <v>0.30765964342556418</v>
          </cell>
        </row>
        <row r="122">
          <cell r="I122">
            <v>0.31213920331041217</v>
          </cell>
          <cell r="J122">
            <v>0.20793038131114785</v>
          </cell>
          <cell r="K122">
            <v>0.31213920331041217</v>
          </cell>
        </row>
        <row r="123">
          <cell r="I123">
            <v>0.3124036249637912</v>
          </cell>
          <cell r="J123">
            <v>0.20815004582246469</v>
          </cell>
          <cell r="K123">
            <v>0.3124036249637912</v>
          </cell>
        </row>
        <row r="124">
          <cell r="I124">
            <v>0.31973811238746586</v>
          </cell>
          <cell r="J124">
            <v>0.21426899734793081</v>
          </cell>
          <cell r="K124">
            <v>0.31973811238746586</v>
          </cell>
        </row>
        <row r="125">
          <cell r="I125">
            <v>0.34771263793192886</v>
          </cell>
          <cell r="J125">
            <v>0.23783966702769449</v>
          </cell>
          <cell r="K125">
            <v>0.34771263793192886</v>
          </cell>
        </row>
        <row r="126">
          <cell r="I126">
            <v>0.34782051829398453</v>
          </cell>
          <cell r="J126">
            <v>0.23793084511284074</v>
          </cell>
          <cell r="K126">
            <v>0.34782051829398453</v>
          </cell>
        </row>
        <row r="127">
          <cell r="I127">
            <v>0.34911829609624578</v>
          </cell>
          <cell r="J127">
            <v>0.23903124748336269</v>
          </cell>
          <cell r="K127">
            <v>0.34911829609624578</v>
          </cell>
        </row>
        <row r="128">
          <cell r="I128">
            <v>0.3595197992598948</v>
          </cell>
          <cell r="J128">
            <v>0.24786885501973149</v>
          </cell>
          <cell r="K128">
            <v>0.3595197992598948</v>
          </cell>
        </row>
        <row r="129">
          <cell r="I129">
            <v>0.36003670686702116</v>
          </cell>
          <cell r="J129">
            <v>0.24831230254371681</v>
          </cell>
          <cell r="K129">
            <v>0.36003670686702116</v>
          </cell>
        </row>
        <row r="130">
          <cell r="I130">
            <v>0.36042140364745801</v>
          </cell>
          <cell r="J130">
            <v>0.24864435561659604</v>
          </cell>
          <cell r="K130">
            <v>0.36042140364745801</v>
          </cell>
        </row>
        <row r="131">
          <cell r="I131">
            <v>0.36442353554703838</v>
          </cell>
          <cell r="J131">
            <v>0.25213645986383482</v>
          </cell>
          <cell r="K131">
            <v>0.36442353554703838</v>
          </cell>
        </row>
        <row r="132">
          <cell r="I132">
            <v>0.37009666539505559</v>
          </cell>
          <cell r="J132">
            <v>0.25709796489191505</v>
          </cell>
          <cell r="K132">
            <v>0.37009666539505559</v>
          </cell>
        </row>
        <row r="133">
          <cell r="I133">
            <v>0.37233093655303423</v>
          </cell>
          <cell r="J133">
            <v>0.25906128912989651</v>
          </cell>
          <cell r="K133">
            <v>0.37233093655303423</v>
          </cell>
        </row>
        <row r="134">
          <cell r="I134">
            <v>0.37693857567623773</v>
          </cell>
          <cell r="J134">
            <v>0.26316395465687403</v>
          </cell>
          <cell r="K134">
            <v>0.37693857567623773</v>
          </cell>
        </row>
        <row r="135">
          <cell r="I135">
            <v>0.38539455979992093</v>
          </cell>
          <cell r="J135">
            <v>0.27070364168418726</v>
          </cell>
          <cell r="K135">
            <v>0.38539455979992093</v>
          </cell>
        </row>
        <row r="136">
          <cell r="I136">
            <v>0.38627458811507298</v>
          </cell>
          <cell r="J136">
            <v>0.27149186103367379</v>
          </cell>
          <cell r="K136">
            <v>0.38627458811507298</v>
          </cell>
        </row>
        <row r="137">
          <cell r="I137">
            <v>0.38935032609708592</v>
          </cell>
          <cell r="J137">
            <v>0.27425667351374911</v>
          </cell>
          <cell r="K137">
            <v>0.38935032609708592</v>
          </cell>
        </row>
        <row r="138">
          <cell r="I138">
            <v>0.38983280380142854</v>
          </cell>
          <cell r="J138">
            <v>0.27470004916584206</v>
          </cell>
          <cell r="K138">
            <v>0.38983280380142854</v>
          </cell>
        </row>
        <row r="139">
          <cell r="I139">
            <v>0.39813959167971558</v>
          </cell>
          <cell r="J139">
            <v>0.28241535234477566</v>
          </cell>
          <cell r="K139">
            <v>0.39813959167971558</v>
          </cell>
        </row>
        <row r="140">
          <cell r="I140">
            <v>0.39832092250104323</v>
          </cell>
          <cell r="J140">
            <v>0.28258458799029984</v>
          </cell>
          <cell r="K140">
            <v>0.39832092250104323</v>
          </cell>
        </row>
        <row r="141">
          <cell r="I141">
            <v>0.39945481396605398</v>
          </cell>
          <cell r="J141">
            <v>0.28364919996518778</v>
          </cell>
          <cell r="K141">
            <v>0.39945481396605398</v>
          </cell>
        </row>
        <row r="142">
          <cell r="I142">
            <v>0.39987394064927451</v>
          </cell>
          <cell r="J142">
            <v>0.28404306796418571</v>
          </cell>
          <cell r="K142">
            <v>0.39987394064927451</v>
          </cell>
        </row>
        <row r="143">
          <cell r="I143">
            <v>0.40072321158460644</v>
          </cell>
          <cell r="J143">
            <v>0.28484472665321298</v>
          </cell>
          <cell r="K143">
            <v>0.40072321158460644</v>
          </cell>
        </row>
        <row r="144">
          <cell r="I144">
            <v>0.40745402804613973</v>
          </cell>
          <cell r="J144">
            <v>0.29122446282894726</v>
          </cell>
          <cell r="K144">
            <v>0.40745402804613973</v>
          </cell>
        </row>
        <row r="145">
          <cell r="I145">
            <v>0.40792365192010976</v>
          </cell>
          <cell r="J145">
            <v>0.29167001397615722</v>
          </cell>
          <cell r="K145">
            <v>0.40792365192010976</v>
          </cell>
        </row>
        <row r="146">
          <cell r="I146">
            <v>0.42741189502643989</v>
          </cell>
          <cell r="J146">
            <v>0.3102691479513624</v>
          </cell>
          <cell r="K146">
            <v>0.42741189502643989</v>
          </cell>
        </row>
        <row r="147">
          <cell r="I147">
            <v>0.42869085114851269</v>
          </cell>
          <cell r="J147">
            <v>0.3115000349520255</v>
          </cell>
          <cell r="K147">
            <v>0.42869085114851269</v>
          </cell>
        </row>
        <row r="148">
          <cell r="I148">
            <v>0.59082677214152624</v>
          </cell>
          <cell r="J148">
            <v>0.46801802018760058</v>
          </cell>
          <cell r="K148">
            <v>0.59082677214152624</v>
          </cell>
        </row>
        <row r="149">
          <cell r="I149">
            <v>0.5952907238037789</v>
          </cell>
          <cell r="J149">
            <v>0.47232848906694358</v>
          </cell>
          <cell r="K149">
            <v>0.5952907238037789</v>
          </cell>
        </row>
        <row r="150">
          <cell r="I150">
            <v>0.59539906323120506</v>
          </cell>
          <cell r="J150">
            <v>0.47243364190201226</v>
          </cell>
          <cell r="K150">
            <v>0.59539906323120506</v>
          </cell>
        </row>
        <row r="151">
          <cell r="I151">
            <v>0.59725827798152631</v>
          </cell>
          <cell r="J151">
            <v>0.47428170343768689</v>
          </cell>
          <cell r="K151">
            <v>0.59725827798152631</v>
          </cell>
        </row>
        <row r="152">
          <cell r="I152">
            <v>0.59949943512006165</v>
          </cell>
          <cell r="J152">
            <v>0.47653079475991661</v>
          </cell>
          <cell r="K152">
            <v>0.59949943512006165</v>
          </cell>
        </row>
        <row r="153">
          <cell r="I153">
            <v>0.60337165151980476</v>
          </cell>
          <cell r="J153">
            <v>0.48041801116771177</v>
          </cell>
          <cell r="K153">
            <v>0.60337165151980476</v>
          </cell>
        </row>
        <row r="154">
          <cell r="I154">
            <v>0.60426132020773626</v>
          </cell>
          <cell r="J154">
            <v>0.48131703125196496</v>
          </cell>
          <cell r="K154">
            <v>0.60426132020773626</v>
          </cell>
        </row>
        <row r="155">
          <cell r="I155">
            <v>0.71363226752126274</v>
          </cell>
          <cell r="J155">
            <v>0.59282981746892083</v>
          </cell>
          <cell r="K155">
            <v>0.71363226752126274</v>
          </cell>
        </row>
        <row r="156">
          <cell r="I156">
            <v>0.71380074451221776</v>
          </cell>
          <cell r="J156">
            <v>0.59300368416620064</v>
          </cell>
          <cell r="K156">
            <v>0.71380074451221776</v>
          </cell>
        </row>
        <row r="157">
          <cell r="I157">
            <v>0.71408352878041481</v>
          </cell>
          <cell r="J157">
            <v>0.59330172107169388</v>
          </cell>
          <cell r="K157">
            <v>0.71408352878041481</v>
          </cell>
        </row>
        <row r="158">
          <cell r="I158">
            <v>0.72065045890469759</v>
          </cell>
          <cell r="J158">
            <v>0.60024563321323443</v>
          </cell>
          <cell r="K158">
            <v>0.72065045890469759</v>
          </cell>
        </row>
        <row r="159">
          <cell r="I159">
            <v>0.72493675226858634</v>
          </cell>
          <cell r="J159">
            <v>0.60481873050033597</v>
          </cell>
          <cell r="K159">
            <v>0.72493675226858634</v>
          </cell>
        </row>
        <row r="160">
          <cell r="I160">
            <v>0.81009613287922588</v>
          </cell>
          <cell r="J160">
            <v>0.69653123436754616</v>
          </cell>
          <cell r="K160">
            <v>0.81009613287922588</v>
          </cell>
        </row>
        <row r="161">
          <cell r="I161">
            <v>0.81108817314476767</v>
          </cell>
          <cell r="J161">
            <v>0.69760480821925908</v>
          </cell>
          <cell r="K161">
            <v>0.81108817314476767</v>
          </cell>
        </row>
        <row r="162">
          <cell r="I162">
            <v>0.81123920565164553</v>
          </cell>
          <cell r="J162">
            <v>0.69777029392506784</v>
          </cell>
          <cell r="K162">
            <v>0.81123920565164553</v>
          </cell>
        </row>
        <row r="163">
          <cell r="I163">
            <v>0.81192596744583834</v>
          </cell>
          <cell r="J163">
            <v>0.69852424201860297</v>
          </cell>
          <cell r="K163">
            <v>0.81192596744583834</v>
          </cell>
        </row>
        <row r="164">
          <cell r="I164">
            <v>0.81222940965570556</v>
          </cell>
          <cell r="J164">
            <v>0.69885852393165082</v>
          </cell>
          <cell r="K164">
            <v>0.81222940965570556</v>
          </cell>
        </row>
        <row r="165">
          <cell r="I165">
            <v>0.81240339543110596</v>
          </cell>
          <cell r="J165">
            <v>0.69905022139621431</v>
          </cell>
          <cell r="K165">
            <v>0.81240339543110596</v>
          </cell>
        </row>
        <row r="166">
          <cell r="I166">
            <v>0.8258328937782411</v>
          </cell>
          <cell r="J166">
            <v>0.71393418239011852</v>
          </cell>
          <cell r="K166">
            <v>0.8258328937782411</v>
          </cell>
        </row>
        <row r="167">
          <cell r="I167">
            <v>0.82650588361132038</v>
          </cell>
          <cell r="J167">
            <v>0.71468104707535018</v>
          </cell>
          <cell r="K167">
            <v>0.82650588361132038</v>
          </cell>
        </row>
        <row r="168">
          <cell r="I168">
            <v>0.82932684031273374</v>
          </cell>
          <cell r="J168">
            <v>0.71783584419083279</v>
          </cell>
          <cell r="K168">
            <v>0.82932684031273374</v>
          </cell>
        </row>
        <row r="169">
          <cell r="I169">
            <v>0.82942370310589852</v>
          </cell>
          <cell r="J169">
            <v>0.71794445431809273</v>
          </cell>
          <cell r="K169">
            <v>0.82942370310589852</v>
          </cell>
        </row>
        <row r="170">
          <cell r="I170">
            <v>0.82950403954572727</v>
          </cell>
          <cell r="J170">
            <v>0.7180349035787662</v>
          </cell>
          <cell r="K170">
            <v>0.82950403954572727</v>
          </cell>
        </row>
        <row r="171">
          <cell r="I171">
            <v>0.8309000573372648</v>
          </cell>
          <cell r="J171">
            <v>0.71961764195475142</v>
          </cell>
          <cell r="K171">
            <v>0.8309000573372648</v>
          </cell>
        </row>
        <row r="172">
          <cell r="I172">
            <v>0.83337166529176587</v>
          </cell>
          <cell r="J172">
            <v>0.72243261084888266</v>
          </cell>
          <cell r="K172">
            <v>0.83337166529176587</v>
          </cell>
        </row>
        <row r="173">
          <cell r="I173">
            <v>0.83382797626999283</v>
          </cell>
          <cell r="J173">
            <v>0.72295543351315206</v>
          </cell>
          <cell r="K173">
            <v>0.83382797626999283</v>
          </cell>
        </row>
        <row r="174">
          <cell r="I174">
            <v>0.83505597613594573</v>
          </cell>
          <cell r="J174">
            <v>0.72436586657579904</v>
          </cell>
          <cell r="K174">
            <v>0.83505597613594573</v>
          </cell>
        </row>
        <row r="175">
          <cell r="I175">
            <v>0.83668290380881949</v>
          </cell>
          <cell r="J175">
            <v>0.72624029887951724</v>
          </cell>
          <cell r="K175">
            <v>0.83668290380881949</v>
          </cell>
        </row>
        <row r="176">
          <cell r="I176">
            <v>0.84340224363609151</v>
          </cell>
          <cell r="J176">
            <v>0.73409951198754364</v>
          </cell>
          <cell r="K176">
            <v>0.84340224363609151</v>
          </cell>
        </row>
        <row r="177">
          <cell r="I177">
            <v>0.84615112707434426</v>
          </cell>
          <cell r="J177">
            <v>0.73733809748985324</v>
          </cell>
          <cell r="K177">
            <v>0.84615112707434426</v>
          </cell>
        </row>
        <row r="178">
          <cell r="I178">
            <v>0.8470724712728368</v>
          </cell>
          <cell r="J178">
            <v>0.73842836918489207</v>
          </cell>
          <cell r="K178">
            <v>0.8470724712728368</v>
          </cell>
        </row>
        <row r="179">
          <cell r="I179">
            <v>0.85592554694195899</v>
          </cell>
          <cell r="J179">
            <v>0.74892738367588896</v>
          </cell>
          <cell r="K179">
            <v>0.85592554694195899</v>
          </cell>
        </row>
        <row r="180">
          <cell r="I180">
            <v>0.85925468900846014</v>
          </cell>
          <cell r="J180">
            <v>0.75298906287057621</v>
          </cell>
          <cell r="K180">
            <v>0.85925468900846014</v>
          </cell>
        </row>
        <row r="181">
          <cell r="I181">
            <v>0.85960357869000192</v>
          </cell>
          <cell r="J181">
            <v>0.75341909687010611</v>
          </cell>
          <cell r="K181">
            <v>0.85960357869000192</v>
          </cell>
        </row>
        <row r="182">
          <cell r="I182">
            <v>0.8671905520674239</v>
          </cell>
          <cell r="J182">
            <v>0.76277544684798892</v>
          </cell>
          <cell r="K182">
            <v>0.8671905520674239</v>
          </cell>
        </row>
        <row r="183">
          <cell r="I183">
            <v>0.86758810267823328</v>
          </cell>
          <cell r="J183">
            <v>0.7632739189660338</v>
          </cell>
          <cell r="K183">
            <v>0.86758810267823328</v>
          </cell>
        </row>
        <row r="184">
          <cell r="I184">
            <v>0.86873622516972793</v>
          </cell>
          <cell r="J184">
            <v>0.76471962886335587</v>
          </cell>
          <cell r="K184">
            <v>0.86873622516972793</v>
          </cell>
        </row>
        <row r="185">
          <cell r="I185">
            <v>0.87317401010586504</v>
          </cell>
          <cell r="J185">
            <v>0.77031669363623112</v>
          </cell>
          <cell r="K185">
            <v>0.87317401010586504</v>
          </cell>
        </row>
        <row r="186">
          <cell r="I186">
            <v>0.87837246636083732</v>
          </cell>
          <cell r="J186">
            <v>0.77689619986500547</v>
          </cell>
          <cell r="K186">
            <v>0.87837246636083732</v>
          </cell>
        </row>
        <row r="187">
          <cell r="I187">
            <v>0.87904775152076886</v>
          </cell>
          <cell r="J187">
            <v>0.77775482647586724</v>
          </cell>
          <cell r="K187">
            <v>0.87904775152076886</v>
          </cell>
        </row>
        <row r="188">
          <cell r="I188">
            <v>0.87936726101860174</v>
          </cell>
          <cell r="J188">
            <v>0.7781636837760143</v>
          </cell>
          <cell r="K188">
            <v>0.87936726101860174</v>
          </cell>
        </row>
        <row r="189">
          <cell r="I189">
            <v>0.88398086799162112</v>
          </cell>
          <cell r="J189">
            <v>0.7841283786678187</v>
          </cell>
          <cell r="K189">
            <v>0.88398086799162112</v>
          </cell>
        </row>
        <row r="190">
          <cell r="I190">
            <v>0.8843058862738995</v>
          </cell>
          <cell r="J190">
            <v>0.78455333704797603</v>
          </cell>
          <cell r="K190">
            <v>0.8843058862738995</v>
          </cell>
        </row>
        <row r="191">
          <cell r="I191">
            <v>0.89545842038360424</v>
          </cell>
          <cell r="J191">
            <v>0.79914856277403223</v>
          </cell>
          <cell r="K191">
            <v>0.89545842038360424</v>
          </cell>
        </row>
        <row r="192">
          <cell r="I192">
            <v>0.89623607712114595</v>
          </cell>
          <cell r="J192">
            <v>0.80017483487628382</v>
          </cell>
          <cell r="K192">
            <v>0.89623607712114595</v>
          </cell>
        </row>
        <row r="193">
          <cell r="I193">
            <v>0.89636094290190826</v>
          </cell>
          <cell r="J193">
            <v>0.80034116927981735</v>
          </cell>
          <cell r="K193">
            <v>0.89636094290190826</v>
          </cell>
        </row>
        <row r="194">
          <cell r="I194">
            <v>0.90646543077087638</v>
          </cell>
          <cell r="J194">
            <v>0.8138694920263766</v>
          </cell>
          <cell r="K194">
            <v>0.90646543077087638</v>
          </cell>
        </row>
        <row r="195">
          <cell r="I195">
            <v>0.9067688729807436</v>
          </cell>
          <cell r="J195">
            <v>0.81428548976993553</v>
          </cell>
          <cell r="K195">
            <v>0.9067688729807436</v>
          </cell>
        </row>
        <row r="196">
          <cell r="I196">
            <v>0.90803864779540744</v>
          </cell>
          <cell r="J196">
            <v>0.8160303267012381</v>
          </cell>
          <cell r="K196">
            <v>0.90803864779540744</v>
          </cell>
        </row>
        <row r="197">
          <cell r="I197">
            <v>0.90990015787258094</v>
          </cell>
          <cell r="J197">
            <v>0.81859356286849583</v>
          </cell>
          <cell r="K197">
            <v>0.90990015787258094</v>
          </cell>
        </row>
        <row r="198">
          <cell r="I198">
            <v>0.91004155000667941</v>
          </cell>
          <cell r="J198">
            <v>0.81879082993006091</v>
          </cell>
          <cell r="K198">
            <v>0.91004155000667941</v>
          </cell>
        </row>
        <row r="199">
          <cell r="I199">
            <v>0.91140635135302628</v>
          </cell>
          <cell r="J199">
            <v>0.82069883873320837</v>
          </cell>
          <cell r="K199">
            <v>0.91140635135302628</v>
          </cell>
        </row>
        <row r="200">
          <cell r="I200">
            <v>0.91965529699463677</v>
          </cell>
          <cell r="J200">
            <v>0.83264338632034696</v>
          </cell>
          <cell r="K200">
            <v>0.91965529699463677</v>
          </cell>
        </row>
        <row r="201">
          <cell r="I201">
            <v>0.92468527625865393</v>
          </cell>
          <cell r="J201">
            <v>0.83993606880830818</v>
          </cell>
          <cell r="K201">
            <v>0.92468527625865393</v>
          </cell>
        </row>
        <row r="202">
          <cell r="I202">
            <v>0.9261662211437246</v>
          </cell>
          <cell r="J202">
            <v>0.84208923320273976</v>
          </cell>
          <cell r="K202">
            <v>0.9261662211437246</v>
          </cell>
        </row>
        <row r="203">
          <cell r="I203">
            <v>0.92631725365060258</v>
          </cell>
          <cell r="J203">
            <v>0.84231192434141711</v>
          </cell>
          <cell r="K203">
            <v>0.92631725365060258</v>
          </cell>
        </row>
        <row r="204">
          <cell r="I204">
            <v>0.94020948989115105</v>
          </cell>
          <cell r="J204">
            <v>0.86293538099826417</v>
          </cell>
          <cell r="K204">
            <v>0.94020948989115105</v>
          </cell>
        </row>
        <row r="205">
          <cell r="I205">
            <v>0.94296984996366495</v>
          </cell>
          <cell r="J205">
            <v>0.86704123124320476</v>
          </cell>
          <cell r="K205">
            <v>0.94296984996366495</v>
          </cell>
        </row>
        <row r="206">
          <cell r="I206">
            <v>0.94454077166134376</v>
          </cell>
          <cell r="J206">
            <v>0.8694268094019606</v>
          </cell>
          <cell r="K206">
            <v>0.94454077166134376</v>
          </cell>
        </row>
        <row r="207">
          <cell r="I207">
            <v>0.95019507982917262</v>
          </cell>
          <cell r="J207">
            <v>0.8782247675855378</v>
          </cell>
          <cell r="K207">
            <v>0.95019507982917262</v>
          </cell>
        </row>
        <row r="208">
          <cell r="I208">
            <v>0.95476140306903567</v>
          </cell>
          <cell r="J208">
            <v>0.88533974887142908</v>
          </cell>
          <cell r="K208">
            <v>0.95476140306903567</v>
          </cell>
        </row>
        <row r="209">
          <cell r="I209">
            <v>0.95497716379314701</v>
          </cell>
          <cell r="J209">
            <v>0.88567712217922234</v>
          </cell>
          <cell r="K209">
            <v>0.95497716379314701</v>
          </cell>
        </row>
        <row r="210">
          <cell r="I210">
            <v>0.96125717806089872</v>
          </cell>
          <cell r="J210">
            <v>0.89554208234605803</v>
          </cell>
          <cell r="K210">
            <v>0.96125717806089872</v>
          </cell>
        </row>
        <row r="211">
          <cell r="I211">
            <v>0.96144723112426489</v>
          </cell>
          <cell r="J211">
            <v>0.89584070326043874</v>
          </cell>
          <cell r="K211">
            <v>0.96144723112426489</v>
          </cell>
        </row>
        <row r="212">
          <cell r="I212">
            <v>0.96160882213466314</v>
          </cell>
          <cell r="J212">
            <v>0.89609541700189732</v>
          </cell>
          <cell r="K212">
            <v>0.96160882213466314</v>
          </cell>
        </row>
        <row r="213">
          <cell r="I213">
            <v>0.96175342772635486</v>
          </cell>
          <cell r="J213">
            <v>0.89632369929608158</v>
          </cell>
          <cell r="K213">
            <v>0.96175342772635486</v>
          </cell>
        </row>
        <row r="214">
          <cell r="I214">
            <v>0.96241126840220925</v>
          </cell>
          <cell r="J214">
            <v>0.89739498284751162</v>
          </cell>
          <cell r="K214">
            <v>0.96241126840220925</v>
          </cell>
        </row>
        <row r="215">
          <cell r="I215">
            <v>0.96264952332947262</v>
          </cell>
          <cell r="J215">
            <v>0.89779073329600489</v>
          </cell>
          <cell r="K215">
            <v>0.96264952332947262</v>
          </cell>
        </row>
        <row r="216">
          <cell r="I216">
            <v>0.96274959958023065</v>
          </cell>
          <cell r="J216">
            <v>0.89796057533573959</v>
          </cell>
          <cell r="K216">
            <v>0.96274959958023065</v>
          </cell>
        </row>
        <row r="217">
          <cell r="I217">
            <v>0.9632449311149458</v>
          </cell>
          <cell r="J217">
            <v>0.89880268589598478</v>
          </cell>
          <cell r="K217">
            <v>0.9632449311149458</v>
          </cell>
        </row>
        <row r="218">
          <cell r="I218">
            <v>0.96384309329264173</v>
          </cell>
          <cell r="J218">
            <v>0.89982907497762654</v>
          </cell>
          <cell r="K218">
            <v>0.96384309329264173</v>
          </cell>
        </row>
        <row r="219">
          <cell r="I219">
            <v>0.963946383000993</v>
          </cell>
          <cell r="J219">
            <v>0.90000882169601193</v>
          </cell>
          <cell r="K219">
            <v>0.963946383000993</v>
          </cell>
        </row>
        <row r="220">
          <cell r="I220">
            <v>0.96543650919347268</v>
          </cell>
          <cell r="J220">
            <v>0.90266260282043387</v>
          </cell>
          <cell r="K220">
            <v>0.96543650919347268</v>
          </cell>
        </row>
        <row r="221">
          <cell r="I221">
            <v>0.96738248729880882</v>
          </cell>
          <cell r="J221">
            <v>0.90620662079083703</v>
          </cell>
          <cell r="K221">
            <v>0.96738248729880882</v>
          </cell>
        </row>
        <row r="222">
          <cell r="I222">
            <v>0.96842043410139556</v>
          </cell>
          <cell r="J222">
            <v>0.90810115445630057</v>
          </cell>
          <cell r="K222">
            <v>0.96842043410139556</v>
          </cell>
        </row>
        <row r="223">
          <cell r="I223">
            <v>0.96920497681949414</v>
          </cell>
          <cell r="J223">
            <v>0.90956508116820534</v>
          </cell>
          <cell r="K223">
            <v>0.96920497681949414</v>
          </cell>
        </row>
        <row r="224">
          <cell r="I224">
            <v>0.96968745452383676</v>
          </cell>
          <cell r="J224">
            <v>0.91047077313522939</v>
          </cell>
          <cell r="K224">
            <v>0.96968745452383676</v>
          </cell>
        </row>
        <row r="225">
          <cell r="I225">
            <v>0.97055876059695023</v>
          </cell>
          <cell r="J225">
            <v>0.91211792780480072</v>
          </cell>
          <cell r="K225">
            <v>0.97055876059695023</v>
          </cell>
        </row>
        <row r="226">
          <cell r="I226">
            <v>0.97392416882771693</v>
          </cell>
          <cell r="J226">
            <v>0.9184863269168122</v>
          </cell>
          <cell r="K226">
            <v>0.97392416882771693</v>
          </cell>
        </row>
        <row r="227">
          <cell r="I227">
            <v>0.97424918710999531</v>
          </cell>
          <cell r="J227">
            <v>0.91911675610479338</v>
          </cell>
          <cell r="K227">
            <v>0.97424918710999531</v>
          </cell>
        </row>
        <row r="228">
          <cell r="I228">
            <v>0.9764109259394429</v>
          </cell>
          <cell r="J228">
            <v>0.92333815846885137</v>
          </cell>
          <cell r="K228">
            <v>0.9764109259394429</v>
          </cell>
        </row>
        <row r="229">
          <cell r="I229">
            <v>0.9770003658751002</v>
          </cell>
          <cell r="J229">
            <v>0.92449402220752763</v>
          </cell>
          <cell r="K229">
            <v>0.9770003658751002</v>
          </cell>
        </row>
        <row r="230">
          <cell r="I230">
            <v>0.9803561337330875</v>
          </cell>
          <cell r="J230">
            <v>0.93110160995136959</v>
          </cell>
          <cell r="K230">
            <v>0.9803561337330875</v>
          </cell>
        </row>
        <row r="231">
          <cell r="I231">
            <v>0.9805011983901496</v>
          </cell>
          <cell r="J231">
            <v>0.93139151323699243</v>
          </cell>
          <cell r="K231">
            <v>0.9805011983901496</v>
          </cell>
        </row>
        <row r="232">
          <cell r="I232">
            <v>0.9822511555823038</v>
          </cell>
          <cell r="J232">
            <v>0.93490294257135576</v>
          </cell>
          <cell r="K232">
            <v>0.9822511555823038</v>
          </cell>
        </row>
        <row r="233">
          <cell r="I233">
            <v>0.98267349572311746</v>
          </cell>
          <cell r="J233">
            <v>0.93575431796054798</v>
          </cell>
          <cell r="K233">
            <v>0.98267349572311746</v>
          </cell>
        </row>
        <row r="234">
          <cell r="I234">
            <v>0.98280937907277055</v>
          </cell>
          <cell r="J234">
            <v>0.93603871261931748</v>
          </cell>
          <cell r="K234">
            <v>0.98280937907277055</v>
          </cell>
        </row>
        <row r="235">
          <cell r="I235">
            <v>0.98353332516196978</v>
          </cell>
          <cell r="J235">
            <v>0.93755905008512108</v>
          </cell>
          <cell r="K235">
            <v>0.98353332516196978</v>
          </cell>
        </row>
        <row r="236">
          <cell r="I236">
            <v>0.98463737737790125</v>
          </cell>
          <cell r="J236">
            <v>0.93991144146649186</v>
          </cell>
          <cell r="K236">
            <v>0.98463737737790125</v>
          </cell>
        </row>
        <row r="237">
          <cell r="I237">
            <v>0.98508083452575568</v>
          </cell>
          <cell r="J237">
            <v>0.940865510428746</v>
          </cell>
          <cell r="K237">
            <v>0.98508083452575568</v>
          </cell>
        </row>
        <row r="238">
          <cell r="I238">
            <v>0.98715351467333601</v>
          </cell>
          <cell r="J238">
            <v>0.94536567143355166</v>
          </cell>
          <cell r="K238">
            <v>0.98715351467333601</v>
          </cell>
        </row>
        <row r="239">
          <cell r="I239">
            <v>0.98782971796400831</v>
          </cell>
          <cell r="J239">
            <v>0.94685453461449831</v>
          </cell>
          <cell r="K239">
            <v>0.98782971796400831</v>
          </cell>
        </row>
        <row r="240">
          <cell r="I240">
            <v>0.98810882970924174</v>
          </cell>
          <cell r="J240">
            <v>0.94749553022619093</v>
          </cell>
          <cell r="K240">
            <v>0.98810882970924174</v>
          </cell>
        </row>
        <row r="241">
          <cell r="I241">
            <v>0.98888005953159719</v>
          </cell>
          <cell r="J241">
            <v>0.94928385969666085</v>
          </cell>
          <cell r="K241">
            <v>0.98888005953159719</v>
          </cell>
        </row>
        <row r="242">
          <cell r="I242">
            <v>0.98931938509111761</v>
          </cell>
          <cell r="J242">
            <v>0.95032809441299315</v>
          </cell>
          <cell r="K242">
            <v>0.98931938509111761</v>
          </cell>
        </row>
        <row r="243">
          <cell r="I243">
            <v>0.98992489231474068</v>
          </cell>
          <cell r="J243">
            <v>0.95181369653314429</v>
          </cell>
          <cell r="K243">
            <v>0.98992489231474068</v>
          </cell>
        </row>
        <row r="244">
          <cell r="I244">
            <v>0.99010071435162295</v>
          </cell>
          <cell r="J244">
            <v>0.95225158239145324</v>
          </cell>
          <cell r="K244">
            <v>0.99010071435162295</v>
          </cell>
        </row>
        <row r="245">
          <cell r="I245">
            <v>0.99015212967311328</v>
          </cell>
          <cell r="J245">
            <v>0.95238500871640541</v>
          </cell>
          <cell r="K245">
            <v>0.99015212967311328</v>
          </cell>
        </row>
        <row r="246">
          <cell r="I246">
            <v>0.99041609226112193</v>
          </cell>
          <cell r="J246">
            <v>0.95308330409473929</v>
          </cell>
          <cell r="K246">
            <v>0.99041609226112193</v>
          </cell>
        </row>
        <row r="247">
          <cell r="I247">
            <v>0.99059880027856084</v>
          </cell>
          <cell r="J247">
            <v>0.95362717107569417</v>
          </cell>
          <cell r="K247">
            <v>0.99059880027856084</v>
          </cell>
        </row>
        <row r="248">
          <cell r="I248">
            <v>0.99114141554643242</v>
          </cell>
          <cell r="J248">
            <v>0.95532651218046116</v>
          </cell>
          <cell r="K248">
            <v>0.99114141554643242</v>
          </cell>
        </row>
        <row r="249">
          <cell r="I249">
            <v>0.99123368768589282</v>
          </cell>
          <cell r="J249">
            <v>0.95562290959836527</v>
          </cell>
          <cell r="K249">
            <v>0.99123368768589282</v>
          </cell>
        </row>
        <row r="250">
          <cell r="I250">
            <v>0.99369978685594851</v>
          </cell>
          <cell r="J250">
            <v>0.96357867112547868</v>
          </cell>
          <cell r="K250">
            <v>0.99369978685594851</v>
          </cell>
        </row>
        <row r="251">
          <cell r="I251">
            <v>0.99407667952508771</v>
          </cell>
          <cell r="J251">
            <v>0.96481550141411132</v>
          </cell>
          <cell r="K251">
            <v>0.99407667952508771</v>
          </cell>
        </row>
        <row r="252">
          <cell r="I252">
            <v>0.99477078636520766</v>
          </cell>
          <cell r="J252">
            <v>0.96715714499247019</v>
          </cell>
          <cell r="K252">
            <v>0.99477078636520766</v>
          </cell>
        </row>
        <row r="253">
          <cell r="I253">
            <v>0.99499985998506202</v>
          </cell>
          <cell r="J253">
            <v>0.96797402683424683</v>
          </cell>
          <cell r="K253">
            <v>0.99499985998506202</v>
          </cell>
        </row>
        <row r="254">
          <cell r="I254">
            <v>0.99512380763508346</v>
          </cell>
          <cell r="J254">
            <v>0.96846767419552771</v>
          </cell>
          <cell r="K254">
            <v>0.99512380763508346</v>
          </cell>
        </row>
        <row r="255">
          <cell r="I255">
            <v>0.99532074667900639</v>
          </cell>
          <cell r="J255">
            <v>0.96932693996707842</v>
          </cell>
          <cell r="K255">
            <v>0.99532074667900639</v>
          </cell>
        </row>
        <row r="256">
          <cell r="I256">
            <v>0.99607545014802568</v>
          </cell>
          <cell r="J256">
            <v>0.97263874513578763</v>
          </cell>
          <cell r="K256">
            <v>0.99607545014802568</v>
          </cell>
        </row>
        <row r="257">
          <cell r="I257">
            <v>0.996282029564728</v>
          </cell>
          <cell r="J257">
            <v>0.97369463265301615</v>
          </cell>
          <cell r="K257">
            <v>0.996282029564728</v>
          </cell>
        </row>
        <row r="258">
          <cell r="I258">
            <v>0.99743933336363166</v>
          </cell>
          <cell r="J258">
            <v>0.980160695913327</v>
          </cell>
          <cell r="K258">
            <v>0.99743933336363166</v>
          </cell>
        </row>
        <row r="259">
          <cell r="I259">
            <v>0.99787452733481796</v>
          </cell>
          <cell r="J259">
            <v>0.98261377209889667</v>
          </cell>
          <cell r="K259">
            <v>0.99787452733481796</v>
          </cell>
        </row>
        <row r="260">
          <cell r="I260">
            <v>0.99851630072270658</v>
          </cell>
          <cell r="J260">
            <v>0.98636635120006833</v>
          </cell>
          <cell r="K260">
            <v>0.99851630072270658</v>
          </cell>
        </row>
        <row r="261">
          <cell r="I261">
            <v>1</v>
          </cell>
          <cell r="J261">
            <v>1</v>
          </cell>
          <cell r="K261">
            <v>1</v>
          </cell>
        </row>
      </sheetData>
      <sheetData sheetId="1"/>
      <sheetData sheetId="2">
        <row r="3">
          <cell r="G3">
            <v>1.4346621037103412E-4</v>
          </cell>
          <cell r="H3">
            <v>5.9603668042179712E-5</v>
          </cell>
        </row>
        <row r="4">
          <cell r="G4">
            <v>2.1877405501762346E-4</v>
          </cell>
          <cell r="H4">
            <v>9.0957827085804199E-5</v>
          </cell>
        </row>
        <row r="5">
          <cell r="G5">
            <v>2.8740905267021121E-4</v>
          </cell>
          <cell r="H5">
            <v>1.1972217196068837E-4</v>
          </cell>
        </row>
        <row r="6">
          <cell r="G6">
            <v>5.1285595468183629E-4</v>
          </cell>
          <cell r="H6">
            <v>2.1468466332110863E-4</v>
          </cell>
        </row>
        <row r="7">
          <cell r="G7">
            <v>2.5561770306307507E-3</v>
          </cell>
          <cell r="H7">
            <v>1.0808387522064586E-3</v>
          </cell>
        </row>
        <row r="8">
          <cell r="G8">
            <v>2.6724752210976355E-3</v>
          </cell>
          <cell r="H8">
            <v>1.1306717249941766E-3</v>
          </cell>
        </row>
        <row r="9">
          <cell r="G9">
            <v>2.8230909103908143E-3</v>
          </cell>
          <cell r="H9">
            <v>1.197865853209968E-3</v>
          </cell>
        </row>
        <row r="10">
          <cell r="G10">
            <v>3.6047672725452859E-3</v>
          </cell>
          <cell r="H10">
            <v>1.5512617588858413E-3</v>
          </cell>
        </row>
        <row r="11">
          <cell r="G11">
            <v>3.8292609107006253E-3</v>
          </cell>
          <cell r="H11">
            <v>1.6549121547224518E-3</v>
          </cell>
        </row>
        <row r="12">
          <cell r="G12">
            <v>4.1328754489276974E-3</v>
          </cell>
          <cell r="H12">
            <v>1.8008855267218199E-3</v>
          </cell>
        </row>
        <row r="13">
          <cell r="G13">
            <v>4.8902435827468775E-3</v>
          </cell>
          <cell r="H13">
            <v>2.1712018372899641E-3</v>
          </cell>
        </row>
        <row r="14">
          <cell r="G14">
            <v>5.0065417732137619E-3</v>
          </cell>
          <cell r="H14">
            <v>2.2284890055587403E-3</v>
          </cell>
        </row>
        <row r="15">
          <cell r="G15">
            <v>5.1342791299560783E-3</v>
          </cell>
          <cell r="H15">
            <v>2.291691487586242E-3</v>
          </cell>
        </row>
        <row r="16">
          <cell r="G16">
            <v>5.2110168703870963E-3</v>
          </cell>
          <cell r="H16">
            <v>2.3310345976218592E-3</v>
          </cell>
        </row>
        <row r="17">
          <cell r="G17">
            <v>5.5961354683266165E-3</v>
          </cell>
          <cell r="H17">
            <v>2.529408252951071E-3</v>
          </cell>
        </row>
        <row r="18">
          <cell r="G18">
            <v>5.9912633367571397E-3</v>
          </cell>
          <cell r="H18">
            <v>2.7339680505686142E-3</v>
          </cell>
        </row>
        <row r="19">
          <cell r="G19">
            <v>6.1323463874874582E-3</v>
          </cell>
          <cell r="H19">
            <v>2.8075012672326934E-3</v>
          </cell>
        </row>
        <row r="20">
          <cell r="G20">
            <v>3.1904311374106015E-2</v>
          </cell>
          <cell r="H20">
            <v>1.6407999440324863E-2</v>
          </cell>
        </row>
        <row r="21">
          <cell r="G21">
            <v>3.227513101420125E-2</v>
          </cell>
          <cell r="H21">
            <v>1.6607659858257302E-2</v>
          </cell>
        </row>
        <row r="22">
          <cell r="G22">
            <v>3.3124012478223878E-2</v>
          </cell>
          <cell r="H22">
            <v>1.7068509632464014E-2</v>
          </cell>
        </row>
        <row r="23">
          <cell r="G23">
            <v>3.3646401071468574E-2</v>
          </cell>
          <cell r="H23">
            <v>1.7353435899134177E-2</v>
          </cell>
        </row>
        <row r="24">
          <cell r="G24">
            <v>3.3900922521096923E-2</v>
          </cell>
          <cell r="H24">
            <v>1.7496416485046355E-2</v>
          </cell>
        </row>
        <row r="25">
          <cell r="G25">
            <v>3.408061275800682E-2</v>
          </cell>
          <cell r="H25">
            <v>1.7597446026101353E-2</v>
          </cell>
        </row>
        <row r="26">
          <cell r="G26">
            <v>5.7900769998879914E-2</v>
          </cell>
          <cell r="H26">
            <v>3.1080063726651674E-2</v>
          </cell>
        </row>
        <row r="27">
          <cell r="G27">
            <v>5.9889755035020531E-2</v>
          </cell>
          <cell r="H27">
            <v>3.22110501426221E-2</v>
          </cell>
        </row>
        <row r="28">
          <cell r="G28">
            <v>6.001320270440956E-2</v>
          </cell>
          <cell r="H28">
            <v>3.2282109661214073E-2</v>
          </cell>
        </row>
        <row r="29">
          <cell r="G29">
            <v>6.3554577930511835E-2</v>
          </cell>
          <cell r="H29">
            <v>3.4322313635841512E-2</v>
          </cell>
        </row>
        <row r="30">
          <cell r="G30">
            <v>6.4095555168954099E-2</v>
          </cell>
          <cell r="H30">
            <v>3.4634047576677672E-2</v>
          </cell>
        </row>
        <row r="31">
          <cell r="G31">
            <v>6.4284778044426866E-2</v>
          </cell>
          <cell r="H31">
            <v>3.474361819258695E-2</v>
          </cell>
        </row>
        <row r="32">
          <cell r="G32">
            <v>6.44749541837559E-2</v>
          </cell>
          <cell r="H32">
            <v>3.485449774763847E-2</v>
          </cell>
        </row>
        <row r="33">
          <cell r="G33">
            <v>6.8983892223988402E-2</v>
          </cell>
          <cell r="H33">
            <v>3.750843482290183E-2</v>
          </cell>
        </row>
        <row r="34">
          <cell r="G34">
            <v>6.926701158930533E-2</v>
          </cell>
          <cell r="H34">
            <v>3.767579625656043E-2</v>
          </cell>
        </row>
        <row r="35">
          <cell r="G35">
            <v>7.2711153902066436E-2</v>
          </cell>
          <cell r="H35">
            <v>3.971623599592717E-2</v>
          </cell>
        </row>
        <row r="36">
          <cell r="G36">
            <v>7.3210187530832124E-2</v>
          </cell>
          <cell r="H36">
            <v>4.0012019313884865E-2</v>
          </cell>
        </row>
        <row r="37">
          <cell r="G37">
            <v>7.4291188743860384E-2</v>
          </cell>
          <cell r="H37">
            <v>4.0659640979094358E-2</v>
          </cell>
        </row>
        <row r="38">
          <cell r="G38">
            <v>7.454142050613545E-2</v>
          </cell>
          <cell r="H38">
            <v>4.0809759466782128E-2</v>
          </cell>
        </row>
        <row r="39">
          <cell r="G39">
            <v>7.4817867024458362E-2</v>
          </cell>
          <cell r="H39">
            <v>4.0976420409644818E-2</v>
          </cell>
        </row>
        <row r="40">
          <cell r="G40">
            <v>7.5288302737535479E-2</v>
          </cell>
          <cell r="H40">
            <v>4.1261774670434535E-2</v>
          </cell>
        </row>
        <row r="41">
          <cell r="G41">
            <v>7.5333106138780914E-2</v>
          </cell>
          <cell r="H41">
            <v>4.1289009684544895E-2</v>
          </cell>
        </row>
        <row r="42">
          <cell r="G42">
            <v>7.5397928081008356E-2</v>
          </cell>
          <cell r="H42">
            <v>4.1328475812225422E-2</v>
          </cell>
        </row>
        <row r="43">
          <cell r="G43">
            <v>7.5844532197678324E-2</v>
          </cell>
          <cell r="H43">
            <v>4.1601029434522568E-2</v>
          </cell>
        </row>
        <row r="44">
          <cell r="G44">
            <v>7.6487032036815047E-2</v>
          </cell>
          <cell r="H44">
            <v>4.1996308906884536E-2</v>
          </cell>
        </row>
        <row r="45">
          <cell r="G45">
            <v>7.6582358422443639E-2</v>
          </cell>
          <cell r="H45">
            <v>4.2055008046888345E-2</v>
          </cell>
        </row>
        <row r="46">
          <cell r="G46">
            <v>7.6757758972000253E-2</v>
          </cell>
          <cell r="H46">
            <v>4.2163772784378245E-2</v>
          </cell>
        </row>
        <row r="47">
          <cell r="G47">
            <v>8.0857270185957952E-2</v>
          </cell>
          <cell r="H47">
            <v>4.4725827257795225E-2</v>
          </cell>
        </row>
        <row r="48">
          <cell r="G48">
            <v>8.3193719897714791E-2</v>
          </cell>
          <cell r="H48">
            <v>4.6188754268572531E-2</v>
          </cell>
        </row>
        <row r="49">
          <cell r="G49">
            <v>0.12237095786335439</v>
          </cell>
          <cell r="H49">
            <v>7.0778042379846098E-2</v>
          </cell>
        </row>
        <row r="50">
          <cell r="G50">
            <v>0.14127561002928904</v>
          </cell>
          <cell r="H50">
            <v>8.2662859905826253E-2</v>
          </cell>
        </row>
        <row r="51">
          <cell r="G51">
            <v>0.14355105085424358</v>
          </cell>
          <cell r="H51">
            <v>8.4095238701396832E-2</v>
          </cell>
        </row>
        <row r="52">
          <cell r="G52">
            <v>0.14405056111493741</v>
          </cell>
          <cell r="H52">
            <v>8.4410123575172913E-2</v>
          </cell>
        </row>
        <row r="53">
          <cell r="G53">
            <v>0.14608387292039532</v>
          </cell>
          <cell r="H53">
            <v>8.5698036872562347E-2</v>
          </cell>
        </row>
        <row r="54">
          <cell r="G54">
            <v>0.14624211472053877</v>
          </cell>
          <cell r="H54">
            <v>8.5798409458180486E-2</v>
          </cell>
        </row>
        <row r="55">
          <cell r="G55">
            <v>0.14662532679076573</v>
          </cell>
          <cell r="H55">
            <v>8.6043426458894873E-2</v>
          </cell>
        </row>
        <row r="56">
          <cell r="G56">
            <v>0.1502086456265446</v>
          </cell>
          <cell r="H56">
            <v>8.8342387206635314E-2</v>
          </cell>
        </row>
        <row r="57">
          <cell r="G57">
            <v>0.19809776197478141</v>
          </cell>
          <cell r="H57">
            <v>0.11919492183444418</v>
          </cell>
        </row>
        <row r="58">
          <cell r="G58">
            <v>0.19878792500673242</v>
          </cell>
          <cell r="H58">
            <v>0.11964055356386151</v>
          </cell>
        </row>
        <row r="59">
          <cell r="G59">
            <v>0.19886609264294788</v>
          </cell>
          <cell r="H59">
            <v>0.11969125632798489</v>
          </cell>
        </row>
        <row r="60">
          <cell r="G60">
            <v>0.19893091458517531</v>
          </cell>
          <cell r="H60">
            <v>0.11973348045827609</v>
          </cell>
        </row>
        <row r="61">
          <cell r="G61">
            <v>0.1995329007104199</v>
          </cell>
          <cell r="H61">
            <v>0.12012572995469119</v>
          </cell>
        </row>
        <row r="62">
          <cell r="G62">
            <v>0.19960725529121021</v>
          </cell>
          <cell r="H62">
            <v>0.12017429108007006</v>
          </cell>
        </row>
        <row r="63">
          <cell r="G63">
            <v>0.21604915028443011</v>
          </cell>
          <cell r="H63">
            <v>0.13092155214507986</v>
          </cell>
        </row>
        <row r="64">
          <cell r="G64">
            <v>0.21622359757013043</v>
          </cell>
          <cell r="H64">
            <v>0.13103622624333425</v>
          </cell>
        </row>
        <row r="65">
          <cell r="G65">
            <v>0.21694712483705145</v>
          </cell>
          <cell r="H65">
            <v>0.131513728537692</v>
          </cell>
        </row>
        <row r="66">
          <cell r="G66">
            <v>0.21713110476131464</v>
          </cell>
          <cell r="H66">
            <v>0.13163554014521683</v>
          </cell>
        </row>
        <row r="67">
          <cell r="G67">
            <v>0.22564422762987624</v>
          </cell>
          <cell r="H67">
            <v>0.13727259358435503</v>
          </cell>
        </row>
        <row r="68">
          <cell r="G68">
            <v>0.22595785143859431</v>
          </cell>
          <cell r="H68">
            <v>0.13748155421474365</v>
          </cell>
        </row>
        <row r="69">
          <cell r="G69">
            <v>0.23284661269604467</v>
          </cell>
          <cell r="H69">
            <v>0.14207232946771525</v>
          </cell>
        </row>
        <row r="70">
          <cell r="G70">
            <v>0.23339378614955281</v>
          </cell>
          <cell r="H70">
            <v>0.14243903940857458</v>
          </cell>
        </row>
        <row r="71">
          <cell r="G71">
            <v>0.23343906618272639</v>
          </cell>
          <cell r="H71">
            <v>0.14246967459637314</v>
          </cell>
        </row>
        <row r="72">
          <cell r="G72">
            <v>0.23360016777443871</v>
          </cell>
          <cell r="H72">
            <v>0.1425797769258787</v>
          </cell>
        </row>
        <row r="73">
          <cell r="G73">
            <v>0.23657530426990714</v>
          </cell>
          <cell r="H73">
            <v>0.14461451598636729</v>
          </cell>
        </row>
        <row r="74">
          <cell r="G74">
            <v>0.24484296169547509</v>
          </cell>
          <cell r="H74">
            <v>0.15027229117702262</v>
          </cell>
        </row>
        <row r="75">
          <cell r="G75">
            <v>0.24500644644682815</v>
          </cell>
          <cell r="H75">
            <v>0.15038451587981327</v>
          </cell>
        </row>
        <row r="76">
          <cell r="G76">
            <v>0.24512608106079201</v>
          </cell>
          <cell r="H76">
            <v>0.15046709925046628</v>
          </cell>
        </row>
        <row r="77">
          <cell r="G77">
            <v>0.24534151869231263</v>
          </cell>
          <cell r="H77">
            <v>0.15061585947420231</v>
          </cell>
        </row>
        <row r="78">
          <cell r="G78">
            <v>0.24545257393156997</v>
          </cell>
          <cell r="H78">
            <v>0.1506933893414949</v>
          </cell>
        </row>
        <row r="79">
          <cell r="G79">
            <v>0.24624473619614357</v>
          </cell>
          <cell r="H79">
            <v>0.15124978398652697</v>
          </cell>
        </row>
        <row r="80">
          <cell r="G80">
            <v>0.24813362852737417</v>
          </cell>
          <cell r="H80">
            <v>0.15257830870881481</v>
          </cell>
        </row>
        <row r="81">
          <cell r="G81">
            <v>0.25037999480471196</v>
          </cell>
          <cell r="H81">
            <v>0.15417413559662621</v>
          </cell>
        </row>
        <row r="82">
          <cell r="G82">
            <v>0.25037999480471196</v>
          </cell>
          <cell r="H82">
            <v>0.15417413559662621</v>
          </cell>
        </row>
        <row r="83">
          <cell r="G83">
            <v>0.25102106474806429</v>
          </cell>
          <cell r="H83">
            <v>0.1546347452558286</v>
          </cell>
        </row>
        <row r="84">
          <cell r="G84">
            <v>0.25536794793272816</v>
          </cell>
          <cell r="H84">
            <v>0.15785732215446083</v>
          </cell>
        </row>
        <row r="85">
          <cell r="G85">
            <v>0.25544802209665618</v>
          </cell>
          <cell r="H85">
            <v>0.15791671838354954</v>
          </cell>
        </row>
        <row r="86">
          <cell r="G86">
            <v>0.25574544041981739</v>
          </cell>
          <cell r="H86">
            <v>0.15813968012932608</v>
          </cell>
        </row>
        <row r="87">
          <cell r="G87">
            <v>0.25586459840185316</v>
          </cell>
          <cell r="H87">
            <v>0.1582301198496596</v>
          </cell>
        </row>
        <row r="88">
          <cell r="G88">
            <v>0.25592894371215247</v>
          </cell>
          <cell r="H88">
            <v>0.15827952692168837</v>
          </cell>
        </row>
        <row r="89">
          <cell r="G89">
            <v>0.2560638305478169</v>
          </cell>
          <cell r="H89">
            <v>0.15838315432326697</v>
          </cell>
        </row>
        <row r="90">
          <cell r="G90">
            <v>0.25625829637449926</v>
          </cell>
          <cell r="H90">
            <v>0.1585329005198528</v>
          </cell>
        </row>
        <row r="91">
          <cell r="G91">
            <v>0.25639413647401998</v>
          </cell>
          <cell r="H91">
            <v>0.15863850941808885</v>
          </cell>
        </row>
        <row r="92">
          <cell r="G92">
            <v>0.26131488450016799</v>
          </cell>
          <cell r="H92">
            <v>0.16248102969870992</v>
          </cell>
        </row>
        <row r="93">
          <cell r="G93">
            <v>0.26155796678352095</v>
          </cell>
          <cell r="H93">
            <v>0.16267134856031404</v>
          </cell>
        </row>
        <row r="94">
          <cell r="G94">
            <v>0.26366944622519428</v>
          </cell>
          <cell r="H94">
            <v>0.16434030451535572</v>
          </cell>
        </row>
        <row r="95">
          <cell r="G95">
            <v>0.27506523899516455</v>
          </cell>
          <cell r="H95">
            <v>0.17335715346397212</v>
          </cell>
        </row>
        <row r="96">
          <cell r="G96">
            <v>0.27727919430138864</v>
          </cell>
          <cell r="H96">
            <v>0.17511607240917595</v>
          </cell>
        </row>
        <row r="97">
          <cell r="G97">
            <v>0.284637914639988</v>
          </cell>
          <cell r="H97">
            <v>0.18096941775466518</v>
          </cell>
        </row>
        <row r="98">
          <cell r="G98">
            <v>0.29288364699686137</v>
          </cell>
          <cell r="H98">
            <v>0.1875571778187968</v>
          </cell>
        </row>
        <row r="99">
          <cell r="G99">
            <v>0.29570197158797079</v>
          </cell>
          <cell r="H99">
            <v>0.18981771761456143</v>
          </cell>
        </row>
        <row r="100">
          <cell r="G100">
            <v>0.2961304636913713</v>
          </cell>
          <cell r="H100">
            <v>0.19016346366095621</v>
          </cell>
        </row>
        <row r="101">
          <cell r="G101">
            <v>0.29761612541139293</v>
          </cell>
          <cell r="H101">
            <v>0.19136416654114011</v>
          </cell>
        </row>
        <row r="102">
          <cell r="G102">
            <v>0.29911608608925888</v>
          </cell>
          <cell r="H102">
            <v>0.19258126367310907</v>
          </cell>
        </row>
        <row r="103">
          <cell r="G103">
            <v>0.30167559954338663</v>
          </cell>
          <cell r="H103">
            <v>0.19465915631600209</v>
          </cell>
        </row>
        <row r="104">
          <cell r="G104">
            <v>0.30187626158513481</v>
          </cell>
          <cell r="H104">
            <v>0.19482212885558689</v>
          </cell>
        </row>
        <row r="105">
          <cell r="G105">
            <v>0.3035554358679825</v>
          </cell>
          <cell r="H105">
            <v>0.19619466864358986</v>
          </cell>
        </row>
        <row r="106">
          <cell r="G106">
            <v>0.3039224424526526</v>
          </cell>
          <cell r="H106">
            <v>0.19650039840096742</v>
          </cell>
        </row>
        <row r="107">
          <cell r="G107">
            <v>0.30422939341437666</v>
          </cell>
          <cell r="H107">
            <v>0.19675873270774125</v>
          </cell>
        </row>
        <row r="108">
          <cell r="G108">
            <v>0.30489143516256723</v>
          </cell>
          <cell r="H108">
            <v>0.19731596191677486</v>
          </cell>
        </row>
        <row r="109">
          <cell r="G109">
            <v>0.3051960029646506</v>
          </cell>
          <cell r="H109">
            <v>0.19757513304445465</v>
          </cell>
        </row>
        <row r="110">
          <cell r="G110">
            <v>0.31434828924885189</v>
          </cell>
          <cell r="H110">
            <v>0.2054222846292621</v>
          </cell>
        </row>
        <row r="111">
          <cell r="G111">
            <v>0.31438594317117519</v>
          </cell>
          <cell r="H111">
            <v>0.20545465429716547</v>
          </cell>
        </row>
        <row r="112">
          <cell r="G112">
            <v>0.34070317508358933</v>
          </cell>
          <cell r="H112">
            <v>0.22811652000323471</v>
          </cell>
        </row>
        <row r="113">
          <cell r="G113">
            <v>0.34225318211391026</v>
          </cell>
          <cell r="H113">
            <v>0.22947080866316924</v>
          </cell>
        </row>
        <row r="114">
          <cell r="G114">
            <v>0.34237710641522745</v>
          </cell>
          <cell r="H114">
            <v>0.22957910213285063</v>
          </cell>
        </row>
        <row r="115">
          <cell r="G115">
            <v>0.36548898861088008</v>
          </cell>
          <cell r="H115">
            <v>0.24980914123125531</v>
          </cell>
        </row>
        <row r="116">
          <cell r="G116">
            <v>0.3703696995550641</v>
          </cell>
          <cell r="H116">
            <v>0.25412380866269257</v>
          </cell>
        </row>
        <row r="117">
          <cell r="G117">
            <v>0.37046645583647714</v>
          </cell>
          <cell r="H117">
            <v>0.25420947637125091</v>
          </cell>
        </row>
        <row r="118">
          <cell r="G118">
            <v>0.37096501283331468</v>
          </cell>
          <cell r="H118">
            <v>0.2546520604292824</v>
          </cell>
        </row>
        <row r="119">
          <cell r="G119">
            <v>0.37915164283109831</v>
          </cell>
          <cell r="H119">
            <v>0.26192070199541978</v>
          </cell>
        </row>
        <row r="120">
          <cell r="G120">
            <v>0.37961731222489403</v>
          </cell>
          <cell r="H120">
            <v>0.26234856701349857</v>
          </cell>
        </row>
        <row r="121">
          <cell r="G121">
            <v>0.38009632731267767</v>
          </cell>
          <cell r="H121">
            <v>0.26278941747456175</v>
          </cell>
        </row>
        <row r="122">
          <cell r="G122">
            <v>0.39454494758240372</v>
          </cell>
          <cell r="H122">
            <v>0.2762375841507082</v>
          </cell>
        </row>
        <row r="123">
          <cell r="G123">
            <v>0.40579965730164369</v>
          </cell>
          <cell r="H123">
            <v>0.28673693643356613</v>
          </cell>
        </row>
        <row r="124">
          <cell r="G124">
            <v>0.40981146824082304</v>
          </cell>
          <cell r="H124">
            <v>0.29049243509194211</v>
          </cell>
        </row>
        <row r="125">
          <cell r="G125">
            <v>0.41119084104086878</v>
          </cell>
          <cell r="H125">
            <v>0.29179324113569116</v>
          </cell>
        </row>
        <row r="126">
          <cell r="G126">
            <v>0.41171036984254467</v>
          </cell>
          <cell r="H126">
            <v>0.29228699327266033</v>
          </cell>
        </row>
        <row r="127">
          <cell r="G127">
            <v>0.41180092990889183</v>
          </cell>
          <cell r="H127">
            <v>0.29237383699196184</v>
          </cell>
        </row>
        <row r="128">
          <cell r="G128">
            <v>0.41204496545610103</v>
          </cell>
          <cell r="H128">
            <v>0.29260799193694847</v>
          </cell>
        </row>
        <row r="129">
          <cell r="G129">
            <v>0.41257355026441156</v>
          </cell>
          <cell r="H129">
            <v>0.29311619087886409</v>
          </cell>
        </row>
        <row r="130">
          <cell r="G130">
            <v>0.41699574129372202</v>
          </cell>
          <cell r="H130">
            <v>0.29738300539498563</v>
          </cell>
        </row>
        <row r="131">
          <cell r="G131">
            <v>0.41740612138385313</v>
          </cell>
          <cell r="H131">
            <v>0.29777944527601241</v>
          </cell>
        </row>
        <row r="132">
          <cell r="G132">
            <v>0.41767017547204432</v>
          </cell>
          <cell r="H132">
            <v>0.29803654109831224</v>
          </cell>
        </row>
        <row r="133">
          <cell r="G133">
            <v>0.42460040370724311</v>
          </cell>
          <cell r="H133">
            <v>0.30483218037582205</v>
          </cell>
        </row>
        <row r="134">
          <cell r="G134">
            <v>0.42956357197499589</v>
          </cell>
          <cell r="H134">
            <v>0.3097098601866628</v>
          </cell>
        </row>
        <row r="135">
          <cell r="G135">
            <v>0.43905474356010687</v>
          </cell>
          <cell r="H135">
            <v>0.3190382017181782</v>
          </cell>
        </row>
        <row r="136">
          <cell r="G136">
            <v>0.43917580806985518</v>
          </cell>
          <cell r="H136">
            <v>0.31915894224466074</v>
          </cell>
        </row>
        <row r="137">
          <cell r="G137">
            <v>0.43959667406240543</v>
          </cell>
          <cell r="H137">
            <v>0.31958284093313116</v>
          </cell>
        </row>
        <row r="138">
          <cell r="G138">
            <v>0.61064795727471399</v>
          </cell>
          <cell r="H138">
            <v>0.49649160581537694</v>
          </cell>
        </row>
        <row r="139">
          <cell r="G139">
            <v>0.61414548236342703</v>
          </cell>
          <cell r="H139">
            <v>0.50012258114651231</v>
          </cell>
        </row>
        <row r="140">
          <cell r="G140">
            <v>0.6144714986022769</v>
          </cell>
          <cell r="H140">
            <v>0.50046181978518178</v>
          </cell>
        </row>
        <row r="141">
          <cell r="G141">
            <v>0.61508778368536576</v>
          </cell>
          <cell r="H141">
            <v>0.50110825951936266</v>
          </cell>
        </row>
        <row r="142">
          <cell r="G142">
            <v>0.62274249245134183</v>
          </cell>
          <cell r="H142">
            <v>0.50913856157943471</v>
          </cell>
        </row>
        <row r="143">
          <cell r="G143">
            <v>0.62299987369253906</v>
          </cell>
          <cell r="H143">
            <v>0.50941113283175321</v>
          </cell>
        </row>
        <row r="144">
          <cell r="G144">
            <v>0.62332922635488586</v>
          </cell>
          <cell r="H144">
            <v>0.50976130178933188</v>
          </cell>
        </row>
        <row r="145">
          <cell r="G145">
            <v>0.63745945649661229</v>
          </cell>
          <cell r="H145">
            <v>0.52481855319482418</v>
          </cell>
        </row>
        <row r="146">
          <cell r="G146">
            <v>0.63813627383457538</v>
          </cell>
          <cell r="H146">
            <v>0.52554283895916798</v>
          </cell>
        </row>
        <row r="147">
          <cell r="G147">
            <v>0.63882786676231085</v>
          </cell>
          <cell r="H147">
            <v>0.52628540453716244</v>
          </cell>
        </row>
        <row r="148">
          <cell r="G148">
            <v>0.64277437912733459</v>
          </cell>
          <cell r="H148">
            <v>0.53057505761759705</v>
          </cell>
        </row>
        <row r="149">
          <cell r="G149">
            <v>0.64304367616673541</v>
          </cell>
          <cell r="H149">
            <v>0.53086902612273634</v>
          </cell>
        </row>
        <row r="150">
          <cell r="G150">
            <v>0.65555812407205727</v>
          </cell>
          <cell r="H150">
            <v>0.54459610438258244</v>
          </cell>
        </row>
        <row r="151">
          <cell r="G151">
            <v>0.66044217143973827</v>
          </cell>
          <cell r="H151">
            <v>0.54995810060554517</v>
          </cell>
        </row>
        <row r="152">
          <cell r="G152">
            <v>0.66119191346270711</v>
          </cell>
          <cell r="H152">
            <v>0.55078440172025001</v>
          </cell>
        </row>
        <row r="153">
          <cell r="G153">
            <v>0.6636322689347991</v>
          </cell>
          <cell r="H153">
            <v>0.55348634413364883</v>
          </cell>
        </row>
        <row r="154">
          <cell r="G154">
            <v>0.67220163437088165</v>
          </cell>
          <cell r="H154">
            <v>0.56312364822550709</v>
          </cell>
        </row>
        <row r="155">
          <cell r="G155">
            <v>0.77431239886466274</v>
          </cell>
          <cell r="H155">
            <v>0.67835916388204187</v>
          </cell>
        </row>
        <row r="156">
          <cell r="G156">
            <v>0.77705446234726927</v>
          </cell>
          <cell r="H156">
            <v>0.68147832771959727</v>
          </cell>
        </row>
        <row r="157">
          <cell r="G157">
            <v>0.77723272268839472</v>
          </cell>
          <cell r="H157">
            <v>0.68168143348201493</v>
          </cell>
        </row>
        <row r="158">
          <cell r="G158">
            <v>0.78333694779212171</v>
          </cell>
          <cell r="H158">
            <v>0.68865697433911433</v>
          </cell>
        </row>
        <row r="159">
          <cell r="G159">
            <v>0.79063751903548762</v>
          </cell>
          <cell r="H159">
            <v>0.69700764352274391</v>
          </cell>
        </row>
        <row r="160">
          <cell r="G160">
            <v>0.79708920881483092</v>
          </cell>
          <cell r="H160">
            <v>0.70439928415521513</v>
          </cell>
        </row>
        <row r="161">
          <cell r="G161">
            <v>0.79823169554658957</v>
          </cell>
          <cell r="H161">
            <v>0.70571402233157809</v>
          </cell>
        </row>
        <row r="162">
          <cell r="G162">
            <v>0.88255169669050626</v>
          </cell>
          <cell r="H162">
            <v>0.8027989335543646</v>
          </cell>
        </row>
        <row r="163">
          <cell r="G163">
            <v>0.88400542407134231</v>
          </cell>
          <cell r="H163">
            <v>0.80447802301022242</v>
          </cell>
        </row>
        <row r="164">
          <cell r="G164">
            <v>0.88420942253658741</v>
          </cell>
          <cell r="H164">
            <v>0.80471416403109275</v>
          </cell>
        </row>
        <row r="165">
          <cell r="G165">
            <v>0.88499395869031083</v>
          </cell>
          <cell r="H165">
            <v>0.80562958205847479</v>
          </cell>
        </row>
        <row r="166">
          <cell r="G166">
            <v>0.88782658223926447</v>
          </cell>
          <cell r="H166">
            <v>0.80895809049454792</v>
          </cell>
        </row>
        <row r="167">
          <cell r="G167">
            <v>0.89306429049762759</v>
          </cell>
          <cell r="H167">
            <v>0.8151400398796933</v>
          </cell>
        </row>
        <row r="168">
          <cell r="G168">
            <v>0.89894163880355848</v>
          </cell>
          <cell r="H168">
            <v>0.82217938829816439</v>
          </cell>
        </row>
        <row r="169">
          <cell r="G169">
            <v>0.90781986172907769</v>
          </cell>
          <cell r="H169">
            <v>0.83288602086430319</v>
          </cell>
        </row>
        <row r="170">
          <cell r="G170">
            <v>0.91285500141798004</v>
          </cell>
          <cell r="H170">
            <v>0.83897331688857535</v>
          </cell>
        </row>
        <row r="171">
          <cell r="G171">
            <v>0.91466429621721068</v>
          </cell>
          <cell r="H171">
            <v>0.84116528080728303</v>
          </cell>
        </row>
        <row r="172">
          <cell r="G172">
            <v>0.91476057586669557</v>
          </cell>
          <cell r="H172">
            <v>0.84128260431506607</v>
          </cell>
        </row>
        <row r="173">
          <cell r="G173">
            <v>0.91571765277840667</v>
          </cell>
          <cell r="H173">
            <v>0.84247461592177153</v>
          </cell>
        </row>
        <row r="174">
          <cell r="G174">
            <v>0.91669808465459679</v>
          </cell>
          <cell r="H174">
            <v>0.84370762436068991</v>
          </cell>
        </row>
        <row r="175">
          <cell r="G175">
            <v>0.91754458295897867</v>
          </cell>
          <cell r="H175">
            <v>0.84478265191111956</v>
          </cell>
        </row>
        <row r="176">
          <cell r="G176">
            <v>0.91821901713730103</v>
          </cell>
          <cell r="H176">
            <v>0.84564207898566757</v>
          </cell>
        </row>
        <row r="177">
          <cell r="G177">
            <v>0.92044822466522569</v>
          </cell>
          <cell r="H177">
            <v>0.84854148748444269</v>
          </cell>
        </row>
        <row r="178">
          <cell r="G178">
            <v>0.92509919902004478</v>
          </cell>
          <cell r="H178">
            <v>0.85472321225853576</v>
          </cell>
        </row>
        <row r="179">
          <cell r="G179">
            <v>0.92700525010068846</v>
          </cell>
          <cell r="H179">
            <v>0.85726130066398698</v>
          </cell>
        </row>
        <row r="180">
          <cell r="G180">
            <v>0.92940842828238535</v>
          </cell>
          <cell r="H180">
            <v>0.8604969833084215</v>
          </cell>
        </row>
        <row r="181">
          <cell r="G181">
            <v>0.92987648083582175</v>
          </cell>
          <cell r="H181">
            <v>0.86113851610719372</v>
          </cell>
        </row>
        <row r="182">
          <cell r="G182">
            <v>0.93032070179285098</v>
          </cell>
          <cell r="H182">
            <v>0.86175198747233517</v>
          </cell>
        </row>
        <row r="183">
          <cell r="G183">
            <v>0.94203202489925197</v>
          </cell>
          <cell r="H183">
            <v>0.87800092987327116</v>
          </cell>
        </row>
        <row r="184">
          <cell r="G184">
            <v>0.94398573917271</v>
          </cell>
          <cell r="H184">
            <v>0.88072663814431817</v>
          </cell>
        </row>
        <row r="185">
          <cell r="G185">
            <v>0.94494853566755876</v>
          </cell>
          <cell r="H185">
            <v>0.88208104180825153</v>
          </cell>
        </row>
        <row r="186">
          <cell r="G186">
            <v>0.94612581653007188</v>
          </cell>
          <cell r="H186">
            <v>0.8837391080359549</v>
          </cell>
        </row>
        <row r="187">
          <cell r="G187">
            <v>0.94643562728336483</v>
          </cell>
          <cell r="H187">
            <v>0.88417799253702145</v>
          </cell>
        </row>
        <row r="188">
          <cell r="G188">
            <v>0.94673495213423864</v>
          </cell>
          <cell r="H188">
            <v>0.88460399443144389</v>
          </cell>
        </row>
        <row r="189">
          <cell r="G189">
            <v>0.94684314758192711</v>
          </cell>
          <cell r="H189">
            <v>0.8847582390637394</v>
          </cell>
        </row>
        <row r="190">
          <cell r="G190">
            <v>0.94817152076566158</v>
          </cell>
          <cell r="H190">
            <v>0.88667085261073719</v>
          </cell>
        </row>
        <row r="191">
          <cell r="G191">
            <v>0.94945080086079725</v>
          </cell>
          <cell r="H191">
            <v>0.88851787295975848</v>
          </cell>
        </row>
        <row r="192">
          <cell r="G192">
            <v>0.95001894611914373</v>
          </cell>
          <cell r="H192">
            <v>0.88934155122444736</v>
          </cell>
        </row>
        <row r="193">
          <cell r="G193">
            <v>0.9509417055320285</v>
          </cell>
          <cell r="H193">
            <v>0.89068142709654541</v>
          </cell>
        </row>
        <row r="194">
          <cell r="G194">
            <v>0.95145742127827915</v>
          </cell>
          <cell r="H194">
            <v>0.89144240175320855</v>
          </cell>
        </row>
        <row r="195">
          <cell r="G195">
            <v>0.9516828681802908</v>
          </cell>
          <cell r="H195">
            <v>0.89177975221331185</v>
          </cell>
        </row>
        <row r="196">
          <cell r="G196">
            <v>0.95239304975322381</v>
          </cell>
          <cell r="H196">
            <v>0.89286895423555523</v>
          </cell>
        </row>
        <row r="197">
          <cell r="G197">
            <v>0.95662458801127714</v>
          </cell>
          <cell r="H197">
            <v>0.89940850027966501</v>
          </cell>
        </row>
        <row r="198">
          <cell r="G198">
            <v>0.95679045592227085</v>
          </cell>
          <cell r="H198">
            <v>0.89967192891033121</v>
          </cell>
        </row>
        <row r="199">
          <cell r="G199">
            <v>0.95737861972159932</v>
          </cell>
          <cell r="H199">
            <v>0.90060963305107655</v>
          </cell>
        </row>
        <row r="200">
          <cell r="G200">
            <v>0.96041667163158262</v>
          </cell>
          <cell r="H200">
            <v>0.9054750622866351</v>
          </cell>
        </row>
        <row r="201">
          <cell r="G201">
            <v>0.96055775468231286</v>
          </cell>
          <cell r="H201">
            <v>0.90570310723532577</v>
          </cell>
        </row>
        <row r="202">
          <cell r="G202">
            <v>0.96384508509071498</v>
          </cell>
          <cell r="H202">
            <v>0.91103317686324281</v>
          </cell>
        </row>
        <row r="203">
          <cell r="G203">
            <v>0.96997218852699285</v>
          </cell>
          <cell r="H203">
            <v>0.9209684885995475</v>
          </cell>
        </row>
        <row r="204">
          <cell r="G204">
            <v>0.97059562308900382</v>
          </cell>
          <cell r="H204">
            <v>0.92198214758268371</v>
          </cell>
        </row>
        <row r="205">
          <cell r="G205">
            <v>0.97068237009992586</v>
          </cell>
          <cell r="H205">
            <v>0.92212326926436949</v>
          </cell>
        </row>
        <row r="206">
          <cell r="G206">
            <v>0.97083203252536276</v>
          </cell>
          <cell r="H206">
            <v>0.92236887920947808</v>
          </cell>
        </row>
        <row r="207">
          <cell r="G207">
            <v>0.97099647054057214</v>
          </cell>
          <cell r="H207">
            <v>0.92264906260787793</v>
          </cell>
        </row>
        <row r="208">
          <cell r="G208">
            <v>0.97115614223650004</v>
          </cell>
          <cell r="H208">
            <v>0.92292180410929026</v>
          </cell>
        </row>
        <row r="209">
          <cell r="G209">
            <v>0.97126433768418841</v>
          </cell>
          <cell r="H209">
            <v>0.92310828760715957</v>
          </cell>
        </row>
        <row r="210">
          <cell r="G210">
            <v>0.97140971042227209</v>
          </cell>
          <cell r="H210">
            <v>0.92336040541791609</v>
          </cell>
        </row>
        <row r="211">
          <cell r="G211">
            <v>0.97159083055496642</v>
          </cell>
          <cell r="H211">
            <v>0.92368254875795575</v>
          </cell>
        </row>
        <row r="212">
          <cell r="G212">
            <v>0.97178291322200805</v>
          </cell>
          <cell r="H212">
            <v>0.9240268529368092</v>
          </cell>
        </row>
        <row r="213">
          <cell r="G213">
            <v>0.97193591207094188</v>
          </cell>
          <cell r="H213">
            <v>0.9243024441234855</v>
          </cell>
        </row>
        <row r="214">
          <cell r="G214">
            <v>0.97384243978351381</v>
          </cell>
          <cell r="H214">
            <v>0.92783198095594432</v>
          </cell>
        </row>
        <row r="215">
          <cell r="G215">
            <v>0.97474232086384771</v>
          </cell>
          <cell r="H215">
            <v>0.9295329986913351</v>
          </cell>
        </row>
        <row r="216">
          <cell r="G216">
            <v>0.97509741165031427</v>
          </cell>
          <cell r="H216">
            <v>0.93020609230309426</v>
          </cell>
        </row>
        <row r="217">
          <cell r="G217">
            <v>0.97813212713680053</v>
          </cell>
          <cell r="H217">
            <v>0.9362238771106195</v>
          </cell>
        </row>
        <row r="218">
          <cell r="G218">
            <v>0.978530591428728</v>
          </cell>
          <cell r="H218">
            <v>0.9370154737080334</v>
          </cell>
        </row>
        <row r="219">
          <cell r="G219">
            <v>0.97862210475893152</v>
          </cell>
          <cell r="H219">
            <v>0.93719809848811353</v>
          </cell>
        </row>
        <row r="220">
          <cell r="G220">
            <v>0.98013684102656984</v>
          </cell>
          <cell r="H220">
            <v>0.9402276757152036</v>
          </cell>
        </row>
        <row r="221">
          <cell r="G221">
            <v>0.98227358196043479</v>
          </cell>
          <cell r="H221">
            <v>0.94452535313750807</v>
          </cell>
        </row>
        <row r="222">
          <cell r="G222">
            <v>0.98264916791981149</v>
          </cell>
          <cell r="H222">
            <v>0.94529650048008129</v>
          </cell>
        </row>
        <row r="223">
          <cell r="G223">
            <v>0.98312389332024186</v>
          </cell>
          <cell r="H223">
            <v>0.94627901810736381</v>
          </cell>
        </row>
        <row r="224">
          <cell r="G224">
            <v>0.98385838312151019</v>
          </cell>
          <cell r="H224">
            <v>0.9478093903842133</v>
          </cell>
        </row>
        <row r="225">
          <cell r="G225">
            <v>0.98411481109885113</v>
          </cell>
          <cell r="H225">
            <v>0.94834841366868428</v>
          </cell>
        </row>
        <row r="226">
          <cell r="G226">
            <v>0.98455378910467073</v>
          </cell>
          <cell r="H226">
            <v>0.94928059447744595</v>
          </cell>
        </row>
        <row r="227">
          <cell r="G227">
            <v>0.98461861104689818</v>
          </cell>
          <cell r="H227">
            <v>0.94942095901676427</v>
          </cell>
        </row>
        <row r="228">
          <cell r="G228">
            <v>0.985084757072622</v>
          </cell>
          <cell r="H228">
            <v>0.9504399099501184</v>
          </cell>
        </row>
        <row r="229">
          <cell r="G229">
            <v>0.9861533658555186</v>
          </cell>
          <cell r="H229">
            <v>0.95288300014624372</v>
          </cell>
        </row>
        <row r="230">
          <cell r="G230">
            <v>0.98637499970210507</v>
          </cell>
          <cell r="H230">
            <v>0.95339160827474201</v>
          </cell>
        </row>
        <row r="231">
          <cell r="G231">
            <v>0.98693837864117007</v>
          </cell>
          <cell r="H231">
            <v>0.95471998747575837</v>
          </cell>
        </row>
        <row r="232">
          <cell r="G232">
            <v>0.9876166258749175</v>
          </cell>
          <cell r="H232">
            <v>0.95633252392779755</v>
          </cell>
        </row>
        <row r="233">
          <cell r="G233">
            <v>0.99012609297659027</v>
          </cell>
          <cell r="H233">
            <v>0.9626344359269956</v>
          </cell>
        </row>
        <row r="234">
          <cell r="G234">
            <v>0.99038871716899701</v>
          </cell>
          <cell r="H234">
            <v>0.96329627716939847</v>
          </cell>
        </row>
        <row r="235">
          <cell r="G235">
            <v>0.9920960127356051</v>
          </cell>
          <cell r="H235">
            <v>0.96772725623043143</v>
          </cell>
        </row>
        <row r="236">
          <cell r="G236">
            <v>0.99244395404314945</v>
          </cell>
          <cell r="H236">
            <v>0.9686570658503737</v>
          </cell>
        </row>
        <row r="237">
          <cell r="G237">
            <v>0.99320513523239384</v>
          </cell>
          <cell r="H237">
            <v>0.9707165180141889</v>
          </cell>
        </row>
        <row r="238">
          <cell r="G238">
            <v>0.99355117001222559</v>
          </cell>
          <cell r="H238">
            <v>0.97166728276264813</v>
          </cell>
        </row>
        <row r="239">
          <cell r="G239">
            <v>0.9940754651331829</v>
          </cell>
          <cell r="H239">
            <v>0.97322843915027857</v>
          </cell>
        </row>
        <row r="240">
          <cell r="G240">
            <v>0.99421178186463177</v>
          </cell>
          <cell r="H240">
            <v>0.97363543431157673</v>
          </cell>
        </row>
        <row r="241">
          <cell r="G241">
            <v>0.99426421137672749</v>
          </cell>
          <cell r="H241">
            <v>0.97380433711282333</v>
          </cell>
        </row>
        <row r="242">
          <cell r="G242">
            <v>0.99503444857260648</v>
          </cell>
          <cell r="H242">
            <v>0.97645608492538827</v>
          </cell>
        </row>
        <row r="243">
          <cell r="G243">
            <v>0.99516647561670213</v>
          </cell>
          <cell r="H243">
            <v>0.9769126981956322</v>
          </cell>
        </row>
        <row r="244">
          <cell r="G244">
            <v>0.99556160348513267</v>
          </cell>
          <cell r="H244">
            <v>0.97828745717484866</v>
          </cell>
        </row>
        <row r="245">
          <cell r="G245">
            <v>0.99606540343317973</v>
          </cell>
          <cell r="H245">
            <v>0.98004436139129536</v>
          </cell>
        </row>
        <row r="246">
          <cell r="G246">
            <v>0.99613165527119163</v>
          </cell>
          <cell r="H246">
            <v>0.98028736820977014</v>
          </cell>
        </row>
        <row r="247">
          <cell r="G247">
            <v>0.99630181286953867</v>
          </cell>
          <cell r="H247">
            <v>0.9809150084208188</v>
          </cell>
        </row>
        <row r="248">
          <cell r="G248">
            <v>0.99648674605765819</v>
          </cell>
          <cell r="H248">
            <v>0.98160859688342961</v>
          </cell>
        </row>
        <row r="249">
          <cell r="G249">
            <v>0.99696814430508252</v>
          </cell>
          <cell r="H249">
            <v>0.98352566709705103</v>
          </cell>
        </row>
        <row r="250">
          <cell r="G250">
            <v>0.99777174573593164</v>
          </cell>
          <cell r="H250">
            <v>0.98677862134032979</v>
          </cell>
        </row>
        <row r="251">
          <cell r="G251">
            <v>0.99839661019372705</v>
          </cell>
          <cell r="H251">
            <v>0.98971829801827993</v>
          </cell>
        </row>
        <row r="252">
          <cell r="G252">
            <v>0.99985176747034754</v>
          </cell>
          <cell r="H252">
            <v>0.99899787379841631</v>
          </cell>
        </row>
        <row r="253">
          <cell r="G253">
            <v>1</v>
          </cell>
          <cell r="H253">
            <v>1</v>
          </cell>
        </row>
      </sheetData>
      <sheetData sheetId="3">
        <row r="3">
          <cell r="G3">
            <v>1.8357869986412395E-4</v>
          </cell>
          <cell r="H3">
            <v>4.8411111470245884E-5</v>
          </cell>
        </row>
        <row r="4">
          <cell r="G4">
            <v>2.563611642041933E-4</v>
          </cell>
          <cell r="H4">
            <v>6.9723386012910136E-5</v>
          </cell>
        </row>
        <row r="5">
          <cell r="G5">
            <v>4.1536998757135115E-4</v>
          </cell>
          <cell r="H5">
            <v>1.1766280508956004E-4</v>
          </cell>
        </row>
        <row r="6">
          <cell r="G6">
            <v>5.2616622309540576E-4</v>
          </cell>
          <cell r="H6">
            <v>1.5270589390557805E-4</v>
          </cell>
        </row>
        <row r="7">
          <cell r="G7">
            <v>6.0312093061420523E-4</v>
          </cell>
          <cell r="H7">
            <v>1.7857002653940118E-4</v>
          </cell>
        </row>
        <row r="8">
          <cell r="G8">
            <v>7.7511006609296777E-4</v>
          </cell>
          <cell r="H8">
            <v>2.3665329003610706E-4</v>
          </cell>
        </row>
        <row r="9">
          <cell r="G9">
            <v>1.4320065754552496E-3</v>
          </cell>
          <cell r="H9">
            <v>4.6925852972671146E-4</v>
          </cell>
        </row>
        <row r="10">
          <cell r="G10">
            <v>1.5173057693315093E-3</v>
          </cell>
          <cell r="H10">
            <v>4.9966585136720053E-4</v>
          </cell>
        </row>
        <row r="11">
          <cell r="G11">
            <v>2.312813468742713E-3</v>
          </cell>
          <cell r="H11">
            <v>7.8781862526287676E-4</v>
          </cell>
        </row>
        <row r="12">
          <cell r="G12">
            <v>2.461623475450753E-3</v>
          </cell>
          <cell r="H12">
            <v>8.4256230425799352E-4</v>
          </cell>
        </row>
        <row r="13">
          <cell r="G13">
            <v>2.5835456927847545E-3</v>
          </cell>
          <cell r="H13">
            <v>8.8791007918394575E-4</v>
          </cell>
        </row>
        <row r="14">
          <cell r="G14">
            <v>2.7161303093532884E-3</v>
          </cell>
          <cell r="H14">
            <v>9.3888635656549587E-4</v>
          </cell>
        </row>
        <row r="15">
          <cell r="G15">
            <v>3.1194471499638638E-3</v>
          </cell>
          <cell r="H15">
            <v>1.0965918689840369E-3</v>
          </cell>
        </row>
        <row r="16">
          <cell r="G16">
            <v>3.374881149017228E-3</v>
          </cell>
          <cell r="H16">
            <v>1.1985562425499349E-3</v>
          </cell>
        </row>
        <row r="17">
          <cell r="G17">
            <v>3.5598505966075956E-3</v>
          </cell>
          <cell r="H17">
            <v>1.2725686912318979E-3</v>
          </cell>
        </row>
        <row r="18">
          <cell r="G18">
            <v>3.7628997646391264E-3</v>
          </cell>
          <cell r="H18">
            <v>1.3552465889842182E-3</v>
          </cell>
        </row>
        <row r="19">
          <cell r="G19">
            <v>3.9237629183079418E-3</v>
          </cell>
          <cell r="H19">
            <v>1.4216408846504517E-3</v>
          </cell>
        </row>
        <row r="20">
          <cell r="G20">
            <v>7.3959964081622056E-3</v>
          </cell>
          <cell r="H20">
            <v>2.9032683751888675E-3</v>
          </cell>
        </row>
        <row r="21">
          <cell r="G21">
            <v>8.1627619878977126E-3</v>
          </cell>
          <cell r="H21">
            <v>3.2317674509904936E-3</v>
          </cell>
        </row>
        <row r="22">
          <cell r="G22">
            <v>1.0084775345566042E-2</v>
          </cell>
          <cell r="H22">
            <v>4.062888624281254E-3</v>
          </cell>
        </row>
        <row r="23">
          <cell r="G23">
            <v>1.5759953233789793E-2</v>
          </cell>
          <cell r="H23">
            <v>6.5180424109764898E-3</v>
          </cell>
        </row>
        <row r="24">
          <cell r="G24">
            <v>1.5843398097364392E-2</v>
          </cell>
          <cell r="H24">
            <v>6.5542556348610189E-3</v>
          </cell>
        </row>
        <row r="25">
          <cell r="G25">
            <v>1.5916644144279877E-2</v>
          </cell>
          <cell r="H25">
            <v>6.5864125514282293E-3</v>
          </cell>
        </row>
        <row r="26">
          <cell r="G26">
            <v>1.6141945275931303E-2</v>
          </cell>
          <cell r="H26">
            <v>6.6859693774628474E-3</v>
          </cell>
        </row>
        <row r="27">
          <cell r="G27">
            <v>1.6331550549275816E-2</v>
          </cell>
          <cell r="H27">
            <v>6.7698551333117869E-3</v>
          </cell>
        </row>
        <row r="28">
          <cell r="G28">
            <v>1.6614799502854046E-2</v>
          </cell>
          <cell r="H28">
            <v>6.8954947619094481E-3</v>
          </cell>
        </row>
        <row r="29">
          <cell r="G29">
            <v>1.6702880192182794E-2</v>
          </cell>
          <cell r="H29">
            <v>6.9354228871963625E-3</v>
          </cell>
        </row>
        <row r="30">
          <cell r="G30">
            <v>1.8648536261197259E-2</v>
          </cell>
          <cell r="H30">
            <v>7.8201939335685328E-3</v>
          </cell>
        </row>
        <row r="31">
          <cell r="G31">
            <v>1.9259074513018094E-2</v>
          </cell>
          <cell r="H31">
            <v>8.1043054275412307E-3</v>
          </cell>
        </row>
        <row r="32">
          <cell r="G32">
            <v>1.9450997699239678E-2</v>
          </cell>
          <cell r="H32">
            <v>8.1943107475351065E-3</v>
          </cell>
        </row>
        <row r="33">
          <cell r="G33">
            <v>1.9840870645163235E-2</v>
          </cell>
          <cell r="H33">
            <v>8.3777417902637531E-3</v>
          </cell>
        </row>
        <row r="34">
          <cell r="G34">
            <v>4.2187868693017008E-2</v>
          </cell>
          <cell r="H34">
            <v>1.891375925545399E-2</v>
          </cell>
        </row>
        <row r="35">
          <cell r="G35">
            <v>6.3978104067798025E-2</v>
          </cell>
          <cell r="H35">
            <v>2.922117702482032E-2</v>
          </cell>
        </row>
        <row r="36">
          <cell r="G36">
            <v>6.4161219185086729E-2</v>
          </cell>
          <cell r="H36">
            <v>2.9307952794396935E-2</v>
          </cell>
        </row>
        <row r="37">
          <cell r="G37">
            <v>6.4851493639878854E-2</v>
          </cell>
          <cell r="H37">
            <v>2.9635130239566917E-2</v>
          </cell>
        </row>
        <row r="38">
          <cell r="G38">
            <v>6.5446270084135602E-2</v>
          </cell>
          <cell r="H38">
            <v>2.9918478530301426E-2</v>
          </cell>
        </row>
        <row r="39">
          <cell r="G39">
            <v>6.5775413712679864E-2</v>
          </cell>
          <cell r="H39">
            <v>3.0075301680045352E-2</v>
          </cell>
        </row>
        <row r="40">
          <cell r="G40">
            <v>6.5901044590617186E-2</v>
          </cell>
          <cell r="H40">
            <v>3.0136228491565581E-2</v>
          </cell>
        </row>
        <row r="41">
          <cell r="G41">
            <v>6.8204586407851611E-2</v>
          </cell>
          <cell r="H41">
            <v>3.1256514734665862E-2</v>
          </cell>
        </row>
        <row r="42">
          <cell r="G42">
            <v>6.87015469286959E-2</v>
          </cell>
          <cell r="H42">
            <v>3.1498502352298889E-2</v>
          </cell>
        </row>
        <row r="43">
          <cell r="G43">
            <v>6.8845721109649802E-2</v>
          </cell>
          <cell r="H43">
            <v>3.1568916409719122E-2</v>
          </cell>
        </row>
        <row r="44">
          <cell r="G44">
            <v>6.9335264309287464E-2</v>
          </cell>
          <cell r="H44">
            <v>3.1820348001421236E-2</v>
          </cell>
        </row>
        <row r="45">
          <cell r="G45">
            <v>0.10700598438746603</v>
          </cell>
          <cell r="H45">
            <v>5.1267468279525434E-2</v>
          </cell>
        </row>
        <row r="46">
          <cell r="G46">
            <v>0.10711492629268843</v>
          </cell>
          <cell r="H46">
            <v>5.1323770671687023E-2</v>
          </cell>
        </row>
        <row r="47">
          <cell r="G47">
            <v>0.10719837115626302</v>
          </cell>
          <cell r="H47">
            <v>5.1366948894151727E-2</v>
          </cell>
        </row>
        <row r="48">
          <cell r="G48">
            <v>0.10750618998633822</v>
          </cell>
          <cell r="H48">
            <v>5.152704948769312E-2</v>
          </cell>
        </row>
        <row r="49">
          <cell r="G49">
            <v>0.10809308552681292</v>
          </cell>
          <cell r="H49">
            <v>5.1835282863809527E-2</v>
          </cell>
        </row>
        <row r="50">
          <cell r="G50">
            <v>0.10833322130087761</v>
          </cell>
          <cell r="H50">
            <v>5.1962048516701123E-2</v>
          </cell>
        </row>
        <row r="51">
          <cell r="G51">
            <v>0.10839441420083232</v>
          </cell>
          <cell r="H51">
            <v>5.1994866579746127E-2</v>
          </cell>
        </row>
        <row r="52">
          <cell r="G52">
            <v>0.10872123991649951</v>
          </cell>
          <cell r="H52">
            <v>5.2172687091075483E-2</v>
          </cell>
        </row>
        <row r="53">
          <cell r="G53">
            <v>0.1091347555737692</v>
          </cell>
          <cell r="H53">
            <v>5.2399682873803421E-2</v>
          </cell>
        </row>
        <row r="54">
          <cell r="G54">
            <v>0.10930025455319216</v>
          </cell>
          <cell r="H54">
            <v>5.2492591821961566E-2</v>
          </cell>
        </row>
        <row r="55">
          <cell r="G55">
            <v>0.11750288464257552</v>
          </cell>
          <cell r="H55">
            <v>5.7110722076251667E-2</v>
          </cell>
        </row>
        <row r="56">
          <cell r="G56">
            <v>0.11760719072204377</v>
          </cell>
          <cell r="H56">
            <v>5.7169953706436641E-2</v>
          </cell>
        </row>
        <row r="57">
          <cell r="G57">
            <v>0.11839713543055</v>
          </cell>
          <cell r="H57">
            <v>5.7619061265703299E-2</v>
          </cell>
        </row>
        <row r="58">
          <cell r="G58">
            <v>0.12084809650676621</v>
          </cell>
          <cell r="H58">
            <v>5.9021922779187233E-2</v>
          </cell>
        </row>
        <row r="59">
          <cell r="G59">
            <v>0.1219509594536772</v>
          </cell>
          <cell r="H59">
            <v>5.96600685862438E-2</v>
          </cell>
        </row>
        <row r="60">
          <cell r="G60">
            <v>0.12425635560121329</v>
          </cell>
          <cell r="H60">
            <v>6.1010647130799026E-2</v>
          </cell>
        </row>
        <row r="61">
          <cell r="G61">
            <v>0.14210660266754685</v>
          </cell>
          <cell r="H61">
            <v>7.1545563592822048E-2</v>
          </cell>
        </row>
        <row r="62">
          <cell r="G62">
            <v>0.14966995238543368</v>
          </cell>
          <cell r="H62">
            <v>7.604582539779757E-2</v>
          </cell>
        </row>
        <row r="63">
          <cell r="G63">
            <v>0.15030830559177938</v>
          </cell>
          <cell r="H63">
            <v>7.6428205012032333E-2</v>
          </cell>
        </row>
        <row r="64">
          <cell r="G64">
            <v>0.15098235465643201</v>
          </cell>
          <cell r="H64">
            <v>7.6839991941782468E-2</v>
          </cell>
        </row>
        <row r="65">
          <cell r="G65">
            <v>0.15103844814805714</v>
          </cell>
          <cell r="H65">
            <v>7.6874285250458876E-2</v>
          </cell>
        </row>
        <row r="66">
          <cell r="G66">
            <v>0.15845391502438677</v>
          </cell>
          <cell r="H66">
            <v>8.1420281980782244E-2</v>
          </cell>
        </row>
        <row r="67">
          <cell r="G67">
            <v>0.16143938681005585</v>
          </cell>
          <cell r="H67">
            <v>8.3251545865115947E-2</v>
          </cell>
        </row>
        <row r="68">
          <cell r="G68">
            <v>0.16459731131377911</v>
          </cell>
          <cell r="H68">
            <v>8.5230199198504747E-2</v>
          </cell>
        </row>
        <row r="69">
          <cell r="G69">
            <v>0.16726754694816637</v>
          </cell>
          <cell r="H69">
            <v>8.6907267004216984E-2</v>
          </cell>
        </row>
        <row r="70">
          <cell r="G70">
            <v>0.16774550058341867</v>
          </cell>
          <cell r="H70">
            <v>8.7211517281889195E-2</v>
          </cell>
        </row>
        <row r="71">
          <cell r="G71">
            <v>0.17191171718866838</v>
          </cell>
          <cell r="H71">
            <v>8.9882250520697204E-2</v>
          </cell>
        </row>
        <row r="72">
          <cell r="G72">
            <v>0.17244390998524417</v>
          </cell>
          <cell r="H72">
            <v>9.0223933964082931E-2</v>
          </cell>
        </row>
        <row r="73">
          <cell r="G73">
            <v>0.17998964356526523</v>
          </cell>
          <cell r="H73">
            <v>9.5152366547302969E-2</v>
          </cell>
        </row>
        <row r="74">
          <cell r="G74">
            <v>0.19290551769888736</v>
          </cell>
          <cell r="H74">
            <v>0.10360671438793459</v>
          </cell>
        </row>
        <row r="75">
          <cell r="G75">
            <v>0.19301863184728849</v>
          </cell>
          <cell r="H75">
            <v>0.1036827774356977</v>
          </cell>
        </row>
        <row r="76">
          <cell r="G76">
            <v>0.19310393104116474</v>
          </cell>
          <cell r="H76">
            <v>0.1037404831009556</v>
          </cell>
        </row>
        <row r="77">
          <cell r="G77">
            <v>0.19389665724512345</v>
          </cell>
          <cell r="H77">
            <v>0.10427707146627659</v>
          </cell>
        </row>
        <row r="78">
          <cell r="G78">
            <v>0.1939782477783964</v>
          </cell>
          <cell r="H78">
            <v>0.10433271892308713</v>
          </cell>
        </row>
        <row r="79">
          <cell r="G79">
            <v>0.19467547597181975</v>
          </cell>
          <cell r="H79">
            <v>0.10481185995892446</v>
          </cell>
        </row>
        <row r="80">
          <cell r="G80">
            <v>0.19919911474271398</v>
          </cell>
          <cell r="H80">
            <v>0.10799163481852099</v>
          </cell>
        </row>
        <row r="81">
          <cell r="G81">
            <v>0.20105993520042761</v>
          </cell>
          <cell r="H81">
            <v>0.10931128904608445</v>
          </cell>
        </row>
        <row r="82">
          <cell r="G82">
            <v>0.20137517135170943</v>
          </cell>
          <cell r="H82">
            <v>0.10953499793586</v>
          </cell>
        </row>
        <row r="83">
          <cell r="G83">
            <v>0.20336764926084075</v>
          </cell>
          <cell r="H83">
            <v>0.11095270201115068</v>
          </cell>
        </row>
        <row r="84">
          <cell r="G84">
            <v>0.21710730963097435</v>
          </cell>
          <cell r="H84">
            <v>0.12080170577506837</v>
          </cell>
        </row>
        <row r="85">
          <cell r="G85">
            <v>0.21756440205033301</v>
          </cell>
          <cell r="H85">
            <v>0.12112978428988477</v>
          </cell>
        </row>
        <row r="86">
          <cell r="G86">
            <v>0.21773036461233139</v>
          </cell>
          <cell r="H86">
            <v>0.12125015286489949</v>
          </cell>
        </row>
        <row r="87">
          <cell r="G87">
            <v>0.26284992951226943</v>
          </cell>
          <cell r="H87">
            <v>0.15398429399116664</v>
          </cell>
        </row>
        <row r="88">
          <cell r="G88">
            <v>0.26298854070231831</v>
          </cell>
          <cell r="H88">
            <v>0.15408512894050902</v>
          </cell>
        </row>
        <row r="89">
          <cell r="G89">
            <v>0.26485631489866318</v>
          </cell>
          <cell r="H89">
            <v>0.15545075026003968</v>
          </cell>
        </row>
        <row r="90">
          <cell r="G90">
            <v>0.26818205629468644</v>
          </cell>
          <cell r="H90">
            <v>0.15789577272759653</v>
          </cell>
        </row>
        <row r="91">
          <cell r="G91">
            <v>0.26829934268626632</v>
          </cell>
          <cell r="H91">
            <v>0.15798236440055372</v>
          </cell>
        </row>
        <row r="92">
          <cell r="G92">
            <v>0.26877729632151864</v>
          </cell>
          <cell r="H92">
            <v>0.15833969535011108</v>
          </cell>
        </row>
        <row r="93">
          <cell r="G93">
            <v>0.27919585112138307</v>
          </cell>
          <cell r="H93">
            <v>0.16614906373130292</v>
          </cell>
        </row>
        <row r="94">
          <cell r="G94">
            <v>0.27959221422336245</v>
          </cell>
          <cell r="H94">
            <v>0.16644681742060546</v>
          </cell>
        </row>
        <row r="95">
          <cell r="G95">
            <v>0.27971599077099807</v>
          </cell>
          <cell r="H95">
            <v>0.16654000057087584</v>
          </cell>
        </row>
        <row r="96">
          <cell r="G96">
            <v>0.29246265726459392</v>
          </cell>
          <cell r="H96">
            <v>0.17615433130503588</v>
          </cell>
        </row>
        <row r="97">
          <cell r="G97">
            <v>0.29299994946949925</v>
          </cell>
          <cell r="H97">
            <v>0.17656151820366678</v>
          </cell>
        </row>
        <row r="98">
          <cell r="G98">
            <v>0.29544998338056466</v>
          </cell>
          <cell r="H98">
            <v>0.17842247686682522</v>
          </cell>
        </row>
        <row r="99">
          <cell r="G99">
            <v>0.29567806600766861</v>
          </cell>
          <cell r="H99">
            <v>0.17859713239696257</v>
          </cell>
        </row>
        <row r="100">
          <cell r="G100">
            <v>0.2961917155012278</v>
          </cell>
          <cell r="H100">
            <v>0.17899158757491002</v>
          </cell>
        </row>
        <row r="101">
          <cell r="G101">
            <v>0.29643555993589582</v>
          </cell>
          <cell r="H101">
            <v>0.17917969858389862</v>
          </cell>
        </row>
        <row r="102">
          <cell r="G102">
            <v>0.29657787978654804</v>
          </cell>
          <cell r="H102">
            <v>0.17929007249928178</v>
          </cell>
        </row>
        <row r="103">
          <cell r="G103">
            <v>0.29714345052855368</v>
          </cell>
          <cell r="H103">
            <v>0.17973154702532146</v>
          </cell>
        </row>
        <row r="104">
          <cell r="G104">
            <v>0.29732332056781446</v>
          </cell>
          <cell r="H104">
            <v>0.17987208174537367</v>
          </cell>
        </row>
        <row r="105">
          <cell r="G105">
            <v>0.29766034510014078</v>
          </cell>
          <cell r="H105">
            <v>0.18013598105543571</v>
          </cell>
        </row>
        <row r="106">
          <cell r="G106">
            <v>0.29878546001067169</v>
          </cell>
          <cell r="H106">
            <v>0.18102955032475126</v>
          </cell>
        </row>
        <row r="107">
          <cell r="G107">
            <v>0.29897460170144075</v>
          </cell>
          <cell r="H107">
            <v>0.18118075199267336</v>
          </cell>
        </row>
        <row r="108">
          <cell r="G108">
            <v>0.2990209599589822</v>
          </cell>
          <cell r="H108">
            <v>0.18121782447148607</v>
          </cell>
        </row>
        <row r="109">
          <cell r="G109">
            <v>0.3065564947223442</v>
          </cell>
          <cell r="H109">
            <v>0.18726142086971614</v>
          </cell>
        </row>
        <row r="110">
          <cell r="G110">
            <v>0.3094654753830699</v>
          </cell>
          <cell r="H110">
            <v>0.18960591332187379</v>
          </cell>
        </row>
        <row r="111">
          <cell r="G111">
            <v>0.30971859146924618</v>
          </cell>
          <cell r="H111">
            <v>0.18981125423196102</v>
          </cell>
        </row>
        <row r="112">
          <cell r="G112">
            <v>0.31350976977098555</v>
          </cell>
          <cell r="H112">
            <v>0.19289359541115325</v>
          </cell>
        </row>
        <row r="113">
          <cell r="G113">
            <v>0.32136285859850644</v>
          </cell>
          <cell r="H113">
            <v>0.19929983337534046</v>
          </cell>
        </row>
        <row r="114">
          <cell r="G114">
            <v>0.32249539083024392</v>
          </cell>
          <cell r="H114">
            <v>0.20023604138219203</v>
          </cell>
        </row>
        <row r="115">
          <cell r="G115">
            <v>0.32335904516824104</v>
          </cell>
          <cell r="H115">
            <v>0.20095072176750392</v>
          </cell>
        </row>
        <row r="116">
          <cell r="G116">
            <v>0.32366593683316541</v>
          </cell>
          <cell r="H116">
            <v>0.20120658663187485</v>
          </cell>
        </row>
        <row r="117">
          <cell r="G117">
            <v>0.35190460583196154</v>
          </cell>
          <cell r="H117">
            <v>0.22477781226704766</v>
          </cell>
        </row>
        <row r="118">
          <cell r="G118">
            <v>0.35413165652425255</v>
          </cell>
          <cell r="H118">
            <v>0.22663838996147434</v>
          </cell>
        </row>
        <row r="119">
          <cell r="G119">
            <v>0.36081976233975688</v>
          </cell>
          <cell r="H119">
            <v>0.23229069653090673</v>
          </cell>
        </row>
        <row r="120">
          <cell r="G120">
            <v>0.36110903786681553</v>
          </cell>
          <cell r="H120">
            <v>0.23253806445613662</v>
          </cell>
        </row>
        <row r="121">
          <cell r="G121">
            <v>0.36144049940823686</v>
          </cell>
          <cell r="H121">
            <v>0.23282512698594957</v>
          </cell>
        </row>
        <row r="122">
          <cell r="G122">
            <v>0.36158745508464324</v>
          </cell>
          <cell r="H122">
            <v>0.23295270133637505</v>
          </cell>
        </row>
        <row r="123">
          <cell r="G123">
            <v>0.36624785071528476</v>
          </cell>
          <cell r="H123">
            <v>0.23700230530250899</v>
          </cell>
        </row>
        <row r="124">
          <cell r="G124">
            <v>0.36676242737399478</v>
          </cell>
          <cell r="H124">
            <v>0.23745386893557444</v>
          </cell>
        </row>
        <row r="125">
          <cell r="G125">
            <v>0.37505777397846102</v>
          </cell>
          <cell r="H125">
            <v>0.24475578655393293</v>
          </cell>
        </row>
        <row r="126">
          <cell r="G126">
            <v>0.37625613493590737</v>
          </cell>
          <cell r="H126">
            <v>0.24583235968175246</v>
          </cell>
        </row>
        <row r="127">
          <cell r="G127">
            <v>0.37739979314945488</v>
          </cell>
          <cell r="H127">
            <v>0.24687090031428199</v>
          </cell>
        </row>
        <row r="128">
          <cell r="G128">
            <v>0.37789860800060082</v>
          </cell>
          <cell r="H128">
            <v>0.24732560942677895</v>
          </cell>
        </row>
        <row r="129">
          <cell r="G129">
            <v>0.37827550063441273</v>
          </cell>
          <cell r="H129">
            <v>0.24767356833064738</v>
          </cell>
        </row>
        <row r="130">
          <cell r="G130">
            <v>0.38402346098697659</v>
          </cell>
          <cell r="H130">
            <v>0.25301712605931631</v>
          </cell>
        </row>
        <row r="131">
          <cell r="G131">
            <v>0.38431459084433683</v>
          </cell>
          <cell r="H131">
            <v>0.25328876224028124</v>
          </cell>
        </row>
        <row r="132">
          <cell r="G132">
            <v>0.38515413888841243</v>
          </cell>
          <cell r="H132">
            <v>0.2540734279828028</v>
          </cell>
        </row>
        <row r="133">
          <cell r="G133">
            <v>0.38542718902533152</v>
          </cell>
          <cell r="H133">
            <v>0.25432914863717393</v>
          </cell>
        </row>
        <row r="134">
          <cell r="G134">
            <v>0.39056878336925327</v>
          </cell>
          <cell r="H134">
            <v>0.25916776843061107</v>
          </cell>
        </row>
        <row r="135">
          <cell r="G135">
            <v>0.39451108959057779</v>
          </cell>
          <cell r="H135">
            <v>0.2628910370155173</v>
          </cell>
        </row>
        <row r="136">
          <cell r="G136">
            <v>0.39561534328521503</v>
          </cell>
          <cell r="H136">
            <v>0.26393621634169795</v>
          </cell>
        </row>
        <row r="137">
          <cell r="G137">
            <v>0.39692774555621335</v>
          </cell>
          <cell r="H137">
            <v>0.26518503403747568</v>
          </cell>
        </row>
        <row r="138">
          <cell r="G138">
            <v>0.39797451501149916</v>
          </cell>
          <cell r="H138">
            <v>0.2661893305793569</v>
          </cell>
        </row>
        <row r="139">
          <cell r="G139">
            <v>0.39864578258069927</v>
          </cell>
          <cell r="H139">
            <v>0.26683489578337316</v>
          </cell>
        </row>
        <row r="140">
          <cell r="G140">
            <v>0.56244804977764262</v>
          </cell>
          <cell r="H140">
            <v>0.42582664836319417</v>
          </cell>
        </row>
        <row r="141">
          <cell r="G141">
            <v>0.56459350993666069</v>
          </cell>
          <cell r="H141">
            <v>0.42791564021443101</v>
          </cell>
        </row>
        <row r="142">
          <cell r="G142">
            <v>0.56504921160829313</v>
          </cell>
          <cell r="H142">
            <v>0.42836376063137532</v>
          </cell>
        </row>
        <row r="143">
          <cell r="G143">
            <v>0.5786015846179593</v>
          </cell>
          <cell r="H143">
            <v>0.44170572999325136</v>
          </cell>
        </row>
        <row r="144">
          <cell r="G144">
            <v>0.58141321293784798</v>
          </cell>
          <cell r="H144">
            <v>0.44448611519962677</v>
          </cell>
        </row>
        <row r="145">
          <cell r="G145">
            <v>0.58223097260087908</v>
          </cell>
          <cell r="H145">
            <v>0.44529634561605025</v>
          </cell>
        </row>
        <row r="146">
          <cell r="G146">
            <v>0.60214926153613646</v>
          </cell>
          <cell r="H146">
            <v>0.46512736642493602</v>
          </cell>
        </row>
        <row r="147">
          <cell r="G147">
            <v>0.60346166380713484</v>
          </cell>
          <cell r="H147">
            <v>0.46644868563186298</v>
          </cell>
        </row>
        <row r="148">
          <cell r="G148">
            <v>0.60378941668795283</v>
          </cell>
          <cell r="H148">
            <v>0.46677872781942265</v>
          </cell>
        </row>
        <row r="149">
          <cell r="G149">
            <v>0.60782675733723734</v>
          </cell>
          <cell r="H149">
            <v>0.47085054961883016</v>
          </cell>
        </row>
        <row r="150">
          <cell r="G150">
            <v>0.60908306611661045</v>
          </cell>
          <cell r="H150">
            <v>0.4721194227632371</v>
          </cell>
        </row>
        <row r="151">
          <cell r="G151">
            <v>0.61330120397030663</v>
          </cell>
          <cell r="H151">
            <v>0.47639742397484314</v>
          </cell>
        </row>
        <row r="152">
          <cell r="G152">
            <v>0.61638217376651105</v>
          </cell>
          <cell r="H152">
            <v>0.47955029011392025</v>
          </cell>
        </row>
        <row r="153">
          <cell r="G153">
            <v>0.6172351657052737</v>
          </cell>
          <cell r="H153">
            <v>0.48042575990967379</v>
          </cell>
        </row>
        <row r="154">
          <cell r="G154">
            <v>0.70264932806023606</v>
          </cell>
          <cell r="H154">
            <v>0.5687686923755606</v>
          </cell>
        </row>
        <row r="155">
          <cell r="G155">
            <v>0.70285701305402171</v>
          </cell>
          <cell r="H155">
            <v>0.56898441522816612</v>
          </cell>
        </row>
        <row r="156">
          <cell r="G156">
            <v>0.70731111443860384</v>
          </cell>
          <cell r="H156">
            <v>0.57363352614113794</v>
          </cell>
        </row>
        <row r="157">
          <cell r="G157">
            <v>0.7157835495868784</v>
          </cell>
          <cell r="H157">
            <v>0.58254818439728562</v>
          </cell>
        </row>
        <row r="158">
          <cell r="G158">
            <v>0.8235558359715045</v>
          </cell>
          <cell r="H158">
            <v>0.6971706579993453</v>
          </cell>
        </row>
        <row r="159">
          <cell r="G159">
            <v>0.82426048148613451</v>
          </cell>
          <cell r="H159">
            <v>0.69794465623470126</v>
          </cell>
        </row>
        <row r="160">
          <cell r="G160">
            <v>0.82579030398500219</v>
          </cell>
          <cell r="H160">
            <v>0.69964321247840655</v>
          </cell>
        </row>
        <row r="161">
          <cell r="G161">
            <v>0.8264615715542023</v>
          </cell>
          <cell r="H161">
            <v>0.70039531693351642</v>
          </cell>
        </row>
        <row r="162">
          <cell r="G162">
            <v>0.82745595617846635</v>
          </cell>
          <cell r="H162">
            <v>0.70151188051866509</v>
          </cell>
        </row>
        <row r="163">
          <cell r="G163">
            <v>0.83857591141493282</v>
          </cell>
          <cell r="H163">
            <v>0.71417606884256335</v>
          </cell>
        </row>
        <row r="164">
          <cell r="G164">
            <v>0.84592276807010114</v>
          </cell>
          <cell r="H164">
            <v>0.72265888158533154</v>
          </cell>
        </row>
        <row r="165">
          <cell r="G165">
            <v>0.84871446233924697</v>
          </cell>
          <cell r="H165">
            <v>0.72591997990493617</v>
          </cell>
        </row>
        <row r="166">
          <cell r="G166">
            <v>0.84882386782704478</v>
          </cell>
          <cell r="H166">
            <v>0.7260481771489522</v>
          </cell>
        </row>
        <row r="167">
          <cell r="G167">
            <v>0.85011911754275271</v>
          </cell>
          <cell r="H167">
            <v>0.72758757394672025</v>
          </cell>
        </row>
        <row r="168">
          <cell r="G168">
            <v>0.86390977199618191</v>
          </cell>
          <cell r="H168">
            <v>0.74399344927486089</v>
          </cell>
        </row>
        <row r="169">
          <cell r="G169">
            <v>0.87074576065324349</v>
          </cell>
          <cell r="H169">
            <v>0.75217527982290933</v>
          </cell>
        </row>
        <row r="170">
          <cell r="G170">
            <v>0.87470290151698127</v>
          </cell>
          <cell r="H170">
            <v>0.75700860286459448</v>
          </cell>
        </row>
        <row r="171">
          <cell r="G171">
            <v>0.87484614853278431</v>
          </cell>
          <cell r="H171">
            <v>0.75718389479973081</v>
          </cell>
        </row>
        <row r="172">
          <cell r="G172">
            <v>0.88376037787542883</v>
          </cell>
          <cell r="H172">
            <v>0.76814576268690171</v>
          </cell>
        </row>
        <row r="173">
          <cell r="G173">
            <v>0.88386190245944463</v>
          </cell>
          <cell r="H173">
            <v>0.76827150078099216</v>
          </cell>
        </row>
        <row r="174">
          <cell r="G174">
            <v>0.88407468686155988</v>
          </cell>
          <cell r="H174">
            <v>0.76853530427485717</v>
          </cell>
        </row>
        <row r="175">
          <cell r="G175">
            <v>0.88424018584098285</v>
          </cell>
          <cell r="H175">
            <v>0.76874118361015475</v>
          </cell>
        </row>
        <row r="176">
          <cell r="G176">
            <v>0.88647882609765927</v>
          </cell>
          <cell r="H176">
            <v>0.77154031923678135</v>
          </cell>
        </row>
        <row r="177">
          <cell r="G177">
            <v>0.88980039525050381</v>
          </cell>
          <cell r="H177">
            <v>0.77572241519086793</v>
          </cell>
        </row>
        <row r="178">
          <cell r="G178">
            <v>0.89168763991501609</v>
          </cell>
          <cell r="H178">
            <v>0.77811578934301617</v>
          </cell>
        </row>
        <row r="179">
          <cell r="G179">
            <v>0.8921095000586432</v>
          </cell>
          <cell r="H179">
            <v>0.77865231265340762</v>
          </cell>
        </row>
        <row r="180">
          <cell r="G180">
            <v>0.89723255109954836</v>
          </cell>
          <cell r="H180">
            <v>0.78524817826010218</v>
          </cell>
        </row>
        <row r="181">
          <cell r="G181">
            <v>0.90379548961969081</v>
          </cell>
          <cell r="H181">
            <v>0.7937324703401919</v>
          </cell>
        </row>
        <row r="182">
          <cell r="G182">
            <v>0.913982253131848</v>
          </cell>
          <cell r="H182">
            <v>0.80692380760329985</v>
          </cell>
        </row>
        <row r="183">
          <cell r="G183">
            <v>0.91440040461487182</v>
          </cell>
          <cell r="H183">
            <v>0.80747271360437534</v>
          </cell>
        </row>
        <row r="184">
          <cell r="G184">
            <v>0.91690560485241157</v>
          </cell>
          <cell r="H184">
            <v>0.8108441595966166</v>
          </cell>
        </row>
        <row r="185">
          <cell r="G185">
            <v>0.91707110383183454</v>
          </cell>
          <cell r="H185">
            <v>0.81107208129349795</v>
          </cell>
        </row>
        <row r="186">
          <cell r="G186">
            <v>0.91793058592665289</v>
          </cell>
          <cell r="H186">
            <v>0.81226485597788833</v>
          </cell>
        </row>
        <row r="187">
          <cell r="G187">
            <v>0.91862735053750078</v>
          </cell>
          <cell r="H187">
            <v>0.81323703479806142</v>
          </cell>
        </row>
        <row r="188">
          <cell r="G188">
            <v>0.91998611106604056</v>
          </cell>
          <cell r="H188">
            <v>0.81514892836543251</v>
          </cell>
        </row>
        <row r="189">
          <cell r="G189">
            <v>0.92030273796504869</v>
          </cell>
          <cell r="H189">
            <v>0.81559484184540865</v>
          </cell>
        </row>
        <row r="190">
          <cell r="G190">
            <v>0.92847384443930381</v>
          </cell>
          <cell r="H190">
            <v>0.82723523841654201</v>
          </cell>
        </row>
        <row r="191">
          <cell r="G191">
            <v>0.93176018131641691</v>
          </cell>
          <cell r="H191">
            <v>0.83207537846420199</v>
          </cell>
        </row>
        <row r="192">
          <cell r="G192">
            <v>0.93191269998372828</v>
          </cell>
          <cell r="H192">
            <v>0.83230057558115822</v>
          </cell>
        </row>
        <row r="193">
          <cell r="G193">
            <v>0.9320582649124084</v>
          </cell>
          <cell r="H193">
            <v>0.83252420772966629</v>
          </cell>
        </row>
        <row r="194">
          <cell r="G194">
            <v>0.93235078551749495</v>
          </cell>
          <cell r="H194">
            <v>0.8329778529144185</v>
          </cell>
        </row>
        <row r="195">
          <cell r="G195">
            <v>0.93289456787845604</v>
          </cell>
          <cell r="H195">
            <v>0.83385420286510015</v>
          </cell>
        </row>
        <row r="196">
          <cell r="G196">
            <v>0.93745900191598674</v>
          </cell>
          <cell r="H196">
            <v>0.84121422098209619</v>
          </cell>
        </row>
        <row r="197">
          <cell r="G197">
            <v>0.93874915222336519</v>
          </cell>
          <cell r="H197">
            <v>0.84329721357665266</v>
          </cell>
        </row>
        <row r="198">
          <cell r="G198">
            <v>0.94376326135904798</v>
          </cell>
          <cell r="H198">
            <v>0.85144758903602002</v>
          </cell>
        </row>
        <row r="199">
          <cell r="G199">
            <v>0.95002626195289719</v>
          </cell>
          <cell r="H199">
            <v>0.86172008782135889</v>
          </cell>
        </row>
        <row r="200">
          <cell r="G200">
            <v>0.95021354931336466</v>
          </cell>
          <cell r="H200">
            <v>0.86204294848928242</v>
          </cell>
        </row>
        <row r="201">
          <cell r="G201">
            <v>0.95165714545320523</v>
          </cell>
          <cell r="H201">
            <v>0.86453813287013759</v>
          </cell>
        </row>
        <row r="202">
          <cell r="G202">
            <v>0.95239377816553883</v>
          </cell>
          <cell r="H202">
            <v>0.86583695181414355</v>
          </cell>
        </row>
        <row r="203">
          <cell r="G203">
            <v>0.95704212064921956</v>
          </cell>
          <cell r="H203">
            <v>0.87406884411739194</v>
          </cell>
        </row>
        <row r="204">
          <cell r="G204">
            <v>0.95751729278901943</v>
          </cell>
          <cell r="H204">
            <v>0.87493986486244857</v>
          </cell>
        </row>
        <row r="205">
          <cell r="G205">
            <v>0.95819226901882282</v>
          </cell>
          <cell r="H205">
            <v>0.87620126922996633</v>
          </cell>
        </row>
        <row r="206">
          <cell r="G206">
            <v>0.96028858942484696</v>
          </cell>
          <cell r="H206">
            <v>0.88013181200439317</v>
          </cell>
        </row>
        <row r="207">
          <cell r="G207">
            <v>0.96187682332821689</v>
          </cell>
          <cell r="H207">
            <v>0.88313345678244959</v>
          </cell>
        </row>
        <row r="208">
          <cell r="G208">
            <v>0.96380625400709186</v>
          </cell>
          <cell r="H208">
            <v>0.88685203846877192</v>
          </cell>
        </row>
        <row r="209">
          <cell r="G209">
            <v>0.96429301571127701</v>
          </cell>
          <cell r="H209">
            <v>0.88779330897075615</v>
          </cell>
        </row>
        <row r="210">
          <cell r="G210">
            <v>0.96445295169979506</v>
          </cell>
          <cell r="H210">
            <v>0.88810797112798878</v>
          </cell>
        </row>
        <row r="211">
          <cell r="G211">
            <v>0.96504726456147638</v>
          </cell>
          <cell r="H211">
            <v>0.88928467179902504</v>
          </cell>
        </row>
        <row r="212">
          <cell r="G212">
            <v>0.96513905391140842</v>
          </cell>
          <cell r="H212">
            <v>0.88947037498083459</v>
          </cell>
        </row>
        <row r="213">
          <cell r="G213">
            <v>0.96524382357345206</v>
          </cell>
          <cell r="H213">
            <v>0.88968496037301936</v>
          </cell>
        </row>
        <row r="214">
          <cell r="G214">
            <v>0.96668139313981238</v>
          </cell>
          <cell r="H214">
            <v>0.89264202614290911</v>
          </cell>
        </row>
        <row r="215">
          <cell r="G215">
            <v>0.97001779693507018</v>
          </cell>
          <cell r="H215">
            <v>0.89954067196248944</v>
          </cell>
        </row>
        <row r="216">
          <cell r="G216">
            <v>0.97576714803536024</v>
          </cell>
          <cell r="H216">
            <v>0.9116979665085535</v>
          </cell>
        </row>
        <row r="217">
          <cell r="G217">
            <v>0.97845268189473611</v>
          </cell>
          <cell r="H217">
            <v>0.91738970934679476</v>
          </cell>
        </row>
        <row r="218">
          <cell r="G218">
            <v>0.97853983541891409</v>
          </cell>
          <cell r="H218">
            <v>0.91757534191015355</v>
          </cell>
        </row>
        <row r="219">
          <cell r="G219">
            <v>0.97884255484065974</v>
          </cell>
          <cell r="H219">
            <v>0.91825364221010231</v>
          </cell>
        </row>
        <row r="220">
          <cell r="G220">
            <v>0.97958196904844574</v>
          </cell>
          <cell r="H220">
            <v>0.91994447980417238</v>
          </cell>
        </row>
        <row r="221">
          <cell r="G221">
            <v>0.98166067331660423</v>
          </cell>
          <cell r="H221">
            <v>0.92470338436316213</v>
          </cell>
        </row>
        <row r="222">
          <cell r="G222">
            <v>0.9824677705804008</v>
          </cell>
          <cell r="H222">
            <v>0.92656434367392626</v>
          </cell>
        </row>
        <row r="223">
          <cell r="G223">
            <v>0.98261472625680713</v>
          </cell>
          <cell r="H223">
            <v>0.92690420290055442</v>
          </cell>
        </row>
        <row r="224">
          <cell r="G224">
            <v>0.98364017091362388</v>
          </cell>
          <cell r="H224">
            <v>0.92933444535912124</v>
          </cell>
        </row>
        <row r="225">
          <cell r="G225">
            <v>0.98391275746796758</v>
          </cell>
          <cell r="H225">
            <v>0.92999262721607467</v>
          </cell>
        </row>
        <row r="226">
          <cell r="G226">
            <v>0.98457011755990531</v>
          </cell>
          <cell r="H226">
            <v>0.93165350664716551</v>
          </cell>
        </row>
        <row r="227">
          <cell r="G227">
            <v>0.98475555059007103</v>
          </cell>
          <cell r="H227">
            <v>0.93212713008301185</v>
          </cell>
        </row>
        <row r="228">
          <cell r="G228">
            <v>0.98516582116931284</v>
          </cell>
          <cell r="H228">
            <v>0.93317665014784734</v>
          </cell>
        </row>
        <row r="229">
          <cell r="G229">
            <v>0.98585563204152959</v>
          </cell>
          <cell r="H229">
            <v>0.9349479028908706</v>
          </cell>
        </row>
        <row r="230">
          <cell r="G230">
            <v>0.9867081603977168</v>
          </cell>
          <cell r="H230">
            <v>0.93715072132276667</v>
          </cell>
        </row>
        <row r="231">
          <cell r="G231">
            <v>0.98685604323927401</v>
          </cell>
          <cell r="H231">
            <v>0.93753371335115532</v>
          </cell>
        </row>
        <row r="232">
          <cell r="G232">
            <v>0.98702200580127231</v>
          </cell>
          <cell r="H232">
            <v>0.93796773364199593</v>
          </cell>
        </row>
        <row r="233">
          <cell r="G233">
            <v>0.98747724389032931</v>
          </cell>
          <cell r="H233">
            <v>0.93916746537707918</v>
          </cell>
        </row>
        <row r="234">
          <cell r="G234">
            <v>0.98756161591905478</v>
          </cell>
          <cell r="H234">
            <v>0.93939662557557824</v>
          </cell>
        </row>
        <row r="235">
          <cell r="G235">
            <v>0.9879964563747935</v>
          </cell>
          <cell r="H235">
            <v>0.94059658208868924</v>
          </cell>
        </row>
        <row r="236">
          <cell r="G236">
            <v>0.98978310362044086</v>
          </cell>
          <cell r="H236">
            <v>0.94593712443306732</v>
          </cell>
        </row>
        <row r="237">
          <cell r="G237">
            <v>0.99000284176118725</v>
          </cell>
          <cell r="H237">
            <v>0.94660246424564287</v>
          </cell>
        </row>
        <row r="238">
          <cell r="G238">
            <v>0.99243804102983946</v>
          </cell>
          <cell r="H238">
            <v>0.95408310431335741</v>
          </cell>
        </row>
        <row r="239">
          <cell r="G239">
            <v>0.992705991758429</v>
          </cell>
          <cell r="H239">
            <v>0.95492553662550295</v>
          </cell>
        </row>
        <row r="240">
          <cell r="G240">
            <v>0.99309169246117379</v>
          </cell>
          <cell r="H240">
            <v>0.95615663917222504</v>
          </cell>
        </row>
        <row r="241">
          <cell r="G241">
            <v>0.99313480564068735</v>
          </cell>
          <cell r="H241">
            <v>0.95630635061127633</v>
          </cell>
        </row>
        <row r="242">
          <cell r="G242">
            <v>0.99367766083649767</v>
          </cell>
          <cell r="H242">
            <v>0.95821786560900013</v>
          </cell>
        </row>
        <row r="243">
          <cell r="G243">
            <v>0.99428402684513972</v>
          </cell>
          <cell r="H243">
            <v>0.96035476832579258</v>
          </cell>
        </row>
        <row r="244">
          <cell r="G244">
            <v>0.99498218220371393</v>
          </cell>
          <cell r="H244">
            <v>0.96281638842529416</v>
          </cell>
        </row>
        <row r="245">
          <cell r="G245">
            <v>0.99518940361492425</v>
          </cell>
          <cell r="H245">
            <v>0.96356295661759617</v>
          </cell>
        </row>
        <row r="246">
          <cell r="G246">
            <v>0.99539569786098359</v>
          </cell>
          <cell r="H246">
            <v>0.9643893649880777</v>
          </cell>
        </row>
        <row r="247">
          <cell r="G247">
            <v>0.99551622933059136</v>
          </cell>
          <cell r="H247">
            <v>0.96496981185614406</v>
          </cell>
        </row>
        <row r="248">
          <cell r="G248">
            <v>0.99569053637894722</v>
          </cell>
          <cell r="H248">
            <v>0.96592329034247437</v>
          </cell>
        </row>
        <row r="249">
          <cell r="G249">
            <v>0.99668584816836203</v>
          </cell>
          <cell r="H249">
            <v>0.97158999821878467</v>
          </cell>
        </row>
        <row r="250">
          <cell r="G250">
            <v>0.99742943461932687</v>
          </cell>
          <cell r="H250">
            <v>0.97584945488985764</v>
          </cell>
        </row>
        <row r="251">
          <cell r="G251">
            <v>0.99805573467871178</v>
          </cell>
          <cell r="H251">
            <v>0.98134125789314364</v>
          </cell>
        </row>
        <row r="252">
          <cell r="G252">
            <v>0.99850401902913755</v>
          </cell>
          <cell r="H252">
            <v>0.98540291618446918</v>
          </cell>
        </row>
        <row r="253">
          <cell r="G253">
            <v>1</v>
          </cell>
          <cell r="H253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ABA"/>
      <sheetName val="BIZKAIA"/>
      <sheetName val="GIPUZKOA"/>
      <sheetName val="PAÍS VASCO"/>
    </sheetNames>
    <sheetDataSet>
      <sheetData sheetId="0">
        <row r="55">
          <cell r="I55">
            <v>4957983238</v>
          </cell>
          <cell r="K55">
            <v>11208643887</v>
          </cell>
          <cell r="M55">
            <v>10168047675</v>
          </cell>
        </row>
        <row r="57">
          <cell r="P57">
            <v>4.1605673462660198E-2</v>
          </cell>
          <cell r="S57">
            <v>5.3698530318880937E-2</v>
          </cell>
          <cell r="V57">
            <v>4.290106050337502E-2</v>
          </cell>
        </row>
      </sheetData>
      <sheetData sheetId="1">
        <row r="116">
          <cell r="I116">
            <v>15340218782</v>
          </cell>
          <cell r="K116">
            <v>34343965061</v>
          </cell>
          <cell r="M116">
            <v>33661703708</v>
          </cell>
        </row>
        <row r="118">
          <cell r="P118">
            <v>7.7915612069314549E-2</v>
          </cell>
          <cell r="S118">
            <v>0.14536934549524963</v>
          </cell>
          <cell r="U118">
            <v>0.11861139519985021</v>
          </cell>
        </row>
      </sheetData>
      <sheetData sheetId="2">
        <row r="92">
          <cell r="I92">
            <v>10274647938</v>
          </cell>
          <cell r="M92">
            <v>21480898544</v>
          </cell>
        </row>
        <row r="94">
          <cell r="P94">
            <v>4.3920478379416109E-2</v>
          </cell>
          <cell r="V94">
            <v>4.7918456187599184E-2</v>
          </cell>
        </row>
      </sheetData>
      <sheetData sheetId="3">
        <row r="252">
          <cell r="I252">
            <v>30572849958</v>
          </cell>
          <cell r="K252">
            <v>67942575537</v>
          </cell>
          <cell r="M252">
            <v>65310649927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M276"/>
  <sheetViews>
    <sheetView tabSelected="1" topLeftCell="H183" workbookViewId="0">
      <selection activeCell="J207" sqref="J207"/>
    </sheetView>
  </sheetViews>
  <sheetFormatPr baseColWidth="10" defaultRowHeight="15" x14ac:dyDescent="0.25"/>
  <cols>
    <col min="1" max="1" width="11.85546875" bestFit="1" customWidth="1"/>
    <col min="2" max="2" width="33" bestFit="1" customWidth="1"/>
    <col min="3" max="3" width="15.5703125" bestFit="1" customWidth="1"/>
    <col min="4" max="4" width="12" bestFit="1" customWidth="1"/>
    <col min="5" max="5" width="11.7109375" customWidth="1"/>
    <col min="6" max="6" width="30" bestFit="1" customWidth="1"/>
    <col min="7" max="7" width="11" bestFit="1" customWidth="1"/>
    <col min="8" max="8" width="18.5703125" bestFit="1" customWidth="1"/>
    <col min="9" max="9" width="13.28515625" bestFit="1" customWidth="1"/>
    <col min="10" max="10" width="18.7109375" bestFit="1" customWidth="1"/>
    <col min="13" max="13" width="22.7109375" bestFit="1" customWidth="1"/>
  </cols>
  <sheetData>
    <row r="9" spans="1:13" ht="15" customHeight="1" thickBot="1" x14ac:dyDescent="0.3"/>
    <row r="10" spans="1:13" ht="15" customHeight="1" thickBot="1" x14ac:dyDescent="0.3">
      <c r="A10" s="12" t="s">
        <v>257</v>
      </c>
      <c r="B10" s="13" t="s">
        <v>256</v>
      </c>
      <c r="C10" s="13" t="s">
        <v>311</v>
      </c>
      <c r="D10" s="13" t="s">
        <v>258</v>
      </c>
      <c r="E10" s="23" t="s">
        <v>259</v>
      </c>
      <c r="F10" s="24" t="s">
        <v>308</v>
      </c>
      <c r="G10" s="25" t="s">
        <v>265</v>
      </c>
      <c r="H10" s="40" t="s">
        <v>312</v>
      </c>
      <c r="I10" s="44" t="s">
        <v>264</v>
      </c>
      <c r="J10" s="47" t="s">
        <v>310</v>
      </c>
      <c r="K10" s="44" t="s">
        <v>266</v>
      </c>
      <c r="L10" s="30" t="s">
        <v>266</v>
      </c>
      <c r="M10" s="30" t="s">
        <v>272</v>
      </c>
    </row>
    <row r="11" spans="1:13" ht="15.75" thickTop="1" x14ac:dyDescent="0.25">
      <c r="A11" s="14">
        <v>20041</v>
      </c>
      <c r="B11" s="15" t="s">
        <v>5</v>
      </c>
      <c r="C11" s="110">
        <v>9510</v>
      </c>
      <c r="D11" s="17">
        <v>251</v>
      </c>
      <c r="E11" s="18">
        <v>348</v>
      </c>
      <c r="F11" s="26">
        <f>C11*E11</f>
        <v>3309480</v>
      </c>
      <c r="G11" s="27">
        <f>E11</f>
        <v>348</v>
      </c>
      <c r="H11" s="41">
        <f>F11</f>
        <v>3309480</v>
      </c>
      <c r="I11" s="45">
        <f>G11/2178339</f>
        <v>1.5975474891649096E-4</v>
      </c>
      <c r="J11" s="48">
        <f>H11/65310649927</f>
        <v>5.0672899499532183E-5</v>
      </c>
      <c r="K11" s="26">
        <f>I11</f>
        <v>1.5975474891649096E-4</v>
      </c>
      <c r="L11" s="51">
        <f>K11</f>
        <v>1.5975474891649096E-4</v>
      </c>
      <c r="M11" s="51">
        <f>C11^2*E11</f>
        <v>31473154800</v>
      </c>
    </row>
    <row r="12" spans="1:13" x14ac:dyDescent="0.25">
      <c r="A12" s="14">
        <v>1061</v>
      </c>
      <c r="B12" s="15" t="s">
        <v>6</v>
      </c>
      <c r="C12" s="110">
        <v>9793</v>
      </c>
      <c r="D12" s="17">
        <v>250</v>
      </c>
      <c r="E12" s="18">
        <v>193</v>
      </c>
      <c r="F12" s="14">
        <f t="shared" ref="F12:F75" si="0">C12*E12</f>
        <v>1890049</v>
      </c>
      <c r="G12" s="15">
        <f>E12+G11</f>
        <v>541</v>
      </c>
      <c r="H12" s="42">
        <f>F12+H11</f>
        <v>5199529</v>
      </c>
      <c r="I12" s="17">
        <f>G12/2178339</f>
        <v>2.4835436541328047E-4</v>
      </c>
      <c r="J12" s="49">
        <f t="shared" ref="J12:J75" si="1">H12/65310649927</f>
        <v>7.9612268532187259E-5</v>
      </c>
      <c r="K12" s="14">
        <f t="shared" ref="K12:K75" si="2">I12</f>
        <v>2.4835436541328047E-4</v>
      </c>
      <c r="L12" s="18">
        <f t="shared" ref="L12:L75" si="3">K12</f>
        <v>2.4835436541328047E-4</v>
      </c>
      <c r="M12" s="18">
        <f t="shared" ref="M12:M75" si="4">C12^2*E12</f>
        <v>18509249857</v>
      </c>
    </row>
    <row r="13" spans="1:13" x14ac:dyDescent="0.25">
      <c r="A13" s="14">
        <v>20907</v>
      </c>
      <c r="B13" s="15" t="s">
        <v>7</v>
      </c>
      <c r="C13" s="110">
        <v>10306</v>
      </c>
      <c r="D13" s="17">
        <v>249</v>
      </c>
      <c r="E13" s="18">
        <v>166</v>
      </c>
      <c r="F13" s="14">
        <f t="shared" si="0"/>
        <v>1710796</v>
      </c>
      <c r="G13" s="15">
        <f>E13+G12</f>
        <v>707</v>
      </c>
      <c r="H13" s="42">
        <f t="shared" ref="H13:H76" si="5">F13+H12</f>
        <v>6910325</v>
      </c>
      <c r="I13" s="17">
        <f t="shared" ref="I13:I76" si="6">G13/2178339</f>
        <v>3.2455921690792845E-4</v>
      </c>
      <c r="J13" s="49">
        <f t="shared" si="1"/>
        <v>1.0580701627872195E-4</v>
      </c>
      <c r="K13" s="14">
        <f t="shared" si="2"/>
        <v>3.2455921690792845E-4</v>
      </c>
      <c r="L13" s="18">
        <f t="shared" si="3"/>
        <v>3.2455921690792845E-4</v>
      </c>
      <c r="M13" s="18">
        <f t="shared" si="4"/>
        <v>17631463576</v>
      </c>
    </row>
    <row r="14" spans="1:13" x14ac:dyDescent="0.25">
      <c r="A14" s="14">
        <v>20048</v>
      </c>
      <c r="B14" s="15" t="s">
        <v>8</v>
      </c>
      <c r="C14" s="110">
        <v>10560</v>
      </c>
      <c r="D14" s="17">
        <v>248</v>
      </c>
      <c r="E14" s="18">
        <v>253</v>
      </c>
      <c r="F14" s="14">
        <f t="shared" si="0"/>
        <v>2671680</v>
      </c>
      <c r="G14" s="15">
        <f t="shared" ref="G14:G77" si="7">E14+G13</f>
        <v>960</v>
      </c>
      <c r="H14" s="42">
        <f t="shared" si="5"/>
        <v>9582005</v>
      </c>
      <c r="I14" s="17">
        <f t="shared" si="6"/>
        <v>4.407027556316992E-4</v>
      </c>
      <c r="J14" s="49">
        <f t="shared" si="1"/>
        <v>1.4671428030053511E-4</v>
      </c>
      <c r="K14" s="14">
        <f t="shared" si="2"/>
        <v>4.407027556316992E-4</v>
      </c>
      <c r="L14" s="18">
        <f t="shared" si="3"/>
        <v>4.407027556316992E-4</v>
      </c>
      <c r="M14" s="18">
        <f t="shared" si="4"/>
        <v>28212940800</v>
      </c>
    </row>
    <row r="15" spans="1:13" x14ac:dyDescent="0.25">
      <c r="A15" s="14">
        <v>48915</v>
      </c>
      <c r="B15" s="15" t="s">
        <v>9</v>
      </c>
      <c r="C15" s="110">
        <v>10569</v>
      </c>
      <c r="D15" s="17">
        <v>247</v>
      </c>
      <c r="E15" s="18">
        <v>408</v>
      </c>
      <c r="F15" s="14">
        <f t="shared" si="0"/>
        <v>4312152</v>
      </c>
      <c r="G15" s="15">
        <f t="shared" si="7"/>
        <v>1368</v>
      </c>
      <c r="H15" s="42">
        <f t="shared" si="5"/>
        <v>13894157</v>
      </c>
      <c r="I15" s="17">
        <f t="shared" si="6"/>
        <v>6.280014267751714E-4</v>
      </c>
      <c r="J15" s="49">
        <f t="shared" si="1"/>
        <v>2.1273953046754222E-4</v>
      </c>
      <c r="K15" s="14">
        <f t="shared" si="2"/>
        <v>6.280014267751714E-4</v>
      </c>
      <c r="L15" s="18">
        <f t="shared" si="3"/>
        <v>6.280014267751714E-4</v>
      </c>
      <c r="M15" s="18">
        <f t="shared" si="4"/>
        <v>45575134488</v>
      </c>
    </row>
    <row r="16" spans="1:13" x14ac:dyDescent="0.25">
      <c r="A16" s="14">
        <v>48039</v>
      </c>
      <c r="B16" s="15" t="s">
        <v>10</v>
      </c>
      <c r="C16" s="110">
        <v>11094</v>
      </c>
      <c r="D16" s="17">
        <v>246</v>
      </c>
      <c r="E16" s="18">
        <v>323</v>
      </c>
      <c r="F16" s="14">
        <f t="shared" si="0"/>
        <v>3583362</v>
      </c>
      <c r="G16" s="15">
        <f t="shared" si="7"/>
        <v>1691</v>
      </c>
      <c r="H16" s="42">
        <f t="shared" si="5"/>
        <v>17477519</v>
      </c>
      <c r="I16" s="17">
        <f t="shared" si="6"/>
        <v>7.7627954143042019E-4</v>
      </c>
      <c r="J16" s="49">
        <f t="shared" si="1"/>
        <v>2.6760595736737019E-4</v>
      </c>
      <c r="K16" s="14">
        <f t="shared" si="2"/>
        <v>7.7627954143042019E-4</v>
      </c>
      <c r="L16" s="18">
        <f t="shared" si="3"/>
        <v>7.7627954143042019E-4</v>
      </c>
      <c r="M16" s="18">
        <f t="shared" si="4"/>
        <v>39753818028</v>
      </c>
    </row>
    <row r="17" spans="1:13" x14ac:dyDescent="0.25">
      <c r="A17" s="14">
        <v>20906</v>
      </c>
      <c r="B17" s="15" t="s">
        <v>11</v>
      </c>
      <c r="C17" s="110">
        <v>11146</v>
      </c>
      <c r="D17" s="17">
        <v>245</v>
      </c>
      <c r="E17" s="18">
        <v>159</v>
      </c>
      <c r="F17" s="14">
        <f t="shared" si="0"/>
        <v>1772214</v>
      </c>
      <c r="G17" s="15">
        <f t="shared" si="7"/>
        <v>1850</v>
      </c>
      <c r="H17" s="42">
        <f t="shared" si="5"/>
        <v>19249733</v>
      </c>
      <c r="I17" s="17">
        <f t="shared" si="6"/>
        <v>8.4927093533192037E-4</v>
      </c>
      <c r="J17" s="49">
        <f t="shared" si="1"/>
        <v>2.9474110304393081E-4</v>
      </c>
      <c r="K17" s="14">
        <f t="shared" si="2"/>
        <v>8.4927093533192037E-4</v>
      </c>
      <c r="L17" s="18">
        <f t="shared" si="3"/>
        <v>8.4927093533192037E-4</v>
      </c>
      <c r="M17" s="18">
        <f t="shared" si="4"/>
        <v>19753097244</v>
      </c>
    </row>
    <row r="18" spans="1:13" x14ac:dyDescent="0.25">
      <c r="A18" s="14">
        <v>1003</v>
      </c>
      <c r="B18" s="15" t="s">
        <v>12</v>
      </c>
      <c r="C18" s="110">
        <v>12389</v>
      </c>
      <c r="D18" s="17">
        <v>244</v>
      </c>
      <c r="E18" s="9">
        <v>1497</v>
      </c>
      <c r="F18" s="14">
        <f t="shared" si="0"/>
        <v>18546333</v>
      </c>
      <c r="G18" s="15">
        <f t="shared" si="7"/>
        <v>3347</v>
      </c>
      <c r="H18" s="42">
        <f t="shared" si="5"/>
        <v>37796066</v>
      </c>
      <c r="I18" s="17">
        <f t="shared" si="6"/>
        <v>1.5364917948951012E-3</v>
      </c>
      <c r="J18" s="49">
        <f t="shared" si="1"/>
        <v>5.7871214024429382E-4</v>
      </c>
      <c r="K18" s="14">
        <f t="shared" si="2"/>
        <v>1.5364917948951012E-3</v>
      </c>
      <c r="L18" s="18">
        <f t="shared" si="3"/>
        <v>1.5364917948951012E-3</v>
      </c>
      <c r="M18" s="18">
        <f t="shared" si="4"/>
        <v>229770519537</v>
      </c>
    </row>
    <row r="19" spans="1:13" x14ac:dyDescent="0.25">
      <c r="A19" s="14">
        <v>48014</v>
      </c>
      <c r="B19" s="15" t="s">
        <v>13</v>
      </c>
      <c r="C19" s="110">
        <v>12758</v>
      </c>
      <c r="D19" s="17">
        <v>243</v>
      </c>
      <c r="E19" s="9">
        <v>1487</v>
      </c>
      <c r="F19" s="14">
        <f t="shared" si="0"/>
        <v>18971146</v>
      </c>
      <c r="G19" s="15">
        <f t="shared" si="7"/>
        <v>4834</v>
      </c>
      <c r="H19" s="42">
        <f t="shared" si="5"/>
        <v>56767212</v>
      </c>
      <c r="I19" s="17">
        <f t="shared" si="6"/>
        <v>2.2191220007537855E-3</v>
      </c>
      <c r="J19" s="49">
        <f t="shared" si="1"/>
        <v>8.6918767556976853E-4</v>
      </c>
      <c r="K19" s="14">
        <f t="shared" si="2"/>
        <v>2.2191220007537855E-3</v>
      </c>
      <c r="L19" s="18">
        <f t="shared" si="3"/>
        <v>2.2191220007537855E-3</v>
      </c>
      <c r="M19" s="18">
        <f t="shared" si="4"/>
        <v>242033880668</v>
      </c>
    </row>
    <row r="20" spans="1:13" x14ac:dyDescent="0.25">
      <c r="A20" s="14">
        <v>20068</v>
      </c>
      <c r="B20" s="15" t="s">
        <v>14</v>
      </c>
      <c r="C20" s="110">
        <v>12761</v>
      </c>
      <c r="D20" s="17">
        <v>242</v>
      </c>
      <c r="E20" s="18">
        <v>262</v>
      </c>
      <c r="F20" s="14">
        <f t="shared" si="0"/>
        <v>3343382</v>
      </c>
      <c r="G20" s="15">
        <f t="shared" si="7"/>
        <v>5096</v>
      </c>
      <c r="H20" s="42">
        <f t="shared" si="5"/>
        <v>60110594</v>
      </c>
      <c r="I20" s="17">
        <f t="shared" si="6"/>
        <v>2.3393971278116033E-3</v>
      </c>
      <c r="J20" s="49">
        <f t="shared" si="1"/>
        <v>9.2037966345745622E-4</v>
      </c>
      <c r="K20" s="14">
        <f t="shared" si="2"/>
        <v>2.3393971278116033E-3</v>
      </c>
      <c r="L20" s="18">
        <f t="shared" si="3"/>
        <v>2.3393971278116033E-3</v>
      </c>
      <c r="M20" s="18">
        <f t="shared" si="4"/>
        <v>42664897702</v>
      </c>
    </row>
    <row r="21" spans="1:13" x14ac:dyDescent="0.25">
      <c r="A21" s="14">
        <v>20037</v>
      </c>
      <c r="B21" s="15" t="s">
        <v>15</v>
      </c>
      <c r="C21" s="110">
        <v>13070</v>
      </c>
      <c r="D21" s="17">
        <v>241</v>
      </c>
      <c r="E21" s="18">
        <v>128</v>
      </c>
      <c r="F21" s="14">
        <f t="shared" si="0"/>
        <v>1672960</v>
      </c>
      <c r="G21" s="15">
        <f t="shared" si="7"/>
        <v>5224</v>
      </c>
      <c r="H21" s="42">
        <f t="shared" si="5"/>
        <v>61783554</v>
      </c>
      <c r="I21" s="17">
        <f t="shared" si="6"/>
        <v>2.398157495229163E-3</v>
      </c>
      <c r="J21" s="49">
        <f t="shared" si="1"/>
        <v>9.4599508761676143E-4</v>
      </c>
      <c r="K21" s="14">
        <f t="shared" si="2"/>
        <v>2.398157495229163E-3</v>
      </c>
      <c r="L21" s="18">
        <f t="shared" si="3"/>
        <v>2.398157495229163E-3</v>
      </c>
      <c r="M21" s="18">
        <f t="shared" si="4"/>
        <v>21865587200</v>
      </c>
    </row>
    <row r="22" spans="1:13" x14ac:dyDescent="0.25">
      <c r="A22" s="14">
        <v>1027</v>
      </c>
      <c r="B22" s="15" t="s">
        <v>16</v>
      </c>
      <c r="C22" s="110">
        <v>13164</v>
      </c>
      <c r="D22" s="17">
        <v>240</v>
      </c>
      <c r="E22" s="18">
        <v>511</v>
      </c>
      <c r="F22" s="14">
        <f t="shared" si="0"/>
        <v>6726804</v>
      </c>
      <c r="G22" s="15">
        <f t="shared" si="7"/>
        <v>5735</v>
      </c>
      <c r="H22" s="42">
        <f t="shared" si="5"/>
        <v>68510358</v>
      </c>
      <c r="I22" s="17">
        <f t="shared" si="6"/>
        <v>2.6327398995289529E-3</v>
      </c>
      <c r="J22" s="49">
        <f t="shared" si="1"/>
        <v>1.0489921333898288E-3</v>
      </c>
      <c r="K22" s="14">
        <f t="shared" si="2"/>
        <v>2.6327398995289529E-3</v>
      </c>
      <c r="L22" s="18">
        <f t="shared" si="3"/>
        <v>2.6327398995289529E-3</v>
      </c>
      <c r="M22" s="18">
        <f t="shared" si="4"/>
        <v>88551647856</v>
      </c>
    </row>
    <row r="23" spans="1:13" x14ac:dyDescent="0.25">
      <c r="A23" s="14">
        <v>20015</v>
      </c>
      <c r="B23" s="15" t="s">
        <v>17</v>
      </c>
      <c r="C23" s="110">
        <v>13191</v>
      </c>
      <c r="D23" s="17">
        <v>239</v>
      </c>
      <c r="E23" s="9">
        <v>1670</v>
      </c>
      <c r="F23" s="14">
        <f t="shared" si="0"/>
        <v>22028970</v>
      </c>
      <c r="G23" s="15">
        <f t="shared" si="7"/>
        <v>7405</v>
      </c>
      <c r="H23" s="42">
        <f t="shared" si="5"/>
        <v>90539328</v>
      </c>
      <c r="I23" s="17">
        <f t="shared" si="6"/>
        <v>3.3993790681799297E-3</v>
      </c>
      <c r="J23" s="49">
        <f t="shared" si="1"/>
        <v>1.3862873528467253E-3</v>
      </c>
      <c r="K23" s="14">
        <f t="shared" si="2"/>
        <v>3.3993790681799297E-3</v>
      </c>
      <c r="L23" s="18">
        <f t="shared" si="3"/>
        <v>3.3993790681799297E-3</v>
      </c>
      <c r="M23" s="18">
        <f t="shared" si="4"/>
        <v>290584143270</v>
      </c>
    </row>
    <row r="24" spans="1:13" x14ac:dyDescent="0.25">
      <c r="A24" s="14">
        <v>48038</v>
      </c>
      <c r="B24" s="15" t="s">
        <v>18</v>
      </c>
      <c r="C24" s="110">
        <v>13365</v>
      </c>
      <c r="D24" s="17">
        <v>238</v>
      </c>
      <c r="E24" s="9">
        <v>1327</v>
      </c>
      <c r="F24" s="14">
        <f t="shared" si="0"/>
        <v>17735355</v>
      </c>
      <c r="G24" s="15">
        <f t="shared" si="7"/>
        <v>8732</v>
      </c>
      <c r="H24" s="42">
        <f t="shared" si="5"/>
        <v>108274683</v>
      </c>
      <c r="I24" s="17">
        <f t="shared" si="6"/>
        <v>4.0085588147666636E-3</v>
      </c>
      <c r="J24" s="49">
        <f t="shared" si="1"/>
        <v>1.6578411502721593E-3</v>
      </c>
      <c r="K24" s="14">
        <f t="shared" si="2"/>
        <v>4.0085588147666636E-3</v>
      </c>
      <c r="L24" s="18">
        <f t="shared" si="3"/>
        <v>4.0085588147666636E-3</v>
      </c>
      <c r="M24" s="18">
        <f t="shared" si="4"/>
        <v>237033019575</v>
      </c>
    </row>
    <row r="25" spans="1:13" ht="15.75" thickBot="1" x14ac:dyDescent="0.3">
      <c r="A25" s="14">
        <v>48010</v>
      </c>
      <c r="B25" s="15" t="s">
        <v>19</v>
      </c>
      <c r="C25" s="110">
        <v>13543</v>
      </c>
      <c r="D25" s="17">
        <v>237</v>
      </c>
      <c r="E25" s="18">
        <v>558</v>
      </c>
      <c r="F25" s="14">
        <f t="shared" si="0"/>
        <v>7556994</v>
      </c>
      <c r="G25" s="15">
        <f t="shared" si="7"/>
        <v>9290</v>
      </c>
      <c r="H25" s="42">
        <f t="shared" si="5"/>
        <v>115831677</v>
      </c>
      <c r="I25" s="17">
        <f t="shared" si="6"/>
        <v>4.2647172914775889E-3</v>
      </c>
      <c r="J25" s="49">
        <f t="shared" si="1"/>
        <v>1.7735495991766904E-3</v>
      </c>
      <c r="K25" s="14">
        <f t="shared" si="2"/>
        <v>4.2647172914775889E-3</v>
      </c>
      <c r="L25" s="18">
        <f t="shared" si="3"/>
        <v>4.2647172914775889E-3</v>
      </c>
      <c r="M25" s="18">
        <f t="shared" si="4"/>
        <v>102344369742</v>
      </c>
    </row>
    <row r="26" spans="1:13" x14ac:dyDescent="0.25">
      <c r="A26" s="14">
        <v>48088</v>
      </c>
      <c r="B26" s="15" t="s">
        <v>20</v>
      </c>
      <c r="C26" s="110">
        <v>13620</v>
      </c>
      <c r="D26" s="17">
        <v>236</v>
      </c>
      <c r="E26" s="18">
        <v>167</v>
      </c>
      <c r="F26" s="14">
        <f t="shared" si="0"/>
        <v>2274540</v>
      </c>
      <c r="G26" s="15">
        <f t="shared" si="7"/>
        <v>9457</v>
      </c>
      <c r="H26" s="42">
        <f t="shared" si="5"/>
        <v>118106217</v>
      </c>
      <c r="I26" s="17">
        <f t="shared" si="6"/>
        <v>4.3413812083426869E-3</v>
      </c>
      <c r="J26" s="49">
        <f t="shared" si="1"/>
        <v>1.8083760785111073E-3</v>
      </c>
      <c r="K26" s="14">
        <f t="shared" si="2"/>
        <v>4.3413812083426869E-3</v>
      </c>
      <c r="L26" s="18">
        <f t="shared" si="3"/>
        <v>4.3413812083426869E-3</v>
      </c>
      <c r="M26" s="51">
        <f t="shared" si="4"/>
        <v>30979234800</v>
      </c>
    </row>
    <row r="27" spans="1:13" x14ac:dyDescent="0.25">
      <c r="A27" s="14">
        <v>48008</v>
      </c>
      <c r="B27" s="15" t="s">
        <v>21</v>
      </c>
      <c r="C27" s="110">
        <v>13634</v>
      </c>
      <c r="D27" s="17">
        <v>235</v>
      </c>
      <c r="E27" s="18">
        <v>729</v>
      </c>
      <c r="F27" s="14">
        <f t="shared" si="0"/>
        <v>9939186</v>
      </c>
      <c r="G27" s="15">
        <f t="shared" si="7"/>
        <v>10186</v>
      </c>
      <c r="H27" s="42">
        <f t="shared" si="5"/>
        <v>128045403</v>
      </c>
      <c r="I27" s="17">
        <f t="shared" si="6"/>
        <v>4.6760398634005081E-3</v>
      </c>
      <c r="J27" s="49">
        <f t="shared" si="1"/>
        <v>1.9605593137278655E-3</v>
      </c>
      <c r="K27" s="14">
        <f t="shared" si="2"/>
        <v>4.6760398634005081E-3</v>
      </c>
      <c r="L27" s="18">
        <f t="shared" si="3"/>
        <v>4.6760398634005081E-3</v>
      </c>
      <c r="M27" s="18">
        <f t="shared" si="4"/>
        <v>135510861924</v>
      </c>
    </row>
    <row r="28" spans="1:13" x14ac:dyDescent="0.25">
      <c r="A28" s="14">
        <v>48062</v>
      </c>
      <c r="B28" s="15" t="s">
        <v>22</v>
      </c>
      <c r="C28" s="110">
        <v>13677</v>
      </c>
      <c r="D28" s="17">
        <v>234</v>
      </c>
      <c r="E28" s="18">
        <v>390</v>
      </c>
      <c r="F28" s="14">
        <f t="shared" si="0"/>
        <v>5334030</v>
      </c>
      <c r="G28" s="15">
        <f t="shared" si="7"/>
        <v>10576</v>
      </c>
      <c r="H28" s="42">
        <f t="shared" si="5"/>
        <v>133379433</v>
      </c>
      <c r="I28" s="17">
        <f t="shared" si="6"/>
        <v>4.8550753578758864E-3</v>
      </c>
      <c r="J28" s="49">
        <f t="shared" si="1"/>
        <v>2.0422309860502513E-3</v>
      </c>
      <c r="K28" s="14">
        <f t="shared" si="2"/>
        <v>4.8550753578758864E-3</v>
      </c>
      <c r="L28" s="18">
        <f t="shared" si="3"/>
        <v>4.8550753578758864E-3</v>
      </c>
      <c r="M28" s="18">
        <f t="shared" si="4"/>
        <v>72953528310</v>
      </c>
    </row>
    <row r="29" spans="1:13" x14ac:dyDescent="0.25">
      <c r="A29" s="14">
        <v>48006</v>
      </c>
      <c r="B29" s="15" t="s">
        <v>23</v>
      </c>
      <c r="C29" s="110">
        <v>13703</v>
      </c>
      <c r="D29" s="17">
        <v>233</v>
      </c>
      <c r="E29" s="18">
        <v>325</v>
      </c>
      <c r="F29" s="14">
        <f t="shared" si="0"/>
        <v>4453475</v>
      </c>
      <c r="G29" s="15">
        <f t="shared" si="7"/>
        <v>10901</v>
      </c>
      <c r="H29" s="42">
        <f t="shared" si="5"/>
        <v>137832908</v>
      </c>
      <c r="I29" s="17">
        <f t="shared" si="6"/>
        <v>5.0042716032720341E-3</v>
      </c>
      <c r="J29" s="49">
        <f t="shared" si="1"/>
        <v>2.1104200946409301E-3</v>
      </c>
      <c r="K29" s="14">
        <f t="shared" si="2"/>
        <v>5.0042716032720341E-3</v>
      </c>
      <c r="L29" s="18">
        <f t="shared" si="3"/>
        <v>5.0042716032720341E-3</v>
      </c>
      <c r="M29" s="18">
        <f t="shared" si="4"/>
        <v>61025967925</v>
      </c>
    </row>
    <row r="30" spans="1:13" x14ac:dyDescent="0.25">
      <c r="A30" s="14">
        <v>48061</v>
      </c>
      <c r="B30" s="15" t="s">
        <v>24</v>
      </c>
      <c r="C30" s="110">
        <v>13768</v>
      </c>
      <c r="D30" s="17">
        <v>232</v>
      </c>
      <c r="E30" s="18">
        <v>896</v>
      </c>
      <c r="F30" s="14">
        <f t="shared" si="0"/>
        <v>12336128</v>
      </c>
      <c r="G30" s="15">
        <f t="shared" si="7"/>
        <v>11797</v>
      </c>
      <c r="H30" s="42">
        <f t="shared" si="5"/>
        <v>150169036</v>
      </c>
      <c r="I30" s="17">
        <f t="shared" si="6"/>
        <v>5.4155941751949533E-3</v>
      </c>
      <c r="J30" s="49">
        <f t="shared" si="1"/>
        <v>2.2993039598878467E-3</v>
      </c>
      <c r="K30" s="14">
        <f t="shared" si="2"/>
        <v>5.4155941751949533E-3</v>
      </c>
      <c r="L30" s="18">
        <f t="shared" si="3"/>
        <v>5.4155941751949533E-3</v>
      </c>
      <c r="M30" s="18">
        <f t="shared" si="4"/>
        <v>169843810304</v>
      </c>
    </row>
    <row r="31" spans="1:13" x14ac:dyDescent="0.25">
      <c r="A31" s="14">
        <v>48035</v>
      </c>
      <c r="B31" s="15" t="s">
        <v>25</v>
      </c>
      <c r="C31" s="110">
        <v>13867</v>
      </c>
      <c r="D31" s="17">
        <v>231</v>
      </c>
      <c r="E31" s="18">
        <v>450</v>
      </c>
      <c r="F31" s="14">
        <f t="shared" si="0"/>
        <v>6240150</v>
      </c>
      <c r="G31" s="15">
        <f t="shared" si="7"/>
        <v>12247</v>
      </c>
      <c r="H31" s="42">
        <f t="shared" si="5"/>
        <v>156409186</v>
      </c>
      <c r="I31" s="17">
        <f t="shared" si="6"/>
        <v>5.6221735918973127E-3</v>
      </c>
      <c r="J31" s="49">
        <f t="shared" si="1"/>
        <v>2.3948496328672891E-3</v>
      </c>
      <c r="K31" s="14">
        <f t="shared" si="2"/>
        <v>5.6221735918973127E-3</v>
      </c>
      <c r="L31" s="18">
        <f t="shared" si="3"/>
        <v>5.6221735918973127E-3</v>
      </c>
      <c r="M31" s="18">
        <f t="shared" si="4"/>
        <v>86532160050</v>
      </c>
    </row>
    <row r="32" spans="1:13" x14ac:dyDescent="0.25">
      <c r="A32" s="14">
        <v>48079</v>
      </c>
      <c r="B32" s="15" t="s">
        <v>26</v>
      </c>
      <c r="C32" s="110">
        <v>13909</v>
      </c>
      <c r="D32" s="17">
        <v>230</v>
      </c>
      <c r="E32" s="18">
        <v>529</v>
      </c>
      <c r="F32" s="14">
        <f t="shared" si="0"/>
        <v>7357861</v>
      </c>
      <c r="G32" s="15">
        <f t="shared" si="7"/>
        <v>12776</v>
      </c>
      <c r="H32" s="42">
        <f t="shared" si="5"/>
        <v>163767047</v>
      </c>
      <c r="I32" s="17">
        <f t="shared" si="6"/>
        <v>5.8650191728651969E-3</v>
      </c>
      <c r="J32" s="49">
        <f t="shared" si="1"/>
        <v>2.5075090690882445E-3</v>
      </c>
      <c r="K32" s="14">
        <f t="shared" si="2"/>
        <v>5.8650191728651969E-3</v>
      </c>
      <c r="L32" s="18">
        <f t="shared" si="3"/>
        <v>5.8650191728651969E-3</v>
      </c>
      <c r="M32" s="18">
        <f t="shared" si="4"/>
        <v>102340488649</v>
      </c>
    </row>
    <row r="33" spans="1:13" x14ac:dyDescent="0.25">
      <c r="A33" s="14">
        <v>20070</v>
      </c>
      <c r="B33" s="15" t="s">
        <v>27</v>
      </c>
      <c r="C33" s="110">
        <v>13970</v>
      </c>
      <c r="D33" s="17">
        <v>229</v>
      </c>
      <c r="E33" s="9">
        <v>1455</v>
      </c>
      <c r="F33" s="14">
        <f t="shared" si="0"/>
        <v>20326350</v>
      </c>
      <c r="G33" s="15">
        <f t="shared" si="7"/>
        <v>14231</v>
      </c>
      <c r="H33" s="42">
        <f t="shared" si="5"/>
        <v>184093397</v>
      </c>
      <c r="I33" s="17">
        <f t="shared" si="6"/>
        <v>6.5329592868694913E-3</v>
      </c>
      <c r="J33" s="49">
        <f t="shared" si="1"/>
        <v>2.8187347271198134E-3</v>
      </c>
      <c r="K33" s="14">
        <f t="shared" si="2"/>
        <v>6.5329592868694913E-3</v>
      </c>
      <c r="L33" s="18">
        <f t="shared" si="3"/>
        <v>6.5329592868694913E-3</v>
      </c>
      <c r="M33" s="18">
        <f t="shared" si="4"/>
        <v>283959109500</v>
      </c>
    </row>
    <row r="34" spans="1:13" x14ac:dyDescent="0.25">
      <c r="A34" s="14">
        <v>48007</v>
      </c>
      <c r="B34" s="15" t="s">
        <v>28</v>
      </c>
      <c r="C34" s="110">
        <v>14033</v>
      </c>
      <c r="D34" s="17">
        <v>228</v>
      </c>
      <c r="E34" s="18">
        <v>415</v>
      </c>
      <c r="F34" s="14">
        <f t="shared" si="0"/>
        <v>5823695</v>
      </c>
      <c r="G34" s="15">
        <f t="shared" si="7"/>
        <v>14646</v>
      </c>
      <c r="H34" s="42">
        <f t="shared" si="5"/>
        <v>189917092</v>
      </c>
      <c r="I34" s="17">
        <f t="shared" si="6"/>
        <v>6.7234714156061111E-3</v>
      </c>
      <c r="J34" s="49">
        <f t="shared" si="1"/>
        <v>2.9079038749771587E-3</v>
      </c>
      <c r="K34" s="14">
        <f t="shared" si="2"/>
        <v>6.7234714156061111E-3</v>
      </c>
      <c r="L34" s="18">
        <f t="shared" si="3"/>
        <v>6.7234714156061111E-3</v>
      </c>
      <c r="M34" s="18">
        <f t="shared" si="4"/>
        <v>81723911935</v>
      </c>
    </row>
    <row r="35" spans="1:13" x14ac:dyDescent="0.25">
      <c r="A35" s="14">
        <v>20905</v>
      </c>
      <c r="B35" s="15" t="s">
        <v>29</v>
      </c>
      <c r="C35" s="110">
        <v>14086</v>
      </c>
      <c r="D35" s="17">
        <v>227</v>
      </c>
      <c r="E35" s="18">
        <v>191</v>
      </c>
      <c r="F35" s="14">
        <f t="shared" si="0"/>
        <v>2690426</v>
      </c>
      <c r="G35" s="15">
        <f t="shared" si="7"/>
        <v>14837</v>
      </c>
      <c r="H35" s="42">
        <f t="shared" si="5"/>
        <v>192607518</v>
      </c>
      <c r="I35" s="17">
        <f t="shared" si="6"/>
        <v>6.8111529013620007E-3</v>
      </c>
      <c r="J35" s="49">
        <f t="shared" si="1"/>
        <v>2.9490981672251641E-3</v>
      </c>
      <c r="K35" s="14">
        <f t="shared" si="2"/>
        <v>6.8111529013620007E-3</v>
      </c>
      <c r="L35" s="18">
        <f t="shared" si="3"/>
        <v>6.8111529013620007E-3</v>
      </c>
      <c r="M35" s="18">
        <f t="shared" si="4"/>
        <v>37897340636</v>
      </c>
    </row>
    <row r="36" spans="1:13" x14ac:dyDescent="0.25">
      <c r="A36" s="14">
        <v>20020</v>
      </c>
      <c r="B36" s="15" t="s">
        <v>30</v>
      </c>
      <c r="C36" s="110">
        <v>14122</v>
      </c>
      <c r="D36" s="17">
        <v>226</v>
      </c>
      <c r="E36" s="18">
        <v>183</v>
      </c>
      <c r="F36" s="14">
        <f t="shared" si="0"/>
        <v>2584326</v>
      </c>
      <c r="G36" s="15">
        <f t="shared" si="7"/>
        <v>15020</v>
      </c>
      <c r="H36" s="42">
        <f t="shared" si="5"/>
        <v>195191844</v>
      </c>
      <c r="I36" s="17">
        <f t="shared" si="6"/>
        <v>6.8951618641542936E-3</v>
      </c>
      <c r="J36" s="49">
        <f t="shared" si="1"/>
        <v>2.988667915847917E-3</v>
      </c>
      <c r="K36" s="14">
        <f t="shared" si="2"/>
        <v>6.8951618641542936E-3</v>
      </c>
      <c r="L36" s="18">
        <f t="shared" si="3"/>
        <v>6.8951618641542936E-3</v>
      </c>
      <c r="M36" s="18">
        <f t="shared" si="4"/>
        <v>36495851772</v>
      </c>
    </row>
    <row r="37" spans="1:13" x14ac:dyDescent="0.25">
      <c r="A37" s="14">
        <v>20025</v>
      </c>
      <c r="B37" s="15" t="s">
        <v>31</v>
      </c>
      <c r="C37" s="110">
        <v>14425</v>
      </c>
      <c r="D37" s="17">
        <v>225</v>
      </c>
      <c r="E37" s="9">
        <v>1530</v>
      </c>
      <c r="F37" s="14">
        <f t="shared" si="0"/>
        <v>22070250</v>
      </c>
      <c r="G37" s="15">
        <f t="shared" si="7"/>
        <v>16550</v>
      </c>
      <c r="H37" s="42">
        <f t="shared" si="5"/>
        <v>217262094</v>
      </c>
      <c r="I37" s="17">
        <f t="shared" si="6"/>
        <v>7.5975318809423141E-3</v>
      </c>
      <c r="J37" s="49">
        <f t="shared" si="1"/>
        <v>3.3265951914862499E-3</v>
      </c>
      <c r="K37" s="14">
        <f t="shared" si="2"/>
        <v>7.5975318809423141E-3</v>
      </c>
      <c r="L37" s="18">
        <f t="shared" si="3"/>
        <v>7.5975318809423141E-3</v>
      </c>
      <c r="M37" s="18">
        <f t="shared" si="4"/>
        <v>318363356250</v>
      </c>
    </row>
    <row r="38" spans="1:13" x14ac:dyDescent="0.25">
      <c r="A38" s="14">
        <v>48041</v>
      </c>
      <c r="B38" s="15" t="s">
        <v>32</v>
      </c>
      <c r="C38" s="110">
        <v>14431</v>
      </c>
      <c r="D38" s="17">
        <v>224</v>
      </c>
      <c r="E38" s="18">
        <v>869</v>
      </c>
      <c r="F38" s="14">
        <f t="shared" si="0"/>
        <v>12540539</v>
      </c>
      <c r="G38" s="15">
        <f t="shared" si="7"/>
        <v>17419</v>
      </c>
      <c r="H38" s="42">
        <f t="shared" si="5"/>
        <v>229802633</v>
      </c>
      <c r="I38" s="17">
        <f t="shared" si="6"/>
        <v>7.996459687863092E-3</v>
      </c>
      <c r="J38" s="49">
        <f t="shared" si="1"/>
        <v>3.5186088831891654E-3</v>
      </c>
      <c r="K38" s="14">
        <f t="shared" si="2"/>
        <v>7.996459687863092E-3</v>
      </c>
      <c r="L38" s="18">
        <f t="shared" si="3"/>
        <v>7.996459687863092E-3</v>
      </c>
      <c r="M38" s="18">
        <f t="shared" si="4"/>
        <v>180972518309</v>
      </c>
    </row>
    <row r="39" spans="1:13" x14ac:dyDescent="0.25">
      <c r="A39" s="14">
        <v>48066</v>
      </c>
      <c r="B39" s="15" t="s">
        <v>33</v>
      </c>
      <c r="C39" s="110">
        <v>14560</v>
      </c>
      <c r="D39" s="17">
        <v>223</v>
      </c>
      <c r="E39" s="18">
        <v>419</v>
      </c>
      <c r="F39" s="14">
        <f t="shared" si="0"/>
        <v>6100640</v>
      </c>
      <c r="G39" s="15">
        <f t="shared" si="7"/>
        <v>17838</v>
      </c>
      <c r="H39" s="42">
        <f t="shared" si="5"/>
        <v>235903273</v>
      </c>
      <c r="I39" s="17">
        <f t="shared" si="6"/>
        <v>8.1888080780815106E-3</v>
      </c>
      <c r="J39" s="49">
        <f t="shared" si="1"/>
        <v>3.6120184573829438E-3</v>
      </c>
      <c r="K39" s="14">
        <f t="shared" si="2"/>
        <v>8.1888080780815106E-3</v>
      </c>
      <c r="L39" s="18">
        <f t="shared" si="3"/>
        <v>8.1888080780815106E-3</v>
      </c>
      <c r="M39" s="18">
        <f t="shared" si="4"/>
        <v>88825318400</v>
      </c>
    </row>
    <row r="40" spans="1:13" ht="15.75" thickBot="1" x14ac:dyDescent="0.3">
      <c r="A40" s="14">
        <v>48057</v>
      </c>
      <c r="B40" s="15" t="s">
        <v>34</v>
      </c>
      <c r="C40" s="110">
        <v>14726</v>
      </c>
      <c r="D40" s="17">
        <v>222</v>
      </c>
      <c r="E40" s="9">
        <v>7438</v>
      </c>
      <c r="F40" s="14">
        <f t="shared" si="0"/>
        <v>109531988</v>
      </c>
      <c r="G40" s="15">
        <f t="shared" si="7"/>
        <v>25276</v>
      </c>
      <c r="H40" s="42">
        <f t="shared" si="5"/>
        <v>345435261</v>
      </c>
      <c r="I40" s="17">
        <f t="shared" si="6"/>
        <v>1.160333630348628E-2</v>
      </c>
      <c r="J40" s="49">
        <f t="shared" si="1"/>
        <v>5.2891107558431143E-3</v>
      </c>
      <c r="K40" s="14">
        <f t="shared" si="2"/>
        <v>1.160333630348628E-2</v>
      </c>
      <c r="L40" s="18">
        <f t="shared" si="3"/>
        <v>1.160333630348628E-2</v>
      </c>
      <c r="M40" s="18">
        <f t="shared" si="4"/>
        <v>1612968055288</v>
      </c>
    </row>
    <row r="41" spans="1:13" x14ac:dyDescent="0.25">
      <c r="A41" s="14">
        <v>48031</v>
      </c>
      <c r="B41" s="15" t="s">
        <v>35</v>
      </c>
      <c r="C41" s="110">
        <v>14823</v>
      </c>
      <c r="D41" s="17">
        <v>221</v>
      </c>
      <c r="E41" s="18">
        <v>439</v>
      </c>
      <c r="F41" s="14">
        <f t="shared" si="0"/>
        <v>6507297</v>
      </c>
      <c r="G41" s="15">
        <f t="shared" si="7"/>
        <v>25715</v>
      </c>
      <c r="H41" s="42">
        <f t="shared" si="5"/>
        <v>351942558</v>
      </c>
      <c r="I41" s="17">
        <f t="shared" si="6"/>
        <v>1.1804866001113693E-2</v>
      </c>
      <c r="J41" s="49">
        <f t="shared" si="1"/>
        <v>5.3887468336845292E-3</v>
      </c>
      <c r="K41" s="14">
        <f t="shared" si="2"/>
        <v>1.1804866001113693E-2</v>
      </c>
      <c r="L41" s="18">
        <f t="shared" si="3"/>
        <v>1.1804866001113693E-2</v>
      </c>
      <c r="M41" s="51">
        <f t="shared" si="4"/>
        <v>96457663431</v>
      </c>
    </row>
    <row r="42" spans="1:13" x14ac:dyDescent="0.25">
      <c r="A42" s="14">
        <v>1013</v>
      </c>
      <c r="B42" s="15" t="s">
        <v>36</v>
      </c>
      <c r="C42" s="110">
        <v>14883</v>
      </c>
      <c r="D42" s="17">
        <v>220</v>
      </c>
      <c r="E42" s="18">
        <v>910</v>
      </c>
      <c r="F42" s="14">
        <f t="shared" si="0"/>
        <v>13543530</v>
      </c>
      <c r="G42" s="15">
        <f t="shared" si="7"/>
        <v>26625</v>
      </c>
      <c r="H42" s="42">
        <f t="shared" si="5"/>
        <v>365486088</v>
      </c>
      <c r="I42" s="17">
        <f t="shared" si="6"/>
        <v>1.2222615488222907E-2</v>
      </c>
      <c r="J42" s="49">
        <f t="shared" si="1"/>
        <v>5.5961177604038027E-3</v>
      </c>
      <c r="K42" s="14">
        <f t="shared" si="2"/>
        <v>1.2222615488222907E-2</v>
      </c>
      <c r="L42" s="18">
        <f t="shared" si="3"/>
        <v>1.2222615488222907E-2</v>
      </c>
      <c r="M42" s="18">
        <f t="shared" si="4"/>
        <v>201568356990</v>
      </c>
    </row>
    <row r="43" spans="1:13" x14ac:dyDescent="0.25">
      <c r="A43" s="14">
        <v>48077</v>
      </c>
      <c r="B43" s="15" t="s">
        <v>37</v>
      </c>
      <c r="C43" s="110">
        <v>15088</v>
      </c>
      <c r="D43" s="17">
        <v>219</v>
      </c>
      <c r="E43" s="9">
        <v>4292</v>
      </c>
      <c r="F43" s="14">
        <f t="shared" si="0"/>
        <v>64757696</v>
      </c>
      <c r="G43" s="15">
        <f t="shared" si="7"/>
        <v>30917</v>
      </c>
      <c r="H43" s="42">
        <f t="shared" si="5"/>
        <v>430243784</v>
      </c>
      <c r="I43" s="17">
        <f t="shared" si="6"/>
        <v>1.4192924058192963E-2</v>
      </c>
      <c r="J43" s="49">
        <f t="shared" si="1"/>
        <v>6.5876512403551107E-3</v>
      </c>
      <c r="K43" s="14">
        <f t="shared" si="2"/>
        <v>1.4192924058192963E-2</v>
      </c>
      <c r="L43" s="18">
        <f t="shared" si="3"/>
        <v>1.4192924058192963E-2</v>
      </c>
      <c r="M43" s="18">
        <f t="shared" si="4"/>
        <v>977064117248</v>
      </c>
    </row>
    <row r="44" spans="1:13" x14ac:dyDescent="0.25">
      <c r="A44" s="14">
        <v>20006</v>
      </c>
      <c r="B44" s="15" t="s">
        <v>38</v>
      </c>
      <c r="C44" s="110">
        <v>15273</v>
      </c>
      <c r="D44" s="17">
        <v>218</v>
      </c>
      <c r="E44" s="18">
        <v>353</v>
      </c>
      <c r="F44" s="14">
        <f t="shared" si="0"/>
        <v>5391369</v>
      </c>
      <c r="G44" s="15">
        <f t="shared" si="7"/>
        <v>31270</v>
      </c>
      <c r="H44" s="42">
        <f t="shared" si="5"/>
        <v>435635153</v>
      </c>
      <c r="I44" s="17">
        <f t="shared" si="6"/>
        <v>1.4354974133961702E-2</v>
      </c>
      <c r="J44" s="49">
        <f t="shared" si="1"/>
        <v>6.670200855249866E-3</v>
      </c>
      <c r="K44" s="14">
        <f t="shared" si="2"/>
        <v>1.4354974133961702E-2</v>
      </c>
      <c r="L44" s="18">
        <f t="shared" si="3"/>
        <v>1.4354974133961702E-2</v>
      </c>
      <c r="M44" s="18">
        <f t="shared" si="4"/>
        <v>82342378737</v>
      </c>
    </row>
    <row r="45" spans="1:13" x14ac:dyDescent="0.25">
      <c r="A45" s="14">
        <v>20904</v>
      </c>
      <c r="B45" s="15" t="s">
        <v>39</v>
      </c>
      <c r="C45" s="110">
        <v>15333</v>
      </c>
      <c r="D45" s="17">
        <v>217</v>
      </c>
      <c r="E45" s="18">
        <v>120</v>
      </c>
      <c r="F45" s="14">
        <f t="shared" si="0"/>
        <v>1839960</v>
      </c>
      <c r="G45" s="15">
        <f t="shared" si="7"/>
        <v>31390</v>
      </c>
      <c r="H45" s="42">
        <f t="shared" si="5"/>
        <v>437475113</v>
      </c>
      <c r="I45" s="17">
        <f t="shared" si="6"/>
        <v>1.4410061978415665E-2</v>
      </c>
      <c r="J45" s="49">
        <f t="shared" si="1"/>
        <v>6.6983732896393044E-3</v>
      </c>
      <c r="K45" s="14">
        <f t="shared" si="2"/>
        <v>1.4410061978415665E-2</v>
      </c>
      <c r="L45" s="18">
        <f t="shared" si="3"/>
        <v>1.4410061978415665E-2</v>
      </c>
      <c r="M45" s="18">
        <f t="shared" si="4"/>
        <v>28212106680</v>
      </c>
    </row>
    <row r="46" spans="1:13" x14ac:dyDescent="0.25">
      <c r="A46" s="14">
        <v>48078</v>
      </c>
      <c r="B46" s="15" t="s">
        <v>40</v>
      </c>
      <c r="C46" s="110">
        <v>15379</v>
      </c>
      <c r="D46" s="17">
        <v>216</v>
      </c>
      <c r="E46" s="9">
        <v>47856</v>
      </c>
      <c r="F46" s="14">
        <f t="shared" si="0"/>
        <v>735977424</v>
      </c>
      <c r="G46" s="15">
        <f t="shared" si="7"/>
        <v>79246</v>
      </c>
      <c r="H46" s="42">
        <f t="shared" si="5"/>
        <v>1173452537</v>
      </c>
      <c r="I46" s="17">
        <f t="shared" si="6"/>
        <v>3.6379094346655871E-2</v>
      </c>
      <c r="J46" s="49">
        <f t="shared" si="1"/>
        <v>1.796724635739514E-2</v>
      </c>
      <c r="K46" s="14">
        <f t="shared" si="2"/>
        <v>3.6379094346655871E-2</v>
      </c>
      <c r="L46" s="18">
        <f t="shared" si="3"/>
        <v>3.6379094346655871E-2</v>
      </c>
      <c r="M46" s="18">
        <f t="shared" si="4"/>
        <v>11318596803696</v>
      </c>
    </row>
    <row r="47" spans="1:13" x14ac:dyDescent="0.25">
      <c r="A47" s="14">
        <v>20056</v>
      </c>
      <c r="B47" s="15" t="s">
        <v>41</v>
      </c>
      <c r="C47" s="110">
        <v>15393</v>
      </c>
      <c r="D47" s="17">
        <v>215</v>
      </c>
      <c r="E47" s="9">
        <v>5021</v>
      </c>
      <c r="F47" s="14">
        <f t="shared" si="0"/>
        <v>77288253</v>
      </c>
      <c r="G47" s="15">
        <f t="shared" si="7"/>
        <v>84267</v>
      </c>
      <c r="H47" s="42">
        <f t="shared" si="5"/>
        <v>1250740790</v>
      </c>
      <c r="I47" s="17">
        <f t="shared" si="6"/>
        <v>3.8684061571683748E-2</v>
      </c>
      <c r="J47" s="49">
        <f t="shared" si="1"/>
        <v>1.9150640690270219E-2</v>
      </c>
      <c r="K47" s="14">
        <f t="shared" si="2"/>
        <v>3.8684061571683748E-2</v>
      </c>
      <c r="L47" s="18">
        <f t="shared" si="3"/>
        <v>3.8684061571683748E-2</v>
      </c>
      <c r="M47" s="18">
        <f t="shared" si="4"/>
        <v>1189698078429</v>
      </c>
    </row>
    <row r="48" spans="1:13" x14ac:dyDescent="0.25">
      <c r="A48" s="14">
        <v>48021</v>
      </c>
      <c r="B48" s="15" t="s">
        <v>42</v>
      </c>
      <c r="C48" s="110">
        <v>15679</v>
      </c>
      <c r="D48" s="17">
        <v>214</v>
      </c>
      <c r="E48" s="9">
        <v>1762</v>
      </c>
      <c r="F48" s="14">
        <f t="shared" si="0"/>
        <v>27626398</v>
      </c>
      <c r="G48" s="15">
        <f t="shared" si="7"/>
        <v>86029</v>
      </c>
      <c r="H48" s="42">
        <f t="shared" si="5"/>
        <v>1278367188</v>
      </c>
      <c r="I48" s="17">
        <f t="shared" si="6"/>
        <v>3.9492934754416092E-2</v>
      </c>
      <c r="J48" s="49">
        <f t="shared" si="1"/>
        <v>1.9573640584328526E-2</v>
      </c>
      <c r="K48" s="14">
        <f t="shared" si="2"/>
        <v>3.9492934754416092E-2</v>
      </c>
      <c r="L48" s="18">
        <f t="shared" si="3"/>
        <v>3.9492934754416092E-2</v>
      </c>
      <c r="M48" s="18">
        <f t="shared" si="4"/>
        <v>433154294242</v>
      </c>
    </row>
    <row r="49" spans="1:13" x14ac:dyDescent="0.25">
      <c r="A49" s="14">
        <v>1020</v>
      </c>
      <c r="B49" s="15" t="s">
        <v>43</v>
      </c>
      <c r="C49" s="110">
        <v>16185</v>
      </c>
      <c r="D49" s="17">
        <v>213</v>
      </c>
      <c r="E49" s="18">
        <v>355</v>
      </c>
      <c r="F49" s="14">
        <f t="shared" si="0"/>
        <v>5745675</v>
      </c>
      <c r="G49" s="15">
        <f t="shared" si="7"/>
        <v>86384</v>
      </c>
      <c r="H49" s="42">
        <f t="shared" si="5"/>
        <v>1284112863</v>
      </c>
      <c r="I49" s="17">
        <f t="shared" si="6"/>
        <v>3.9655902960925735E-2</v>
      </c>
      <c r="J49" s="49">
        <f t="shared" si="1"/>
        <v>1.9661615133753804E-2</v>
      </c>
      <c r="K49" s="14">
        <f t="shared" si="2"/>
        <v>3.9655902960925735E-2</v>
      </c>
      <c r="L49" s="18">
        <f t="shared" si="3"/>
        <v>3.9655902960925735E-2</v>
      </c>
      <c r="M49" s="18">
        <f t="shared" si="4"/>
        <v>92993749875</v>
      </c>
    </row>
    <row r="50" spans="1:13" x14ac:dyDescent="0.25">
      <c r="A50" s="14">
        <v>48907</v>
      </c>
      <c r="B50" s="15" t="s">
        <v>44</v>
      </c>
      <c r="C50" s="110">
        <v>16197</v>
      </c>
      <c r="D50" s="17">
        <v>212</v>
      </c>
      <c r="E50" s="18">
        <v>419</v>
      </c>
      <c r="F50" s="14">
        <f t="shared" si="0"/>
        <v>6786543</v>
      </c>
      <c r="G50" s="15">
        <f t="shared" si="7"/>
        <v>86803</v>
      </c>
      <c r="H50" s="42">
        <f t="shared" si="5"/>
        <v>1290899406</v>
      </c>
      <c r="I50" s="17">
        <f t="shared" si="6"/>
        <v>3.984825135114415E-2</v>
      </c>
      <c r="J50" s="49">
        <f t="shared" si="1"/>
        <v>1.9765526869551651E-2</v>
      </c>
      <c r="K50" s="14">
        <f t="shared" si="2"/>
        <v>3.984825135114415E-2</v>
      </c>
      <c r="L50" s="18">
        <f t="shared" si="3"/>
        <v>3.984825135114415E-2</v>
      </c>
      <c r="M50" s="18">
        <f t="shared" si="4"/>
        <v>109921636971</v>
      </c>
    </row>
    <row r="51" spans="1:13" x14ac:dyDescent="0.25">
      <c r="A51" s="14">
        <v>48082</v>
      </c>
      <c r="B51" s="15" t="s">
        <v>45</v>
      </c>
      <c r="C51" s="110">
        <v>16318</v>
      </c>
      <c r="D51" s="17">
        <v>211</v>
      </c>
      <c r="E51" s="9">
        <v>47101</v>
      </c>
      <c r="F51" s="14">
        <f t="shared" si="0"/>
        <v>768594118</v>
      </c>
      <c r="G51" s="15">
        <f t="shared" si="7"/>
        <v>133904</v>
      </c>
      <c r="H51" s="42">
        <f t="shared" si="5"/>
        <v>2059493524</v>
      </c>
      <c r="I51" s="17">
        <f t="shared" si="6"/>
        <v>6.1470689364694846E-2</v>
      </c>
      <c r="J51" s="49">
        <f t="shared" si="1"/>
        <v>3.1533808441685511E-2</v>
      </c>
      <c r="K51" s="14">
        <f t="shared" si="2"/>
        <v>6.1470689364694846E-2</v>
      </c>
      <c r="L51" s="18">
        <f t="shared" si="3"/>
        <v>6.1470689364694846E-2</v>
      </c>
      <c r="M51" s="18">
        <f t="shared" si="4"/>
        <v>12541918817524</v>
      </c>
    </row>
    <row r="52" spans="1:13" x14ac:dyDescent="0.25">
      <c r="A52" s="14">
        <v>20067</v>
      </c>
      <c r="B52" s="15" t="s">
        <v>46</v>
      </c>
      <c r="C52" s="110">
        <v>16330</v>
      </c>
      <c r="D52" s="17">
        <v>210</v>
      </c>
      <c r="E52" s="9">
        <v>39020</v>
      </c>
      <c r="F52" s="14">
        <f t="shared" si="0"/>
        <v>637196600</v>
      </c>
      <c r="G52" s="15">
        <f t="shared" si="7"/>
        <v>172924</v>
      </c>
      <c r="H52" s="42">
        <f t="shared" si="5"/>
        <v>2696690124</v>
      </c>
      <c r="I52" s="17">
        <f t="shared" si="6"/>
        <v>7.9383420119641612E-2</v>
      </c>
      <c r="J52" s="49">
        <f t="shared" si="1"/>
        <v>4.1290204997411373E-2</v>
      </c>
      <c r="K52" s="14">
        <f t="shared" si="2"/>
        <v>7.9383420119641612E-2</v>
      </c>
      <c r="L52" s="18">
        <f t="shared" si="3"/>
        <v>7.9383420119641612E-2</v>
      </c>
      <c r="M52" s="18">
        <f t="shared" si="4"/>
        <v>10405420478000</v>
      </c>
    </row>
    <row r="53" spans="1:13" x14ac:dyDescent="0.25">
      <c r="A53" s="14">
        <v>48074</v>
      </c>
      <c r="B53" s="15" t="s">
        <v>47</v>
      </c>
      <c r="C53" s="110">
        <v>16367</v>
      </c>
      <c r="D53" s="17">
        <v>209</v>
      </c>
      <c r="E53" s="9">
        <v>4258</v>
      </c>
      <c r="F53" s="14">
        <f t="shared" si="0"/>
        <v>69690686</v>
      </c>
      <c r="G53" s="15">
        <f t="shared" si="7"/>
        <v>177182</v>
      </c>
      <c r="H53" s="42">
        <f t="shared" si="5"/>
        <v>2766380810</v>
      </c>
      <c r="I53" s="17">
        <f t="shared" si="6"/>
        <v>8.1338120467016384E-2</v>
      </c>
      <c r="J53" s="49">
        <f t="shared" si="1"/>
        <v>4.2357269650387504E-2</v>
      </c>
      <c r="K53" s="14">
        <f t="shared" si="2"/>
        <v>8.1338120467016384E-2</v>
      </c>
      <c r="L53" s="18">
        <f t="shared" si="3"/>
        <v>8.1338120467016384E-2</v>
      </c>
      <c r="M53" s="18">
        <f t="shared" si="4"/>
        <v>1140627457762</v>
      </c>
    </row>
    <row r="54" spans="1:13" x14ac:dyDescent="0.25">
      <c r="A54" s="14">
        <v>20060</v>
      </c>
      <c r="B54" s="15" t="s">
        <v>48</v>
      </c>
      <c r="C54" s="110">
        <v>16483</v>
      </c>
      <c r="D54" s="17">
        <v>208</v>
      </c>
      <c r="E54" s="18">
        <v>123</v>
      </c>
      <c r="F54" s="14">
        <f t="shared" si="0"/>
        <v>2027409</v>
      </c>
      <c r="G54" s="15">
        <f t="shared" si="7"/>
        <v>177305</v>
      </c>
      <c r="H54" s="42">
        <f t="shared" si="5"/>
        <v>2768408219</v>
      </c>
      <c r="I54" s="17">
        <f t="shared" si="6"/>
        <v>8.139458550758169E-2</v>
      </c>
      <c r="J54" s="49">
        <f t="shared" si="1"/>
        <v>4.238831219861304E-2</v>
      </c>
      <c r="K54" s="14">
        <f t="shared" si="2"/>
        <v>8.139458550758169E-2</v>
      </c>
      <c r="L54" s="18">
        <f t="shared" si="3"/>
        <v>8.139458550758169E-2</v>
      </c>
      <c r="M54" s="18">
        <f t="shared" si="4"/>
        <v>33417782547</v>
      </c>
    </row>
    <row r="55" spans="1:13" ht="15.75" thickBot="1" x14ac:dyDescent="0.3">
      <c r="A55" s="14">
        <v>20078</v>
      </c>
      <c r="B55" s="15" t="s">
        <v>49</v>
      </c>
      <c r="C55" s="110">
        <v>17122</v>
      </c>
      <c r="D55" s="17">
        <v>207</v>
      </c>
      <c r="E55" s="9">
        <v>1504</v>
      </c>
      <c r="F55" s="14">
        <f t="shared" si="0"/>
        <v>25751488</v>
      </c>
      <c r="G55" s="15">
        <f t="shared" si="7"/>
        <v>178809</v>
      </c>
      <c r="H55" s="42">
        <f t="shared" si="5"/>
        <v>2794159707</v>
      </c>
      <c r="I55" s="17">
        <f t="shared" si="6"/>
        <v>8.2085019824738023E-2</v>
      </c>
      <c r="J55" s="49">
        <f t="shared" si="1"/>
        <v>4.2782604523506199E-2</v>
      </c>
      <c r="K55" s="14">
        <f t="shared" si="2"/>
        <v>8.2085019824738023E-2</v>
      </c>
      <c r="L55" s="18">
        <f t="shared" si="3"/>
        <v>8.2085019824738023E-2</v>
      </c>
      <c r="M55" s="18">
        <f t="shared" si="4"/>
        <v>440916977536</v>
      </c>
    </row>
    <row r="56" spans="1:13" x14ac:dyDescent="0.25">
      <c r="A56" s="14">
        <v>48906</v>
      </c>
      <c r="B56" s="15" t="s">
        <v>50</v>
      </c>
      <c r="C56" s="110">
        <v>17157</v>
      </c>
      <c r="D56" s="17">
        <v>206</v>
      </c>
      <c r="E56" s="9">
        <v>1012</v>
      </c>
      <c r="F56" s="14">
        <f t="shared" si="0"/>
        <v>17362884</v>
      </c>
      <c r="G56" s="15">
        <f t="shared" si="7"/>
        <v>179821</v>
      </c>
      <c r="H56" s="42">
        <f t="shared" si="5"/>
        <v>2811522591</v>
      </c>
      <c r="I56" s="17">
        <f t="shared" si="6"/>
        <v>8.2549593979633101E-2</v>
      </c>
      <c r="J56" s="49">
        <f t="shared" si="1"/>
        <v>4.3048455254120689E-2</v>
      </c>
      <c r="K56" s="14">
        <f t="shared" si="2"/>
        <v>8.2549593979633101E-2</v>
      </c>
      <c r="L56" s="18">
        <f t="shared" si="3"/>
        <v>8.2549593979633101E-2</v>
      </c>
      <c r="M56" s="51">
        <f t="shared" si="4"/>
        <v>297895000788</v>
      </c>
    </row>
    <row r="57" spans="1:13" x14ac:dyDescent="0.25">
      <c r="A57" s="14">
        <v>1044</v>
      </c>
      <c r="B57" s="15" t="s">
        <v>51</v>
      </c>
      <c r="C57" s="110">
        <v>17196</v>
      </c>
      <c r="D57" s="17">
        <v>205</v>
      </c>
      <c r="E57" s="18">
        <v>296</v>
      </c>
      <c r="F57" s="14">
        <f t="shared" si="0"/>
        <v>5090016</v>
      </c>
      <c r="G57" s="15">
        <f t="shared" si="7"/>
        <v>180117</v>
      </c>
      <c r="H57" s="42">
        <f t="shared" si="5"/>
        <v>2816612607</v>
      </c>
      <c r="I57" s="17">
        <f t="shared" si="6"/>
        <v>8.2685477329286217E-2</v>
      </c>
      <c r="J57" s="49">
        <f t="shared" si="1"/>
        <v>4.3126390721088009E-2</v>
      </c>
      <c r="K57" s="14">
        <f t="shared" si="2"/>
        <v>8.2685477329286217E-2</v>
      </c>
      <c r="L57" s="18">
        <f t="shared" si="3"/>
        <v>8.2685477329286217E-2</v>
      </c>
      <c r="M57" s="18">
        <f t="shared" si="4"/>
        <v>87527915136</v>
      </c>
    </row>
    <row r="58" spans="1:13" x14ac:dyDescent="0.25">
      <c r="A58" s="14">
        <v>1019</v>
      </c>
      <c r="B58" s="15" t="s">
        <v>52</v>
      </c>
      <c r="C58" s="110">
        <v>17391</v>
      </c>
      <c r="D58" s="17">
        <v>204</v>
      </c>
      <c r="E58" s="18">
        <v>195</v>
      </c>
      <c r="F58" s="14">
        <f t="shared" si="0"/>
        <v>3391245</v>
      </c>
      <c r="G58" s="15">
        <f t="shared" si="7"/>
        <v>180312</v>
      </c>
      <c r="H58" s="42">
        <f t="shared" si="5"/>
        <v>2820003852</v>
      </c>
      <c r="I58" s="17">
        <f t="shared" si="6"/>
        <v>8.2774995076523902E-2</v>
      </c>
      <c r="J58" s="49">
        <f t="shared" si="1"/>
        <v>4.3178315560356804E-2</v>
      </c>
      <c r="K58" s="14">
        <f t="shared" si="2"/>
        <v>8.2774995076523902E-2</v>
      </c>
      <c r="L58" s="18">
        <f t="shared" si="3"/>
        <v>8.2774995076523902E-2</v>
      </c>
      <c r="M58" s="18">
        <f t="shared" si="4"/>
        <v>58977141795</v>
      </c>
    </row>
    <row r="59" spans="1:13" x14ac:dyDescent="0.25">
      <c r="A59" s="14">
        <v>48016</v>
      </c>
      <c r="B59" s="15" t="s">
        <v>53</v>
      </c>
      <c r="C59" s="110">
        <v>17444</v>
      </c>
      <c r="D59" s="17">
        <v>203</v>
      </c>
      <c r="E59" s="9">
        <v>6748</v>
      </c>
      <c r="F59" s="14">
        <f t="shared" si="0"/>
        <v>117712112</v>
      </c>
      <c r="G59" s="15">
        <f t="shared" si="7"/>
        <v>187060</v>
      </c>
      <c r="H59" s="42">
        <f t="shared" si="5"/>
        <v>2937715964</v>
      </c>
      <c r="I59" s="17">
        <f t="shared" si="6"/>
        <v>8.5872768196318394E-2</v>
      </c>
      <c r="J59" s="49">
        <f t="shared" si="1"/>
        <v>4.4980657324396371E-2</v>
      </c>
      <c r="K59" s="14">
        <f t="shared" si="2"/>
        <v>8.5872768196318394E-2</v>
      </c>
      <c r="L59" s="18">
        <f t="shared" si="3"/>
        <v>8.5872768196318394E-2</v>
      </c>
      <c r="M59" s="18">
        <f t="shared" si="4"/>
        <v>2053370081728</v>
      </c>
    </row>
    <row r="60" spans="1:13" x14ac:dyDescent="0.25">
      <c r="A60" s="14">
        <v>48085</v>
      </c>
      <c r="B60" s="15" t="s">
        <v>54</v>
      </c>
      <c r="C60" s="110">
        <v>17488</v>
      </c>
      <c r="D60" s="17">
        <v>202</v>
      </c>
      <c r="E60" s="9">
        <v>12527</v>
      </c>
      <c r="F60" s="14">
        <f t="shared" si="0"/>
        <v>219072176</v>
      </c>
      <c r="G60" s="15">
        <f t="shared" si="7"/>
        <v>199587</v>
      </c>
      <c r="H60" s="42">
        <f t="shared" si="5"/>
        <v>3156788140</v>
      </c>
      <c r="I60" s="17">
        <f t="shared" si="6"/>
        <v>9.1623480091941614E-2</v>
      </c>
      <c r="J60" s="49">
        <f t="shared" si="1"/>
        <v>4.8334967475112442E-2</v>
      </c>
      <c r="K60" s="14">
        <f t="shared" si="2"/>
        <v>9.1623480091941614E-2</v>
      </c>
      <c r="L60" s="18">
        <f t="shared" si="3"/>
        <v>9.1623480091941614E-2</v>
      </c>
      <c r="M60" s="18">
        <f t="shared" si="4"/>
        <v>3831134213888</v>
      </c>
    </row>
    <row r="61" spans="1:13" x14ac:dyDescent="0.25">
      <c r="A61" s="14">
        <v>1021</v>
      </c>
      <c r="B61" s="15" t="s">
        <v>55</v>
      </c>
      <c r="C61" s="110">
        <v>17596</v>
      </c>
      <c r="D61" s="17">
        <v>201</v>
      </c>
      <c r="E61" s="18">
        <v>589</v>
      </c>
      <c r="F61" s="14">
        <f t="shared" si="0"/>
        <v>10364044</v>
      </c>
      <c r="G61" s="15">
        <f t="shared" si="7"/>
        <v>200176</v>
      </c>
      <c r="H61" s="42">
        <f t="shared" si="5"/>
        <v>3167152184</v>
      </c>
      <c r="I61" s="17">
        <f t="shared" si="6"/>
        <v>9.1893869595136471E-2</v>
      </c>
      <c r="J61" s="49">
        <f t="shared" si="1"/>
        <v>4.8493655897469047E-2</v>
      </c>
      <c r="K61" s="14">
        <f t="shared" si="2"/>
        <v>9.1893869595136471E-2</v>
      </c>
      <c r="L61" s="18">
        <f t="shared" si="3"/>
        <v>9.1893869595136471E-2</v>
      </c>
      <c r="M61" s="18">
        <f t="shared" si="4"/>
        <v>182365718224</v>
      </c>
    </row>
    <row r="62" spans="1:13" x14ac:dyDescent="0.25">
      <c r="A62" s="14">
        <v>48040</v>
      </c>
      <c r="B62" s="15" t="s">
        <v>56</v>
      </c>
      <c r="C62" s="110">
        <v>17625</v>
      </c>
      <c r="D62" s="17">
        <v>200</v>
      </c>
      <c r="E62" s="9">
        <v>1570</v>
      </c>
      <c r="F62" s="14">
        <f t="shared" si="0"/>
        <v>27671250</v>
      </c>
      <c r="G62" s="15">
        <f t="shared" si="7"/>
        <v>201746</v>
      </c>
      <c r="H62" s="42">
        <f t="shared" si="5"/>
        <v>3194823434</v>
      </c>
      <c r="I62" s="17">
        <f t="shared" si="6"/>
        <v>9.261460222674249E-2</v>
      </c>
      <c r="J62" s="49">
        <f t="shared" si="1"/>
        <v>4.8917342540167122E-2</v>
      </c>
      <c r="K62" s="14">
        <f t="shared" si="2"/>
        <v>9.261460222674249E-2</v>
      </c>
      <c r="L62" s="18">
        <f t="shared" si="3"/>
        <v>9.261460222674249E-2</v>
      </c>
      <c r="M62" s="18">
        <f t="shared" si="4"/>
        <v>487705781250</v>
      </c>
    </row>
    <row r="63" spans="1:13" x14ac:dyDescent="0.25">
      <c r="A63" s="14">
        <v>48042</v>
      </c>
      <c r="B63" s="15" t="s">
        <v>57</v>
      </c>
      <c r="C63" s="110">
        <v>17658</v>
      </c>
      <c r="D63" s="17">
        <v>199</v>
      </c>
      <c r="E63" s="9">
        <v>1740</v>
      </c>
      <c r="F63" s="14">
        <f t="shared" si="0"/>
        <v>30724920</v>
      </c>
      <c r="G63" s="15">
        <f t="shared" si="7"/>
        <v>203486</v>
      </c>
      <c r="H63" s="42">
        <f t="shared" si="5"/>
        <v>3225548354</v>
      </c>
      <c r="I63" s="17">
        <f t="shared" si="6"/>
        <v>9.3413375971324944E-2</v>
      </c>
      <c r="J63" s="49">
        <f t="shared" si="1"/>
        <v>4.9387785263281081E-2</v>
      </c>
      <c r="K63" s="14">
        <f t="shared" si="2"/>
        <v>9.3413375971324944E-2</v>
      </c>
      <c r="L63" s="18">
        <f t="shared" si="3"/>
        <v>9.3413375971324944E-2</v>
      </c>
      <c r="M63" s="18">
        <f t="shared" si="4"/>
        <v>542540637360</v>
      </c>
    </row>
    <row r="64" spans="1:13" x14ac:dyDescent="0.25">
      <c r="A64" s="14">
        <v>1046</v>
      </c>
      <c r="B64" s="15" t="s">
        <v>58</v>
      </c>
      <c r="C64" s="110">
        <v>17727</v>
      </c>
      <c r="D64" s="17">
        <v>198</v>
      </c>
      <c r="E64" s="18">
        <v>750</v>
      </c>
      <c r="F64" s="14">
        <f t="shared" si="0"/>
        <v>13295250</v>
      </c>
      <c r="G64" s="15">
        <f t="shared" si="7"/>
        <v>204236</v>
      </c>
      <c r="H64" s="42">
        <f t="shared" si="5"/>
        <v>3238843604</v>
      </c>
      <c r="I64" s="17">
        <f t="shared" si="6"/>
        <v>9.375767499916221E-2</v>
      </c>
      <c r="J64" s="49">
        <f t="shared" si="1"/>
        <v>4.959135466604863E-2</v>
      </c>
      <c r="K64" s="14">
        <f t="shared" si="2"/>
        <v>9.375767499916221E-2</v>
      </c>
      <c r="L64" s="18">
        <f t="shared" si="3"/>
        <v>9.375767499916221E-2</v>
      </c>
      <c r="M64" s="18">
        <f t="shared" si="4"/>
        <v>235684896750</v>
      </c>
    </row>
    <row r="65" spans="1:13" x14ac:dyDescent="0.25">
      <c r="A65" s="14">
        <v>20075</v>
      </c>
      <c r="B65" s="15" t="s">
        <v>59</v>
      </c>
      <c r="C65" s="110">
        <v>17743</v>
      </c>
      <c r="D65" s="17">
        <v>197</v>
      </c>
      <c r="E65" s="9">
        <v>5822</v>
      </c>
      <c r="F65" s="14">
        <f t="shared" si="0"/>
        <v>103299746</v>
      </c>
      <c r="G65" s="15">
        <f t="shared" si="7"/>
        <v>210058</v>
      </c>
      <c r="H65" s="42">
        <f t="shared" si="5"/>
        <v>3342143350</v>
      </c>
      <c r="I65" s="17">
        <f t="shared" si="6"/>
        <v>9.6430353585920281E-2</v>
      </c>
      <c r="J65" s="49">
        <f t="shared" si="1"/>
        <v>5.1173022374385042E-2</v>
      </c>
      <c r="K65" s="14">
        <f t="shared" si="2"/>
        <v>9.6430353585920281E-2</v>
      </c>
      <c r="L65" s="18">
        <f t="shared" si="3"/>
        <v>9.6430353585920281E-2</v>
      </c>
      <c r="M65" s="18">
        <f t="shared" si="4"/>
        <v>1832847393278</v>
      </c>
    </row>
    <row r="66" spans="1:13" x14ac:dyDescent="0.25">
      <c r="A66" s="14">
        <v>48048</v>
      </c>
      <c r="B66" s="15" t="s">
        <v>60</v>
      </c>
      <c r="C66" s="110">
        <v>17783</v>
      </c>
      <c r="D66" s="17">
        <v>196</v>
      </c>
      <c r="E66" s="18">
        <v>614</v>
      </c>
      <c r="F66" s="14">
        <f t="shared" si="0"/>
        <v>10918762</v>
      </c>
      <c r="G66" s="15">
        <f t="shared" si="7"/>
        <v>210672</v>
      </c>
      <c r="H66" s="42">
        <f t="shared" si="5"/>
        <v>3353062112</v>
      </c>
      <c r="I66" s="17">
        <f t="shared" si="6"/>
        <v>9.6712219723376389E-2</v>
      </c>
      <c r="J66" s="49">
        <f t="shared" si="1"/>
        <v>5.1340204327285595E-2</v>
      </c>
      <c r="K66" s="14">
        <f t="shared" si="2"/>
        <v>9.6712219723376389E-2</v>
      </c>
      <c r="L66" s="18">
        <f t="shared" si="3"/>
        <v>9.6712219723376389E-2</v>
      </c>
      <c r="M66" s="18">
        <f t="shared" si="4"/>
        <v>194168344646</v>
      </c>
    </row>
    <row r="67" spans="1:13" x14ac:dyDescent="0.25">
      <c r="A67" s="14">
        <v>48053</v>
      </c>
      <c r="B67" s="15" t="s">
        <v>61</v>
      </c>
      <c r="C67" s="110">
        <v>18137</v>
      </c>
      <c r="D67" s="17">
        <v>195</v>
      </c>
      <c r="E67" s="9">
        <v>1109</v>
      </c>
      <c r="F67" s="14">
        <f t="shared" si="0"/>
        <v>20113933</v>
      </c>
      <c r="G67" s="15">
        <f t="shared" si="7"/>
        <v>211781</v>
      </c>
      <c r="H67" s="42">
        <f t="shared" si="5"/>
        <v>3373176045</v>
      </c>
      <c r="I67" s="17">
        <f t="shared" si="6"/>
        <v>9.7221323219205097E-2</v>
      </c>
      <c r="J67" s="49">
        <f t="shared" si="1"/>
        <v>5.1648177575484504E-2</v>
      </c>
      <c r="K67" s="14">
        <f t="shared" si="2"/>
        <v>9.7221323219205097E-2</v>
      </c>
      <c r="L67" s="18">
        <f t="shared" si="3"/>
        <v>9.7221323219205097E-2</v>
      </c>
      <c r="M67" s="18">
        <f t="shared" si="4"/>
        <v>364806402821</v>
      </c>
    </row>
    <row r="68" spans="1:13" x14ac:dyDescent="0.25">
      <c r="A68" s="14">
        <v>48033</v>
      </c>
      <c r="B68" s="15" t="s">
        <v>62</v>
      </c>
      <c r="C68" s="110">
        <v>18145</v>
      </c>
      <c r="D68" s="17">
        <v>194</v>
      </c>
      <c r="E68" s="18">
        <v>258</v>
      </c>
      <c r="F68" s="14">
        <f t="shared" si="0"/>
        <v>4681410</v>
      </c>
      <c r="G68" s="15">
        <f t="shared" si="7"/>
        <v>212039</v>
      </c>
      <c r="H68" s="42">
        <f t="shared" si="5"/>
        <v>3377857455</v>
      </c>
      <c r="I68" s="17">
        <f t="shared" si="6"/>
        <v>9.7339762084781109E-2</v>
      </c>
      <c r="J68" s="49">
        <f t="shared" si="1"/>
        <v>5.1719856696810541E-2</v>
      </c>
      <c r="K68" s="14">
        <f t="shared" si="2"/>
        <v>9.7339762084781109E-2</v>
      </c>
      <c r="L68" s="18">
        <f t="shared" si="3"/>
        <v>9.7339762084781109E-2</v>
      </c>
      <c r="M68" s="18">
        <f t="shared" si="4"/>
        <v>84944184450</v>
      </c>
    </row>
    <row r="69" spans="1:13" x14ac:dyDescent="0.25">
      <c r="A69" s="14">
        <v>20077</v>
      </c>
      <c r="B69" s="15" t="s">
        <v>63</v>
      </c>
      <c r="C69" s="110">
        <v>18253</v>
      </c>
      <c r="D69" s="17">
        <v>193</v>
      </c>
      <c r="E69" s="9">
        <v>6957</v>
      </c>
      <c r="F69" s="14">
        <f t="shared" si="0"/>
        <v>126986121</v>
      </c>
      <c r="G69" s="15">
        <f t="shared" si="7"/>
        <v>218996</v>
      </c>
      <c r="H69" s="42">
        <f t="shared" si="5"/>
        <v>3504843576</v>
      </c>
      <c r="I69" s="17">
        <f t="shared" si="6"/>
        <v>0.10053347986699958</v>
      </c>
      <c r="J69" s="17">
        <f t="shared" si="1"/>
        <v>5.3664196879337232E-2</v>
      </c>
      <c r="K69" s="14">
        <f t="shared" si="2"/>
        <v>0.10053347986699958</v>
      </c>
      <c r="L69" s="18">
        <f t="shared" si="3"/>
        <v>0.10053347986699958</v>
      </c>
      <c r="M69" s="18">
        <f t="shared" si="4"/>
        <v>2317877666613</v>
      </c>
    </row>
    <row r="70" spans="1:13" ht="15.75" thickBot="1" x14ac:dyDescent="0.3">
      <c r="A70" s="14">
        <v>48044</v>
      </c>
      <c r="B70" s="15" t="s">
        <v>64</v>
      </c>
      <c r="C70" s="110">
        <v>18444</v>
      </c>
      <c r="D70" s="17">
        <v>192</v>
      </c>
      <c r="E70" s="9">
        <v>80277</v>
      </c>
      <c r="F70" s="14">
        <f t="shared" si="0"/>
        <v>1480628988</v>
      </c>
      <c r="G70" s="15">
        <f t="shared" si="7"/>
        <v>299273</v>
      </c>
      <c r="H70" s="42">
        <f t="shared" si="5"/>
        <v>4985472564</v>
      </c>
      <c r="I70" s="17">
        <f t="shared" si="6"/>
        <v>0.13738587061058907</v>
      </c>
      <c r="J70" s="49">
        <f t="shared" si="1"/>
        <v>7.6334756576032198E-2</v>
      </c>
      <c r="K70" s="14">
        <f t="shared" si="2"/>
        <v>0.13738587061058907</v>
      </c>
      <c r="L70" s="18">
        <f t="shared" si="3"/>
        <v>0.13738587061058907</v>
      </c>
      <c r="M70" s="18">
        <f t="shared" si="4"/>
        <v>27308721054672</v>
      </c>
    </row>
    <row r="71" spans="1:13" x14ac:dyDescent="0.25">
      <c r="A71" s="14">
        <v>48093</v>
      </c>
      <c r="B71" s="15" t="s">
        <v>65</v>
      </c>
      <c r="C71" s="110">
        <v>18457</v>
      </c>
      <c r="D71" s="17">
        <v>191</v>
      </c>
      <c r="E71" s="9">
        <v>1142</v>
      </c>
      <c r="F71" s="14">
        <f t="shared" si="0"/>
        <v>21077894</v>
      </c>
      <c r="G71" s="15">
        <f t="shared" si="7"/>
        <v>300415</v>
      </c>
      <c r="H71" s="42">
        <f t="shared" si="5"/>
        <v>5006550458</v>
      </c>
      <c r="I71" s="17">
        <f t="shared" si="6"/>
        <v>0.13791012326364263</v>
      </c>
      <c r="J71" s="49">
        <f t="shared" si="1"/>
        <v>7.6657489453802657E-2</v>
      </c>
      <c r="K71" s="14">
        <f t="shared" si="2"/>
        <v>0.13791012326364263</v>
      </c>
      <c r="L71" s="18">
        <f t="shared" si="3"/>
        <v>0.13791012326364263</v>
      </c>
      <c r="M71" s="51">
        <f t="shared" si="4"/>
        <v>389034689558</v>
      </c>
    </row>
    <row r="72" spans="1:13" x14ac:dyDescent="0.25">
      <c r="A72" s="14">
        <v>20024</v>
      </c>
      <c r="B72" s="15" t="s">
        <v>66</v>
      </c>
      <c r="C72" s="110">
        <v>18554</v>
      </c>
      <c r="D72" s="17">
        <v>190</v>
      </c>
      <c r="E72" s="18">
        <v>531</v>
      </c>
      <c r="F72" s="14">
        <f t="shared" si="0"/>
        <v>9852174</v>
      </c>
      <c r="G72" s="15">
        <f t="shared" si="7"/>
        <v>300946</v>
      </c>
      <c r="H72" s="42">
        <f t="shared" si="5"/>
        <v>5016402632</v>
      </c>
      <c r="I72" s="17">
        <f t="shared" si="6"/>
        <v>0.13815388697535141</v>
      </c>
      <c r="J72" s="49">
        <f t="shared" si="1"/>
        <v>7.6808340410132334E-2</v>
      </c>
      <c r="K72" s="14">
        <f t="shared" si="2"/>
        <v>0.13815388697535141</v>
      </c>
      <c r="L72" s="18">
        <f t="shared" si="3"/>
        <v>0.13815388697535141</v>
      </c>
      <c r="M72" s="18">
        <f t="shared" si="4"/>
        <v>182797236396</v>
      </c>
    </row>
    <row r="73" spans="1:13" x14ac:dyDescent="0.25">
      <c r="A73" s="14">
        <v>48026</v>
      </c>
      <c r="B73" s="15" t="s">
        <v>67</v>
      </c>
      <c r="C73" s="110">
        <v>18595</v>
      </c>
      <c r="D73" s="17">
        <v>189</v>
      </c>
      <c r="E73" s="9">
        <v>1313</v>
      </c>
      <c r="F73" s="14">
        <f t="shared" si="0"/>
        <v>24415235</v>
      </c>
      <c r="G73" s="15">
        <f t="shared" si="7"/>
        <v>302259</v>
      </c>
      <c r="H73" s="42">
        <f t="shared" si="5"/>
        <v>5040817867</v>
      </c>
      <c r="I73" s="17">
        <f t="shared" si="6"/>
        <v>0.13875663980675185</v>
      </c>
      <c r="J73" s="49">
        <f t="shared" si="1"/>
        <v>7.7182172779390476E-2</v>
      </c>
      <c r="K73" s="14">
        <f t="shared" si="2"/>
        <v>0.13875663980675185</v>
      </c>
      <c r="L73" s="18">
        <f t="shared" si="3"/>
        <v>0.13875663980675185</v>
      </c>
      <c r="M73" s="18">
        <f t="shared" si="4"/>
        <v>454001294825</v>
      </c>
    </row>
    <row r="74" spans="1:13" x14ac:dyDescent="0.25">
      <c r="A74" s="14">
        <v>48063</v>
      </c>
      <c r="B74" s="15" t="s">
        <v>68</v>
      </c>
      <c r="C74" s="110">
        <v>18770</v>
      </c>
      <c r="D74" s="17">
        <v>188</v>
      </c>
      <c r="E74" s="18">
        <v>431</v>
      </c>
      <c r="F74" s="14">
        <f t="shared" si="0"/>
        <v>8089870</v>
      </c>
      <c r="G74" s="15">
        <f t="shared" si="7"/>
        <v>302690</v>
      </c>
      <c r="H74" s="42">
        <f t="shared" si="5"/>
        <v>5048907737</v>
      </c>
      <c r="I74" s="17">
        <f t="shared" si="6"/>
        <v>0.13895449698141565</v>
      </c>
      <c r="J74" s="49">
        <f t="shared" si="1"/>
        <v>7.730604032639915E-2</v>
      </c>
      <c r="K74" s="14">
        <f t="shared" si="2"/>
        <v>0.13895449698141565</v>
      </c>
      <c r="L74" s="18">
        <f t="shared" si="3"/>
        <v>0.13895449698141565</v>
      </c>
      <c r="M74" s="18">
        <f t="shared" si="4"/>
        <v>151846859900</v>
      </c>
    </row>
    <row r="75" spans="1:13" x14ac:dyDescent="0.25">
      <c r="A75" s="14">
        <v>48028</v>
      </c>
      <c r="B75" s="15" t="s">
        <v>69</v>
      </c>
      <c r="C75" s="110">
        <v>18812</v>
      </c>
      <c r="D75" s="17">
        <v>187</v>
      </c>
      <c r="E75" s="18">
        <v>897</v>
      </c>
      <c r="F75" s="14">
        <f t="shared" si="0"/>
        <v>16874364</v>
      </c>
      <c r="G75" s="15">
        <f t="shared" si="7"/>
        <v>303587</v>
      </c>
      <c r="H75" s="42">
        <f t="shared" si="5"/>
        <v>5065782101</v>
      </c>
      <c r="I75" s="17">
        <f t="shared" si="6"/>
        <v>0.13936627861870904</v>
      </c>
      <c r="J75" s="49">
        <f t="shared" si="1"/>
        <v>7.7564411113075771E-2</v>
      </c>
      <c r="K75" s="14">
        <f t="shared" si="2"/>
        <v>0.13936627861870904</v>
      </c>
      <c r="L75" s="18">
        <f t="shared" si="3"/>
        <v>0.13936627861870904</v>
      </c>
      <c r="M75" s="18">
        <f t="shared" si="4"/>
        <v>317440535568</v>
      </c>
    </row>
    <row r="76" spans="1:13" x14ac:dyDescent="0.25">
      <c r="A76" s="14">
        <v>48025</v>
      </c>
      <c r="B76" s="15" t="s">
        <v>70</v>
      </c>
      <c r="C76" s="110">
        <v>19016</v>
      </c>
      <c r="D76" s="17">
        <v>186</v>
      </c>
      <c r="E76" s="9">
        <v>1060</v>
      </c>
      <c r="F76" s="14">
        <f t="shared" ref="F76:F139" si="8">C76*E76</f>
        <v>20156960</v>
      </c>
      <c r="G76" s="15">
        <f t="shared" si="7"/>
        <v>304647</v>
      </c>
      <c r="H76" s="42">
        <f t="shared" si="5"/>
        <v>5085939061</v>
      </c>
      <c r="I76" s="17">
        <f t="shared" si="6"/>
        <v>0.1398528879113857</v>
      </c>
      <c r="J76" s="49">
        <f t="shared" ref="J76:J139" si="9">H76/65310649927</f>
        <v>7.7873043166539174E-2</v>
      </c>
      <c r="K76" s="14">
        <f t="shared" ref="K76:K139" si="10">I76</f>
        <v>0.1398528879113857</v>
      </c>
      <c r="L76" s="18">
        <f t="shared" ref="L76:L139" si="11">K76</f>
        <v>0.1398528879113857</v>
      </c>
      <c r="M76" s="18">
        <f t="shared" ref="M76:M139" si="12">C76^2*E76</f>
        <v>383304751360</v>
      </c>
    </row>
    <row r="77" spans="1:13" x14ac:dyDescent="0.25">
      <c r="A77" s="14">
        <v>1063</v>
      </c>
      <c r="B77" s="15" t="s">
        <v>71</v>
      </c>
      <c r="C77" s="110">
        <v>19104</v>
      </c>
      <c r="D77" s="17">
        <v>185</v>
      </c>
      <c r="E77" s="9">
        <v>2401</v>
      </c>
      <c r="F77" s="14">
        <f t="shared" si="8"/>
        <v>45868704</v>
      </c>
      <c r="G77" s="15">
        <f t="shared" si="7"/>
        <v>307048</v>
      </c>
      <c r="H77" s="42">
        <f t="shared" ref="H77:H140" si="13">F77+H76</f>
        <v>5131807765</v>
      </c>
      <c r="I77" s="17">
        <f t="shared" ref="I77:I140" si="14">G77/2178339</f>
        <v>0.1409551038658354</v>
      </c>
      <c r="J77" s="49">
        <f t="shared" si="9"/>
        <v>7.8575359007083859E-2</v>
      </c>
      <c r="K77" s="14">
        <f t="shared" si="10"/>
        <v>0.1409551038658354</v>
      </c>
      <c r="L77" s="18">
        <f t="shared" si="11"/>
        <v>0.1409551038658354</v>
      </c>
      <c r="M77" s="18">
        <f t="shared" si="12"/>
        <v>876275721216</v>
      </c>
    </row>
    <row r="78" spans="1:13" x14ac:dyDescent="0.25">
      <c r="A78" s="14">
        <v>1056</v>
      </c>
      <c r="B78" s="15" t="s">
        <v>72</v>
      </c>
      <c r="C78" s="110">
        <v>19191</v>
      </c>
      <c r="D78" s="17">
        <v>184</v>
      </c>
      <c r="E78" s="18">
        <v>296</v>
      </c>
      <c r="F78" s="14">
        <f t="shared" si="8"/>
        <v>5680536</v>
      </c>
      <c r="G78" s="15">
        <f t="shared" ref="G78:G141" si="15">E78+G77</f>
        <v>307344</v>
      </c>
      <c r="H78" s="42">
        <f t="shared" si="13"/>
        <v>5137488301</v>
      </c>
      <c r="I78" s="17">
        <f t="shared" si="14"/>
        <v>0.14109098721548849</v>
      </c>
      <c r="J78" s="49">
        <f t="shared" si="9"/>
        <v>7.8662336184716436E-2</v>
      </c>
      <c r="K78" s="14">
        <f t="shared" si="10"/>
        <v>0.14109098721548849</v>
      </c>
      <c r="L78" s="18">
        <f t="shared" si="11"/>
        <v>0.14109098721548849</v>
      </c>
      <c r="M78" s="18">
        <f t="shared" si="12"/>
        <v>109015166376</v>
      </c>
    </row>
    <row r="79" spans="1:13" x14ac:dyDescent="0.25">
      <c r="A79" s="14">
        <v>48049</v>
      </c>
      <c r="B79" s="15" t="s">
        <v>73</v>
      </c>
      <c r="C79" s="110">
        <v>19372</v>
      </c>
      <c r="D79" s="17">
        <v>183</v>
      </c>
      <c r="E79" s="18">
        <v>668</v>
      </c>
      <c r="F79" s="14">
        <f t="shared" si="8"/>
        <v>12940496</v>
      </c>
      <c r="G79" s="15">
        <f t="shared" si="15"/>
        <v>308012</v>
      </c>
      <c r="H79" s="42">
        <f t="shared" si="13"/>
        <v>5150428797</v>
      </c>
      <c r="I79" s="17">
        <f t="shared" si="14"/>
        <v>0.1413976428829489</v>
      </c>
      <c r="J79" s="49">
        <f t="shared" si="9"/>
        <v>7.8860473793429017E-2</v>
      </c>
      <c r="K79" s="14">
        <f t="shared" si="10"/>
        <v>0.1413976428829489</v>
      </c>
      <c r="L79" s="18">
        <f t="shared" si="11"/>
        <v>0.1413976428829489</v>
      </c>
      <c r="M79" s="18">
        <f t="shared" si="12"/>
        <v>250683288512</v>
      </c>
    </row>
    <row r="80" spans="1:13" x14ac:dyDescent="0.25">
      <c r="A80" s="14">
        <v>20026</v>
      </c>
      <c r="B80" s="15" t="s">
        <v>74</v>
      </c>
      <c r="C80" s="110">
        <v>19412</v>
      </c>
      <c r="D80" s="17">
        <v>182</v>
      </c>
      <c r="E80" s="18">
        <v>249</v>
      </c>
      <c r="F80" s="14">
        <f t="shared" si="8"/>
        <v>4833588</v>
      </c>
      <c r="G80" s="15">
        <f t="shared" si="15"/>
        <v>308261</v>
      </c>
      <c r="H80" s="42">
        <f t="shared" si="13"/>
        <v>5155262385</v>
      </c>
      <c r="I80" s="17">
        <f t="shared" si="14"/>
        <v>0.14151195016019086</v>
      </c>
      <c r="J80" s="49">
        <f t="shared" si="9"/>
        <v>7.8934482978843687E-2</v>
      </c>
      <c r="K80" s="14">
        <f t="shared" si="10"/>
        <v>0.14151195016019086</v>
      </c>
      <c r="L80" s="18">
        <f t="shared" si="11"/>
        <v>0.14151195016019086</v>
      </c>
      <c r="M80" s="18">
        <f t="shared" si="12"/>
        <v>93829610256</v>
      </c>
    </row>
    <row r="81" spans="1:13" x14ac:dyDescent="0.25">
      <c r="A81" s="14">
        <v>20005</v>
      </c>
      <c r="B81" s="15" t="s">
        <v>75</v>
      </c>
      <c r="C81" s="110">
        <v>19421</v>
      </c>
      <c r="D81" s="17">
        <v>181</v>
      </c>
      <c r="E81" s="9">
        <v>1750</v>
      </c>
      <c r="F81" s="14">
        <f t="shared" si="8"/>
        <v>33986750</v>
      </c>
      <c r="G81" s="15">
        <f t="shared" si="15"/>
        <v>310011</v>
      </c>
      <c r="H81" s="42">
        <f t="shared" si="13"/>
        <v>5189249135</v>
      </c>
      <c r="I81" s="17">
        <f t="shared" si="14"/>
        <v>0.14231531455847782</v>
      </c>
      <c r="J81" s="49">
        <f t="shared" si="9"/>
        <v>7.9454869011412466E-2</v>
      </c>
      <c r="K81" s="14">
        <f t="shared" si="10"/>
        <v>0.14231531455847782</v>
      </c>
      <c r="L81" s="18">
        <f t="shared" si="11"/>
        <v>0.14231531455847782</v>
      </c>
      <c r="M81" s="18">
        <f t="shared" si="12"/>
        <v>660056671750</v>
      </c>
    </row>
    <row r="82" spans="1:13" x14ac:dyDescent="0.25">
      <c r="A82" s="14">
        <v>48064</v>
      </c>
      <c r="B82" s="15" t="s">
        <v>76</v>
      </c>
      <c r="C82" s="110">
        <v>19761</v>
      </c>
      <c r="D82" s="17">
        <v>180</v>
      </c>
      <c r="E82" s="18">
        <v>702</v>
      </c>
      <c r="F82" s="14">
        <f t="shared" si="8"/>
        <v>13872222</v>
      </c>
      <c r="G82" s="15">
        <f t="shared" si="15"/>
        <v>310713</v>
      </c>
      <c r="H82" s="42">
        <f t="shared" si="13"/>
        <v>5203121357</v>
      </c>
      <c r="I82" s="17">
        <f t="shared" si="14"/>
        <v>0.1426375784485335</v>
      </c>
      <c r="J82" s="49">
        <f t="shared" si="9"/>
        <v>7.9667272685476423E-2</v>
      </c>
      <c r="K82" s="14">
        <f t="shared" si="10"/>
        <v>0.1426375784485335</v>
      </c>
      <c r="L82" s="18">
        <f t="shared" si="11"/>
        <v>0.1426375784485335</v>
      </c>
      <c r="M82" s="18">
        <f t="shared" si="12"/>
        <v>274128978942</v>
      </c>
    </row>
    <row r="83" spans="1:13" x14ac:dyDescent="0.25">
      <c r="A83" s="14">
        <v>48073</v>
      </c>
      <c r="B83" s="15" t="s">
        <v>77</v>
      </c>
      <c r="C83" s="110">
        <v>19944</v>
      </c>
      <c r="D83" s="17">
        <v>179</v>
      </c>
      <c r="E83" s="9">
        <v>8856</v>
      </c>
      <c r="F83" s="14">
        <f t="shared" si="8"/>
        <v>176624064</v>
      </c>
      <c r="G83" s="15">
        <f t="shared" si="15"/>
        <v>319569</v>
      </c>
      <c r="H83" s="42">
        <f t="shared" si="13"/>
        <v>5379745421</v>
      </c>
      <c r="I83" s="17">
        <f t="shared" si="14"/>
        <v>0.14670306136923592</v>
      </c>
      <c r="J83" s="49">
        <f t="shared" si="9"/>
        <v>8.2371641179702387E-2</v>
      </c>
      <c r="K83" s="14">
        <f t="shared" si="10"/>
        <v>0.14670306136923592</v>
      </c>
      <c r="L83" s="18">
        <f t="shared" si="11"/>
        <v>0.14670306136923592</v>
      </c>
      <c r="M83" s="18">
        <f t="shared" si="12"/>
        <v>3522590332416</v>
      </c>
    </row>
    <row r="84" spans="1:13" x14ac:dyDescent="0.25">
      <c r="A84" s="14">
        <v>48072</v>
      </c>
      <c r="B84" s="15" t="s">
        <v>78</v>
      </c>
      <c r="C84" s="110">
        <v>20225</v>
      </c>
      <c r="D84" s="17">
        <v>178</v>
      </c>
      <c r="E84" s="9">
        <v>1269</v>
      </c>
      <c r="F84" s="14">
        <f t="shared" si="8"/>
        <v>25665525</v>
      </c>
      <c r="G84" s="15">
        <f t="shared" si="15"/>
        <v>320838</v>
      </c>
      <c r="H84" s="42">
        <f t="shared" si="13"/>
        <v>5405410946</v>
      </c>
      <c r="I84" s="17">
        <f t="shared" si="14"/>
        <v>0.14728561532433657</v>
      </c>
      <c r="J84" s="49">
        <f t="shared" si="9"/>
        <v>8.2764617287407444E-2</v>
      </c>
      <c r="K84" s="14">
        <f t="shared" si="10"/>
        <v>0.14728561532433657</v>
      </c>
      <c r="L84" s="18">
        <f t="shared" si="11"/>
        <v>0.14728561532433657</v>
      </c>
      <c r="M84" s="18">
        <f t="shared" si="12"/>
        <v>519085243125</v>
      </c>
    </row>
    <row r="85" spans="1:13" ht="15.75" thickBot="1" x14ac:dyDescent="0.3">
      <c r="A85" s="14">
        <v>48024</v>
      </c>
      <c r="B85" s="15" t="s">
        <v>79</v>
      </c>
      <c r="C85" s="110">
        <v>20409</v>
      </c>
      <c r="D85" s="17">
        <v>177</v>
      </c>
      <c r="E85" s="9">
        <v>1302</v>
      </c>
      <c r="F85" s="14">
        <f t="shared" si="8"/>
        <v>26572518</v>
      </c>
      <c r="G85" s="15">
        <f t="shared" si="15"/>
        <v>322140</v>
      </c>
      <c r="H85" s="42">
        <f t="shared" si="13"/>
        <v>5431983464</v>
      </c>
      <c r="I85" s="17">
        <f t="shared" si="14"/>
        <v>0.14788331843666205</v>
      </c>
      <c r="J85" s="49">
        <f t="shared" si="9"/>
        <v>8.3171480762655375E-2</v>
      </c>
      <c r="K85" s="14">
        <f t="shared" si="10"/>
        <v>0.14788331843666205</v>
      </c>
      <c r="L85" s="18">
        <f t="shared" si="11"/>
        <v>0.14788331843666205</v>
      </c>
      <c r="M85" s="18">
        <f t="shared" si="12"/>
        <v>542318519862</v>
      </c>
    </row>
    <row r="86" spans="1:13" x14ac:dyDescent="0.25">
      <c r="A86" s="14">
        <v>48912</v>
      </c>
      <c r="B86" s="15" t="s">
        <v>80</v>
      </c>
      <c r="C86" s="110">
        <v>20467</v>
      </c>
      <c r="D86" s="17">
        <v>176</v>
      </c>
      <c r="E86" s="9">
        <v>2828</v>
      </c>
      <c r="F86" s="14">
        <f t="shared" si="8"/>
        <v>57880676</v>
      </c>
      <c r="G86" s="15">
        <f t="shared" si="15"/>
        <v>324968</v>
      </c>
      <c r="H86" s="42">
        <f t="shared" si="13"/>
        <v>5489864140</v>
      </c>
      <c r="I86" s="17">
        <f t="shared" si="14"/>
        <v>0.14918155530429378</v>
      </c>
      <c r="J86" s="49">
        <f t="shared" si="9"/>
        <v>8.4057717173787322E-2</v>
      </c>
      <c r="K86" s="14">
        <f t="shared" si="10"/>
        <v>0.14918155530429378</v>
      </c>
      <c r="L86" s="18">
        <f t="shared" si="11"/>
        <v>0.14918155530429378</v>
      </c>
      <c r="M86" s="51">
        <f t="shared" si="12"/>
        <v>1184643795692</v>
      </c>
    </row>
    <row r="87" spans="1:13" x14ac:dyDescent="0.25">
      <c r="A87" s="14">
        <v>48087</v>
      </c>
      <c r="B87" s="15" t="s">
        <v>81</v>
      </c>
      <c r="C87" s="110">
        <v>20568</v>
      </c>
      <c r="D87" s="17">
        <v>175</v>
      </c>
      <c r="E87" s="18">
        <v>542</v>
      </c>
      <c r="F87" s="14">
        <f t="shared" si="8"/>
        <v>11147856</v>
      </c>
      <c r="G87" s="15">
        <f t="shared" si="15"/>
        <v>325510</v>
      </c>
      <c r="H87" s="42">
        <f t="shared" si="13"/>
        <v>5501011996</v>
      </c>
      <c r="I87" s="17">
        <f t="shared" si="14"/>
        <v>0.14943036873507751</v>
      </c>
      <c r="J87" s="49">
        <f t="shared" si="9"/>
        <v>8.4228406885380469E-2</v>
      </c>
      <c r="K87" s="14">
        <f t="shared" si="10"/>
        <v>0.14943036873507751</v>
      </c>
      <c r="L87" s="18">
        <f t="shared" si="11"/>
        <v>0.14943036873507751</v>
      </c>
      <c r="M87" s="18">
        <f t="shared" si="12"/>
        <v>229289102208</v>
      </c>
    </row>
    <row r="88" spans="1:13" x14ac:dyDescent="0.25">
      <c r="A88" s="14">
        <v>48034</v>
      </c>
      <c r="B88" s="15" t="s">
        <v>82</v>
      </c>
      <c r="C88" s="110">
        <v>20755</v>
      </c>
      <c r="D88" s="17">
        <v>174</v>
      </c>
      <c r="E88" s="9">
        <v>16196</v>
      </c>
      <c r="F88" s="14">
        <f t="shared" si="8"/>
        <v>336147980</v>
      </c>
      <c r="G88" s="15">
        <f t="shared" si="15"/>
        <v>341706</v>
      </c>
      <c r="H88" s="42">
        <f t="shared" si="13"/>
        <v>5837159976</v>
      </c>
      <c r="I88" s="17">
        <f t="shared" si="14"/>
        <v>0.15686539147488063</v>
      </c>
      <c r="J88" s="49">
        <f t="shared" si="9"/>
        <v>8.9375316009324635E-2</v>
      </c>
      <c r="K88" s="14">
        <f t="shared" si="10"/>
        <v>0.15686539147488063</v>
      </c>
      <c r="L88" s="18">
        <f t="shared" si="11"/>
        <v>0.15686539147488063</v>
      </c>
      <c r="M88" s="18">
        <f t="shared" si="12"/>
        <v>6976751324900</v>
      </c>
    </row>
    <row r="89" spans="1:13" x14ac:dyDescent="0.25">
      <c r="A89" s="14">
        <v>20042</v>
      </c>
      <c r="B89" s="15" t="s">
        <v>83</v>
      </c>
      <c r="C89" s="110">
        <v>20757</v>
      </c>
      <c r="D89" s="17">
        <v>173</v>
      </c>
      <c r="E89" s="9">
        <v>4345</v>
      </c>
      <c r="F89" s="14">
        <f t="shared" si="8"/>
        <v>90189165</v>
      </c>
      <c r="G89" s="15">
        <f t="shared" si="15"/>
        <v>346051</v>
      </c>
      <c r="H89" s="42">
        <f t="shared" si="13"/>
        <v>5927349141</v>
      </c>
      <c r="I89" s="17">
        <f t="shared" si="14"/>
        <v>0.15886003050948452</v>
      </c>
      <c r="J89" s="49">
        <f t="shared" si="9"/>
        <v>9.0756241862930562E-2</v>
      </c>
      <c r="K89" s="14">
        <f t="shared" si="10"/>
        <v>0.15886003050948452</v>
      </c>
      <c r="L89" s="18">
        <f t="shared" si="11"/>
        <v>0.15886003050948452</v>
      </c>
      <c r="M89" s="18">
        <f t="shared" si="12"/>
        <v>1872056497905</v>
      </c>
    </row>
    <row r="90" spans="1:13" x14ac:dyDescent="0.25">
      <c r="A90" s="14">
        <v>48084</v>
      </c>
      <c r="B90" s="15" t="s">
        <v>84</v>
      </c>
      <c r="C90" s="110">
        <v>20814</v>
      </c>
      <c r="D90" s="17">
        <v>172</v>
      </c>
      <c r="E90" s="9">
        <v>29224</v>
      </c>
      <c r="F90" s="14">
        <f t="shared" si="8"/>
        <v>608268336</v>
      </c>
      <c r="G90" s="15">
        <f t="shared" si="15"/>
        <v>375275</v>
      </c>
      <c r="H90" s="42">
        <f t="shared" si="13"/>
        <v>6535617477</v>
      </c>
      <c r="I90" s="17">
        <f t="shared" si="14"/>
        <v>0.17227575689550617</v>
      </c>
      <c r="J90" s="49">
        <f t="shared" si="9"/>
        <v>0.10006970508339894</v>
      </c>
      <c r="K90" s="14">
        <f t="shared" si="10"/>
        <v>0.17227575689550617</v>
      </c>
      <c r="L90" s="18">
        <f t="shared" si="11"/>
        <v>0.17227575689550617</v>
      </c>
      <c r="M90" s="18">
        <f t="shared" si="12"/>
        <v>12660497145504</v>
      </c>
    </row>
    <row r="91" spans="1:13" x14ac:dyDescent="0.25">
      <c r="A91" s="14">
        <v>20049</v>
      </c>
      <c r="B91" s="15" t="s">
        <v>85</v>
      </c>
      <c r="C91" s="110">
        <v>20904</v>
      </c>
      <c r="D91" s="17">
        <v>171</v>
      </c>
      <c r="E91" s="9">
        <v>5348</v>
      </c>
      <c r="F91" s="14">
        <f t="shared" si="8"/>
        <v>111794592</v>
      </c>
      <c r="G91" s="15">
        <f t="shared" si="15"/>
        <v>380623</v>
      </c>
      <c r="H91" s="42">
        <f t="shared" si="13"/>
        <v>6647412069</v>
      </c>
      <c r="I91" s="17">
        <f t="shared" si="14"/>
        <v>0.17473083849667109</v>
      </c>
      <c r="J91" s="49">
        <f t="shared" si="9"/>
        <v>0.10178144110386354</v>
      </c>
      <c r="K91" s="14">
        <f t="shared" si="10"/>
        <v>0.17473083849667109</v>
      </c>
      <c r="L91" s="18">
        <f t="shared" si="11"/>
        <v>0.17473083849667109</v>
      </c>
      <c r="M91" s="18">
        <f t="shared" si="12"/>
        <v>2336954151168</v>
      </c>
    </row>
    <row r="92" spans="1:13" x14ac:dyDescent="0.25">
      <c r="A92" s="14">
        <v>48043</v>
      </c>
      <c r="B92" s="15" t="s">
        <v>86</v>
      </c>
      <c r="C92" s="110">
        <v>20906</v>
      </c>
      <c r="D92" s="17">
        <v>170</v>
      </c>
      <c r="E92" s="9">
        <v>5503</v>
      </c>
      <c r="F92" s="14">
        <f t="shared" si="8"/>
        <v>115045718</v>
      </c>
      <c r="G92" s="15">
        <f t="shared" si="15"/>
        <v>386126</v>
      </c>
      <c r="H92" s="42">
        <f t="shared" si="13"/>
        <v>6762457787</v>
      </c>
      <c r="I92" s="17">
        <f t="shared" si="14"/>
        <v>0.17725707523025572</v>
      </c>
      <c r="J92" s="49">
        <f t="shared" si="9"/>
        <v>0.10354295654014523</v>
      </c>
      <c r="K92" s="14">
        <f t="shared" si="10"/>
        <v>0.17725707523025572</v>
      </c>
      <c r="L92" s="18">
        <f t="shared" si="11"/>
        <v>0.17725707523025572</v>
      </c>
      <c r="M92" s="18">
        <f t="shared" si="12"/>
        <v>2405145780508</v>
      </c>
    </row>
    <row r="93" spans="1:13" x14ac:dyDescent="0.25">
      <c r="A93" s="14">
        <v>20036</v>
      </c>
      <c r="B93" s="15" t="s">
        <v>87</v>
      </c>
      <c r="C93" s="110">
        <v>21009</v>
      </c>
      <c r="D93" s="17">
        <v>169</v>
      </c>
      <c r="E93" s="9">
        <v>16464</v>
      </c>
      <c r="F93" s="14">
        <f t="shared" si="8"/>
        <v>345892176</v>
      </c>
      <c r="G93" s="15">
        <f t="shared" si="15"/>
        <v>402590</v>
      </c>
      <c r="H93" s="42">
        <f t="shared" si="13"/>
        <v>7108349963</v>
      </c>
      <c r="I93" s="17">
        <f t="shared" si="14"/>
        <v>0.18481512748933934</v>
      </c>
      <c r="J93" s="49">
        <f t="shared" si="9"/>
        <v>0.1088390633219123</v>
      </c>
      <c r="K93" s="14">
        <f t="shared" si="10"/>
        <v>0.18481512748933934</v>
      </c>
      <c r="L93" s="18">
        <f t="shared" si="11"/>
        <v>0.18481512748933934</v>
      </c>
      <c r="M93" s="18">
        <f t="shared" si="12"/>
        <v>7266848725584</v>
      </c>
    </row>
    <row r="94" spans="1:13" x14ac:dyDescent="0.25">
      <c r="A94" s="14">
        <v>48090</v>
      </c>
      <c r="B94" s="15" t="s">
        <v>88</v>
      </c>
      <c r="C94" s="110">
        <v>21040</v>
      </c>
      <c r="D94" s="17">
        <v>168</v>
      </c>
      <c r="E94" s="9">
        <v>7366</v>
      </c>
      <c r="F94" s="14">
        <f t="shared" si="8"/>
        <v>154980640</v>
      </c>
      <c r="G94" s="15">
        <f t="shared" si="15"/>
        <v>409956</v>
      </c>
      <c r="H94" s="42">
        <f t="shared" si="13"/>
        <v>7263330603</v>
      </c>
      <c r="I94" s="17">
        <f t="shared" si="14"/>
        <v>0.18819660300807176</v>
      </c>
      <c r="J94" s="49">
        <f t="shared" si="9"/>
        <v>0.11121203986055075</v>
      </c>
      <c r="K94" s="14">
        <f t="shared" si="10"/>
        <v>0.18819660300807176</v>
      </c>
      <c r="L94" s="18">
        <f t="shared" si="11"/>
        <v>0.18819660300807176</v>
      </c>
      <c r="M94" s="18">
        <f t="shared" si="12"/>
        <v>3260792665600</v>
      </c>
    </row>
    <row r="95" spans="1:13" x14ac:dyDescent="0.25">
      <c r="A95" s="14">
        <v>1060</v>
      </c>
      <c r="B95" s="15" t="s">
        <v>89</v>
      </c>
      <c r="C95" s="110">
        <v>21102</v>
      </c>
      <c r="D95" s="17">
        <v>167</v>
      </c>
      <c r="E95" s="18">
        <v>286</v>
      </c>
      <c r="F95" s="14">
        <f t="shared" si="8"/>
        <v>6035172</v>
      </c>
      <c r="G95" s="15">
        <f t="shared" si="15"/>
        <v>410242</v>
      </c>
      <c r="H95" s="42">
        <f t="shared" si="13"/>
        <v>7269365775</v>
      </c>
      <c r="I95" s="17">
        <f t="shared" si="14"/>
        <v>0.18832789570402036</v>
      </c>
      <c r="J95" s="49">
        <f t="shared" si="9"/>
        <v>0.11130444702548856</v>
      </c>
      <c r="K95" s="14">
        <f t="shared" si="10"/>
        <v>0.18832789570402036</v>
      </c>
      <c r="L95" s="18">
        <f t="shared" si="11"/>
        <v>0.18832789570402036</v>
      </c>
      <c r="M95" s="18">
        <f t="shared" si="12"/>
        <v>127354199544</v>
      </c>
    </row>
    <row r="96" spans="1:13" x14ac:dyDescent="0.25">
      <c r="A96" s="14">
        <v>20057</v>
      </c>
      <c r="B96" s="15" t="s">
        <v>90</v>
      </c>
      <c r="C96" s="110">
        <v>21106</v>
      </c>
      <c r="D96" s="17">
        <v>166</v>
      </c>
      <c r="E96" s="18">
        <v>248</v>
      </c>
      <c r="F96" s="14">
        <f t="shared" si="8"/>
        <v>5234288</v>
      </c>
      <c r="G96" s="15">
        <f t="shared" si="15"/>
        <v>410490</v>
      </c>
      <c r="H96" s="42">
        <f t="shared" si="13"/>
        <v>7274600063</v>
      </c>
      <c r="I96" s="17">
        <f t="shared" si="14"/>
        <v>0.18844174391589188</v>
      </c>
      <c r="J96" s="49">
        <f t="shared" si="9"/>
        <v>0.11138459150431171</v>
      </c>
      <c r="K96" s="14">
        <f t="shared" si="10"/>
        <v>0.18844174391589188</v>
      </c>
      <c r="L96" s="18">
        <f t="shared" si="11"/>
        <v>0.18844174391589188</v>
      </c>
      <c r="M96" s="18">
        <f t="shared" si="12"/>
        <v>110474882528</v>
      </c>
    </row>
    <row r="97" spans="1:13" x14ac:dyDescent="0.25">
      <c r="A97" s="14">
        <v>20001</v>
      </c>
      <c r="B97" s="15" t="s">
        <v>91</v>
      </c>
      <c r="C97" s="110">
        <v>21166</v>
      </c>
      <c r="D97" s="17">
        <v>165</v>
      </c>
      <c r="E97" s="18">
        <v>326</v>
      </c>
      <c r="F97" s="14">
        <f t="shared" si="8"/>
        <v>6900116</v>
      </c>
      <c r="G97" s="15">
        <f t="shared" si="15"/>
        <v>410816</v>
      </c>
      <c r="H97" s="42">
        <f t="shared" si="13"/>
        <v>7281500179</v>
      </c>
      <c r="I97" s="17">
        <f t="shared" si="14"/>
        <v>0.18859139922665849</v>
      </c>
      <c r="J97" s="49">
        <f t="shared" si="9"/>
        <v>0.11149024220611474</v>
      </c>
      <c r="K97" s="14">
        <f t="shared" si="10"/>
        <v>0.18859139922665849</v>
      </c>
      <c r="L97" s="18">
        <f t="shared" si="11"/>
        <v>0.18859139922665849</v>
      </c>
      <c r="M97" s="18">
        <f t="shared" si="12"/>
        <v>146047855256</v>
      </c>
    </row>
    <row r="98" spans="1:13" x14ac:dyDescent="0.25">
      <c r="A98" s="14">
        <v>20061</v>
      </c>
      <c r="B98" s="15" t="s">
        <v>92</v>
      </c>
      <c r="C98" s="110">
        <v>21290</v>
      </c>
      <c r="D98" s="17">
        <v>164</v>
      </c>
      <c r="E98" s="9">
        <v>5147</v>
      </c>
      <c r="F98" s="14">
        <f t="shared" si="8"/>
        <v>109579630</v>
      </c>
      <c r="G98" s="15">
        <f t="shared" si="15"/>
        <v>415963</v>
      </c>
      <c r="H98" s="42">
        <f t="shared" si="13"/>
        <v>7391079809</v>
      </c>
      <c r="I98" s="17">
        <f t="shared" si="14"/>
        <v>0.19095420868836302</v>
      </c>
      <c r="J98" s="49">
        <f t="shared" si="9"/>
        <v>0.11316806397212811</v>
      </c>
      <c r="K98" s="14">
        <f t="shared" si="10"/>
        <v>0.19095420868836302</v>
      </c>
      <c r="L98" s="18">
        <f t="shared" si="11"/>
        <v>0.19095420868836302</v>
      </c>
      <c r="M98" s="18">
        <f t="shared" si="12"/>
        <v>2332950322700</v>
      </c>
    </row>
    <row r="99" spans="1:13" x14ac:dyDescent="0.25">
      <c r="A99" s="14">
        <v>1054</v>
      </c>
      <c r="B99" s="15" t="s">
        <v>93</v>
      </c>
      <c r="C99" s="110">
        <v>21372</v>
      </c>
      <c r="D99" s="17">
        <v>163</v>
      </c>
      <c r="E99" s="9">
        <v>1271</v>
      </c>
      <c r="F99" s="14">
        <f t="shared" si="8"/>
        <v>27163812</v>
      </c>
      <c r="G99" s="15">
        <f t="shared" si="15"/>
        <v>417234</v>
      </c>
      <c r="H99" s="42">
        <f t="shared" si="13"/>
        <v>7418243621</v>
      </c>
      <c r="I99" s="17">
        <f t="shared" si="14"/>
        <v>0.19153768077420458</v>
      </c>
      <c r="J99" s="49">
        <f t="shared" si="9"/>
        <v>0.1135839810090947</v>
      </c>
      <c r="K99" s="14">
        <f t="shared" si="10"/>
        <v>0.19153768077420458</v>
      </c>
      <c r="L99" s="18">
        <f t="shared" si="11"/>
        <v>0.19153768077420458</v>
      </c>
      <c r="M99" s="18">
        <f t="shared" si="12"/>
        <v>580544990064</v>
      </c>
    </row>
    <row r="100" spans="1:13" ht="15.75" thickBot="1" x14ac:dyDescent="0.3">
      <c r="A100" s="14">
        <v>1030</v>
      </c>
      <c r="B100" s="15" t="s">
        <v>94</v>
      </c>
      <c r="C100" s="110">
        <v>21628</v>
      </c>
      <c r="D100" s="17">
        <v>162</v>
      </c>
      <c r="E100" s="18">
        <v>178</v>
      </c>
      <c r="F100" s="14">
        <f t="shared" si="8"/>
        <v>3849784</v>
      </c>
      <c r="G100" s="15">
        <f t="shared" si="15"/>
        <v>417412</v>
      </c>
      <c r="H100" s="42">
        <f t="shared" si="13"/>
        <v>7422093405</v>
      </c>
      <c r="I100" s="17">
        <f t="shared" si="14"/>
        <v>0.19161939441014461</v>
      </c>
      <c r="J100" s="49">
        <f t="shared" si="9"/>
        <v>0.11364292674006359</v>
      </c>
      <c r="K100" s="14">
        <f t="shared" si="10"/>
        <v>0.19161939441014461</v>
      </c>
      <c r="L100" s="18">
        <f t="shared" si="11"/>
        <v>0.19161939441014461</v>
      </c>
      <c r="M100" s="18">
        <f t="shared" si="12"/>
        <v>83263128352</v>
      </c>
    </row>
    <row r="101" spans="1:13" x14ac:dyDescent="0.25">
      <c r="A101" s="14">
        <v>48086</v>
      </c>
      <c r="B101" s="15" t="s">
        <v>95</v>
      </c>
      <c r="C101" s="110">
        <v>21711</v>
      </c>
      <c r="D101" s="17">
        <v>161</v>
      </c>
      <c r="E101" s="9">
        <v>2552</v>
      </c>
      <c r="F101" s="14">
        <f t="shared" si="8"/>
        <v>55406472</v>
      </c>
      <c r="G101" s="15">
        <f t="shared" si="15"/>
        <v>419964</v>
      </c>
      <c r="H101" s="42">
        <f t="shared" si="13"/>
        <v>7477499877</v>
      </c>
      <c r="I101" s="17">
        <f t="shared" si="14"/>
        <v>0.1927909292355322</v>
      </c>
      <c r="J101" s="49">
        <f t="shared" si="9"/>
        <v>0.1144912795288037</v>
      </c>
      <c r="K101" s="14">
        <f t="shared" si="10"/>
        <v>0.1927909292355322</v>
      </c>
      <c r="L101" s="18">
        <f t="shared" si="11"/>
        <v>0.1927909292355322</v>
      </c>
      <c r="M101" s="51">
        <f t="shared" si="12"/>
        <v>1202929913592</v>
      </c>
    </row>
    <row r="102" spans="1:13" x14ac:dyDescent="0.25">
      <c r="A102" s="14">
        <v>20065</v>
      </c>
      <c r="B102" s="15" t="s">
        <v>96</v>
      </c>
      <c r="C102" s="110">
        <v>21939</v>
      </c>
      <c r="D102" s="17">
        <v>160</v>
      </c>
      <c r="E102" s="9">
        <v>4002</v>
      </c>
      <c r="F102" s="14">
        <f t="shared" si="8"/>
        <v>87799878</v>
      </c>
      <c r="G102" s="15">
        <f t="shared" si="15"/>
        <v>423966</v>
      </c>
      <c r="H102" s="42">
        <f t="shared" si="13"/>
        <v>7565299755</v>
      </c>
      <c r="I102" s="17">
        <f t="shared" si="14"/>
        <v>0.19462810884807186</v>
      </c>
      <c r="J102" s="49">
        <f t="shared" si="9"/>
        <v>0.1158356219614412</v>
      </c>
      <c r="K102" s="14">
        <f t="shared" si="10"/>
        <v>0.19462810884807186</v>
      </c>
      <c r="L102" s="18">
        <f t="shared" si="11"/>
        <v>0.19462810884807186</v>
      </c>
      <c r="M102" s="18">
        <f t="shared" si="12"/>
        <v>1926241523442</v>
      </c>
    </row>
    <row r="103" spans="1:13" x14ac:dyDescent="0.25">
      <c r="A103" s="14">
        <v>1004</v>
      </c>
      <c r="B103" s="15" t="s">
        <v>97</v>
      </c>
      <c r="C103" s="110">
        <v>22165</v>
      </c>
      <c r="D103" s="17">
        <v>159</v>
      </c>
      <c r="E103" s="9">
        <v>1818</v>
      </c>
      <c r="F103" s="14">
        <f t="shared" si="8"/>
        <v>40295970</v>
      </c>
      <c r="G103" s="15">
        <f t="shared" si="15"/>
        <v>425784</v>
      </c>
      <c r="H103" s="42">
        <f t="shared" si="13"/>
        <v>7605595725</v>
      </c>
      <c r="I103" s="17">
        <f t="shared" si="14"/>
        <v>0.1954626896915494</v>
      </c>
      <c r="J103" s="17">
        <f t="shared" si="9"/>
        <v>0.11645261122804688</v>
      </c>
      <c r="K103" s="14">
        <f t="shared" si="10"/>
        <v>0.1954626896915494</v>
      </c>
      <c r="L103" s="18">
        <f t="shared" si="11"/>
        <v>0.1954626896915494</v>
      </c>
      <c r="M103" s="18">
        <f t="shared" si="12"/>
        <v>893160175050</v>
      </c>
    </row>
    <row r="104" spans="1:13" x14ac:dyDescent="0.25">
      <c r="A104" s="14">
        <v>48013</v>
      </c>
      <c r="B104" s="15" t="s">
        <v>98</v>
      </c>
      <c r="C104" s="110">
        <v>22501</v>
      </c>
      <c r="D104" s="17">
        <v>158</v>
      </c>
      <c r="E104" s="9">
        <v>99321</v>
      </c>
      <c r="F104" s="14">
        <f t="shared" si="8"/>
        <v>2234821821</v>
      </c>
      <c r="G104" s="15">
        <f t="shared" si="15"/>
        <v>525105</v>
      </c>
      <c r="H104" s="42">
        <f t="shared" si="13"/>
        <v>9840417546</v>
      </c>
      <c r="I104" s="17">
        <f t="shared" si="14"/>
        <v>0.24105752134998271</v>
      </c>
      <c r="J104" s="49">
        <f t="shared" si="9"/>
        <v>0.15067094810722262</v>
      </c>
      <c r="K104" s="14">
        <f t="shared" si="10"/>
        <v>0.24105752134998271</v>
      </c>
      <c r="L104" s="18">
        <f t="shared" si="11"/>
        <v>0.24105752134998271</v>
      </c>
      <c r="M104" s="18">
        <f t="shared" si="12"/>
        <v>50285725794321</v>
      </c>
    </row>
    <row r="105" spans="1:13" x14ac:dyDescent="0.25">
      <c r="A105" s="14">
        <v>1039</v>
      </c>
      <c r="B105" s="15" t="s">
        <v>99</v>
      </c>
      <c r="C105" s="110">
        <v>22533</v>
      </c>
      <c r="D105" s="17">
        <v>157</v>
      </c>
      <c r="E105" s="18">
        <v>249</v>
      </c>
      <c r="F105" s="14">
        <f t="shared" si="8"/>
        <v>5610717</v>
      </c>
      <c r="G105" s="15">
        <f t="shared" si="15"/>
        <v>525354</v>
      </c>
      <c r="H105" s="42">
        <f t="shared" si="13"/>
        <v>9846028263</v>
      </c>
      <c r="I105" s="17">
        <f t="shared" si="14"/>
        <v>0.24117182862722469</v>
      </c>
      <c r="J105" s="49">
        <f t="shared" si="9"/>
        <v>0.15075685625553031</v>
      </c>
      <c r="K105" s="14">
        <f t="shared" si="10"/>
        <v>0.24117182862722469</v>
      </c>
      <c r="L105" s="18">
        <f t="shared" si="11"/>
        <v>0.24117182862722469</v>
      </c>
      <c r="M105" s="18">
        <f t="shared" si="12"/>
        <v>126426286161</v>
      </c>
    </row>
    <row r="106" spans="1:13" x14ac:dyDescent="0.25">
      <c r="A106" s="14">
        <v>48909</v>
      </c>
      <c r="B106" s="15" t="s">
        <v>100</v>
      </c>
      <c r="C106" s="110">
        <v>22545</v>
      </c>
      <c r="D106" s="17">
        <v>156</v>
      </c>
      <c r="E106" s="18">
        <v>234</v>
      </c>
      <c r="F106" s="14">
        <f t="shared" si="8"/>
        <v>5275530</v>
      </c>
      <c r="G106" s="15">
        <f t="shared" si="15"/>
        <v>525588</v>
      </c>
      <c r="H106" s="42">
        <f t="shared" si="13"/>
        <v>9851303793</v>
      </c>
      <c r="I106" s="17">
        <f t="shared" si="14"/>
        <v>0.24127924992390992</v>
      </c>
      <c r="J106" s="49">
        <f t="shared" si="9"/>
        <v>0.15083763220870022</v>
      </c>
      <c r="K106" s="14">
        <f t="shared" si="10"/>
        <v>0.24127924992390992</v>
      </c>
      <c r="L106" s="18">
        <f t="shared" si="11"/>
        <v>0.24127924992390992</v>
      </c>
      <c r="M106" s="18">
        <f t="shared" si="12"/>
        <v>118936823850</v>
      </c>
    </row>
    <row r="107" spans="1:13" x14ac:dyDescent="0.25">
      <c r="A107" s="14">
        <v>1001</v>
      </c>
      <c r="B107" s="15" t="s">
        <v>101</v>
      </c>
      <c r="C107" s="110">
        <v>22651</v>
      </c>
      <c r="D107" s="17">
        <v>155</v>
      </c>
      <c r="E107" s="9">
        <v>2714</v>
      </c>
      <c r="F107" s="14">
        <f t="shared" si="8"/>
        <v>61474814</v>
      </c>
      <c r="G107" s="15">
        <f t="shared" si="15"/>
        <v>528302</v>
      </c>
      <c r="H107" s="42">
        <f t="shared" si="13"/>
        <v>9912778607</v>
      </c>
      <c r="I107" s="17">
        <f t="shared" si="14"/>
        <v>0.24252515333931035</v>
      </c>
      <c r="J107" s="49">
        <f t="shared" si="9"/>
        <v>0.15177890004279332</v>
      </c>
      <c r="K107" s="14">
        <f t="shared" si="10"/>
        <v>0.24252515333931035</v>
      </c>
      <c r="L107" s="18">
        <f t="shared" si="11"/>
        <v>0.24252515333931035</v>
      </c>
      <c r="M107" s="18">
        <f t="shared" si="12"/>
        <v>1392466011914</v>
      </c>
    </row>
    <row r="108" spans="1:13" x14ac:dyDescent="0.25">
      <c r="A108" s="14">
        <v>48045</v>
      </c>
      <c r="B108" s="15" t="s">
        <v>102</v>
      </c>
      <c r="C108" s="110">
        <v>22932</v>
      </c>
      <c r="D108" s="17">
        <v>154</v>
      </c>
      <c r="E108" s="9">
        <v>6473</v>
      </c>
      <c r="F108" s="14">
        <f t="shared" si="8"/>
        <v>148438836</v>
      </c>
      <c r="G108" s="15">
        <f t="shared" si="15"/>
        <v>534775</v>
      </c>
      <c r="H108" s="42">
        <f t="shared" si="13"/>
        <v>10061217443</v>
      </c>
      <c r="I108" s="17">
        <f t="shared" si="14"/>
        <v>0.24549668348223119</v>
      </c>
      <c r="J108" s="49">
        <f t="shared" si="9"/>
        <v>0.1540517121517819</v>
      </c>
      <c r="K108" s="14">
        <f t="shared" si="10"/>
        <v>0.24549668348223119</v>
      </c>
      <c r="L108" s="18">
        <f t="shared" si="11"/>
        <v>0.24549668348223119</v>
      </c>
      <c r="M108" s="18">
        <f t="shared" si="12"/>
        <v>3403999387152</v>
      </c>
    </row>
    <row r="109" spans="1:13" x14ac:dyDescent="0.25">
      <c r="A109" s="14">
        <v>48096</v>
      </c>
      <c r="B109" s="15" t="s">
        <v>103</v>
      </c>
      <c r="C109" s="110">
        <v>23197</v>
      </c>
      <c r="D109" s="17">
        <v>153</v>
      </c>
      <c r="E109" s="9">
        <v>8176</v>
      </c>
      <c r="F109" s="14">
        <f t="shared" si="8"/>
        <v>189658672</v>
      </c>
      <c r="G109" s="15">
        <f t="shared" si="15"/>
        <v>542951</v>
      </c>
      <c r="H109" s="42">
        <f t="shared" si="13"/>
        <v>10250876115</v>
      </c>
      <c r="I109" s="17">
        <f t="shared" si="14"/>
        <v>0.24925000195102781</v>
      </c>
      <c r="J109" s="49">
        <f t="shared" si="9"/>
        <v>0.15695565924482091</v>
      </c>
      <c r="K109" s="14">
        <f t="shared" si="10"/>
        <v>0.24925000195102781</v>
      </c>
      <c r="L109" s="18">
        <f t="shared" si="11"/>
        <v>0.24925000195102781</v>
      </c>
      <c r="M109" s="18">
        <f t="shared" si="12"/>
        <v>4399512214384</v>
      </c>
    </row>
    <row r="110" spans="1:13" x14ac:dyDescent="0.25">
      <c r="A110" s="14">
        <v>1055</v>
      </c>
      <c r="B110" s="15" t="s">
        <v>104</v>
      </c>
      <c r="C110" s="110">
        <v>23643</v>
      </c>
      <c r="D110" s="17">
        <v>152</v>
      </c>
      <c r="E110" s="9">
        <v>1106</v>
      </c>
      <c r="F110" s="14">
        <f t="shared" si="8"/>
        <v>26149158</v>
      </c>
      <c r="G110" s="15">
        <f t="shared" si="15"/>
        <v>544057</v>
      </c>
      <c r="H110" s="42">
        <f t="shared" si="13"/>
        <v>10277025273</v>
      </c>
      <c r="I110" s="17">
        <f t="shared" si="14"/>
        <v>0.24975772825074519</v>
      </c>
      <c r="J110" s="49">
        <f t="shared" si="9"/>
        <v>0.15735604046946389</v>
      </c>
      <c r="K110" s="14">
        <f t="shared" si="10"/>
        <v>0.24975772825074519</v>
      </c>
      <c r="L110" s="18">
        <f t="shared" si="11"/>
        <v>0.24975772825074519</v>
      </c>
      <c r="M110" s="18">
        <f t="shared" si="12"/>
        <v>618244542594</v>
      </c>
    </row>
    <row r="111" spans="1:13" x14ac:dyDescent="0.25">
      <c r="A111" s="14">
        <v>20038</v>
      </c>
      <c r="B111" s="15" t="s">
        <v>105</v>
      </c>
      <c r="C111" s="110">
        <v>23684</v>
      </c>
      <c r="D111" s="17">
        <v>151</v>
      </c>
      <c r="E111" s="18">
        <v>492</v>
      </c>
      <c r="F111" s="14">
        <f t="shared" si="8"/>
        <v>11652528</v>
      </c>
      <c r="G111" s="15">
        <f t="shared" si="15"/>
        <v>544549</v>
      </c>
      <c r="H111" s="42">
        <f t="shared" si="13"/>
        <v>10288677801</v>
      </c>
      <c r="I111" s="17">
        <f t="shared" si="14"/>
        <v>0.24998358841300641</v>
      </c>
      <c r="J111" s="49">
        <f t="shared" si="9"/>
        <v>0.15753445743534961</v>
      </c>
      <c r="K111" s="14">
        <f t="shared" si="10"/>
        <v>0.24998358841300641</v>
      </c>
      <c r="L111" s="18">
        <f t="shared" si="11"/>
        <v>0.24998358841300641</v>
      </c>
      <c r="M111" s="18">
        <f t="shared" si="12"/>
        <v>275978473152</v>
      </c>
    </row>
    <row r="112" spans="1:13" x14ac:dyDescent="0.25">
      <c r="A112" s="14">
        <v>1053</v>
      </c>
      <c r="B112" s="15" t="s">
        <v>106</v>
      </c>
      <c r="C112" s="110">
        <v>23769</v>
      </c>
      <c r="D112" s="17">
        <v>150</v>
      </c>
      <c r="E112" s="18">
        <v>725</v>
      </c>
      <c r="F112" s="14">
        <f t="shared" si="8"/>
        <v>17232525</v>
      </c>
      <c r="G112" s="15">
        <f t="shared" si="15"/>
        <v>545274</v>
      </c>
      <c r="H112" s="42">
        <f t="shared" si="13"/>
        <v>10305910326</v>
      </c>
      <c r="I112" s="17">
        <f t="shared" si="14"/>
        <v>0.25031641080658246</v>
      </c>
      <c r="J112" s="49">
        <f t="shared" si="9"/>
        <v>0.15779831218215218</v>
      </c>
      <c r="K112" s="14">
        <f t="shared" si="10"/>
        <v>0.25031641080658246</v>
      </c>
      <c r="L112" s="18">
        <f t="shared" si="11"/>
        <v>0.25031641080658246</v>
      </c>
      <c r="M112" s="18">
        <f t="shared" si="12"/>
        <v>409599886725</v>
      </c>
    </row>
    <row r="113" spans="1:13" x14ac:dyDescent="0.25">
      <c r="A113" s="14">
        <v>20902</v>
      </c>
      <c r="B113" s="15" t="s">
        <v>107</v>
      </c>
      <c r="C113" s="110">
        <v>23905</v>
      </c>
      <c r="D113" s="17">
        <v>149</v>
      </c>
      <c r="E113" s="9">
        <v>17856</v>
      </c>
      <c r="F113" s="14">
        <f t="shared" si="8"/>
        <v>426847680</v>
      </c>
      <c r="G113" s="15">
        <f t="shared" si="15"/>
        <v>563130</v>
      </c>
      <c r="H113" s="42">
        <f t="shared" si="13"/>
        <v>10732758006</v>
      </c>
      <c r="I113" s="17">
        <f t="shared" si="14"/>
        <v>0.25851348206133207</v>
      </c>
      <c r="J113" s="49">
        <f t="shared" si="9"/>
        <v>0.1643339641849588</v>
      </c>
      <c r="K113" s="14">
        <f t="shared" si="10"/>
        <v>0.25851348206133207</v>
      </c>
      <c r="L113" s="18">
        <f t="shared" si="11"/>
        <v>0.25851348206133207</v>
      </c>
      <c r="M113" s="18">
        <f t="shared" si="12"/>
        <v>10203793790400</v>
      </c>
    </row>
    <row r="114" spans="1:13" x14ac:dyDescent="0.25">
      <c r="A114" s="14">
        <v>48017</v>
      </c>
      <c r="B114" s="15" t="s">
        <v>108</v>
      </c>
      <c r="C114" s="110">
        <v>23961</v>
      </c>
      <c r="D114" s="17">
        <v>148</v>
      </c>
      <c r="E114" s="9">
        <v>17026</v>
      </c>
      <c r="F114" s="14">
        <f t="shared" si="8"/>
        <v>407959986</v>
      </c>
      <c r="G114" s="15">
        <f t="shared" si="15"/>
        <v>580156</v>
      </c>
      <c r="H114" s="42">
        <f t="shared" si="13"/>
        <v>11140717992</v>
      </c>
      <c r="I114" s="17">
        <f t="shared" si="14"/>
        <v>0.26632952905860841</v>
      </c>
      <c r="J114" s="49">
        <f t="shared" si="9"/>
        <v>0.17058041842260596</v>
      </c>
      <c r="K114" s="14">
        <f t="shared" si="10"/>
        <v>0.26632952905860841</v>
      </c>
      <c r="L114" s="18">
        <f t="shared" si="11"/>
        <v>0.26632952905860841</v>
      </c>
      <c r="M114" s="18">
        <f t="shared" si="12"/>
        <v>9775129224546</v>
      </c>
    </row>
    <row r="115" spans="1:13" ht="15.75" thickBot="1" x14ac:dyDescent="0.3">
      <c r="A115" s="14">
        <v>48060</v>
      </c>
      <c r="B115" s="15" t="s">
        <v>109</v>
      </c>
      <c r="C115" s="110">
        <v>24141</v>
      </c>
      <c r="D115" s="17">
        <v>147</v>
      </c>
      <c r="E115" s="9">
        <v>4950</v>
      </c>
      <c r="F115" s="14">
        <f t="shared" si="8"/>
        <v>119497950</v>
      </c>
      <c r="G115" s="15">
        <f t="shared" si="15"/>
        <v>585106</v>
      </c>
      <c r="H115" s="42">
        <f t="shared" si="13"/>
        <v>11260215942</v>
      </c>
      <c r="I115" s="17">
        <f t="shared" si="14"/>
        <v>0.26860190264233436</v>
      </c>
      <c r="J115" s="49">
        <f t="shared" si="9"/>
        <v>0.17241010393536027</v>
      </c>
      <c r="K115" s="14">
        <f t="shared" si="10"/>
        <v>0.26860190264233436</v>
      </c>
      <c r="L115" s="18">
        <f t="shared" si="11"/>
        <v>0.26860190264233436</v>
      </c>
      <c r="M115" s="18">
        <f t="shared" si="12"/>
        <v>2884800010950</v>
      </c>
    </row>
    <row r="116" spans="1:13" x14ac:dyDescent="0.25">
      <c r="A116" s="14">
        <v>48046</v>
      </c>
      <c r="B116" s="15" t="s">
        <v>110</v>
      </c>
      <c r="C116" s="110">
        <v>24231</v>
      </c>
      <c r="D116" s="17">
        <v>146</v>
      </c>
      <c r="E116" s="9">
        <v>16295</v>
      </c>
      <c r="F116" s="14">
        <f t="shared" si="8"/>
        <v>394844145</v>
      </c>
      <c r="G116" s="15">
        <f t="shared" si="15"/>
        <v>601401</v>
      </c>
      <c r="H116" s="42">
        <f t="shared" si="13"/>
        <v>11655060087</v>
      </c>
      <c r="I116" s="17">
        <f t="shared" si="14"/>
        <v>0.27608237285381199</v>
      </c>
      <c r="J116" s="49">
        <f t="shared" si="9"/>
        <v>0.17845573578011042</v>
      </c>
      <c r="K116" s="14">
        <f t="shared" si="10"/>
        <v>0.27608237285381199</v>
      </c>
      <c r="L116" s="18">
        <f t="shared" si="11"/>
        <v>0.27608237285381199</v>
      </c>
      <c r="M116" s="51">
        <f t="shared" si="12"/>
        <v>9567468477495</v>
      </c>
    </row>
    <row r="117" spans="1:13" x14ac:dyDescent="0.25">
      <c r="A117" s="14">
        <v>1042</v>
      </c>
      <c r="B117" s="15" t="s">
        <v>111</v>
      </c>
      <c r="C117" s="110">
        <v>24278</v>
      </c>
      <c r="D117" s="17">
        <v>145</v>
      </c>
      <c r="E117" s="9">
        <v>1116</v>
      </c>
      <c r="F117" s="14">
        <f t="shared" si="8"/>
        <v>27094248</v>
      </c>
      <c r="G117" s="15">
        <f t="shared" si="15"/>
        <v>602517</v>
      </c>
      <c r="H117" s="42">
        <f t="shared" si="13"/>
        <v>11682154335</v>
      </c>
      <c r="I117" s="17">
        <f t="shared" si="14"/>
        <v>0.27659468980723384</v>
      </c>
      <c r="J117" s="49">
        <f t="shared" si="9"/>
        <v>0.17887058769216893</v>
      </c>
      <c r="K117" s="14">
        <f t="shared" si="10"/>
        <v>0.27659468980723384</v>
      </c>
      <c r="L117" s="18">
        <f t="shared" si="11"/>
        <v>0.27659468980723384</v>
      </c>
      <c r="M117" s="18">
        <f t="shared" si="12"/>
        <v>657794152944</v>
      </c>
    </row>
    <row r="118" spans="1:13" x14ac:dyDescent="0.25">
      <c r="A118" s="14">
        <v>20017</v>
      </c>
      <c r="B118" s="15" t="s">
        <v>112</v>
      </c>
      <c r="C118" s="110">
        <v>24395</v>
      </c>
      <c r="D118" s="17">
        <v>144</v>
      </c>
      <c r="E118" s="9">
        <v>11351</v>
      </c>
      <c r="F118" s="14">
        <f t="shared" si="8"/>
        <v>276907645</v>
      </c>
      <c r="G118" s="15">
        <f t="shared" si="15"/>
        <v>613868</v>
      </c>
      <c r="H118" s="42">
        <f t="shared" si="13"/>
        <v>11959061980</v>
      </c>
      <c r="I118" s="17">
        <f t="shared" si="14"/>
        <v>0.28180554082720827</v>
      </c>
      <c r="J118" s="49">
        <f t="shared" si="9"/>
        <v>0.18311044206981653</v>
      </c>
      <c r="K118" s="14">
        <f t="shared" si="10"/>
        <v>0.28180554082720827</v>
      </c>
      <c r="L118" s="18">
        <f t="shared" si="11"/>
        <v>0.28180554082720827</v>
      </c>
      <c r="M118" s="18">
        <f t="shared" si="12"/>
        <v>6755161999775</v>
      </c>
    </row>
    <row r="119" spans="1:13" x14ac:dyDescent="0.25">
      <c r="A119" s="14">
        <v>48027</v>
      </c>
      <c r="B119" s="15" t="s">
        <v>113</v>
      </c>
      <c r="C119" s="110">
        <v>24415</v>
      </c>
      <c r="D119" s="17">
        <v>143</v>
      </c>
      <c r="E119" s="9">
        <v>28261</v>
      </c>
      <c r="F119" s="14">
        <f t="shared" si="8"/>
        <v>689992315</v>
      </c>
      <c r="G119" s="15">
        <f t="shared" si="15"/>
        <v>642129</v>
      </c>
      <c r="H119" s="42">
        <f t="shared" si="13"/>
        <v>12649054295</v>
      </c>
      <c r="I119" s="17">
        <f t="shared" si="14"/>
        <v>0.29477918726148683</v>
      </c>
      <c r="J119" s="17">
        <f t="shared" si="9"/>
        <v>0.19367521696902865</v>
      </c>
      <c r="K119" s="14">
        <f t="shared" si="10"/>
        <v>0.29477918726148683</v>
      </c>
      <c r="L119" s="18">
        <f t="shared" si="11"/>
        <v>0.29477918726148683</v>
      </c>
      <c r="M119" s="18">
        <f t="shared" si="12"/>
        <v>16846162370725</v>
      </c>
    </row>
    <row r="120" spans="1:13" x14ac:dyDescent="0.25">
      <c r="A120" s="14">
        <v>20030</v>
      </c>
      <c r="B120" s="15" t="s">
        <v>114</v>
      </c>
      <c r="C120" s="110">
        <v>24574</v>
      </c>
      <c r="D120" s="17">
        <v>142</v>
      </c>
      <c r="E120" s="9">
        <v>27378</v>
      </c>
      <c r="F120" s="14">
        <f t="shared" si="8"/>
        <v>672786972</v>
      </c>
      <c r="G120" s="15">
        <f t="shared" si="15"/>
        <v>669507</v>
      </c>
      <c r="H120" s="42">
        <f t="shared" si="13"/>
        <v>13321841267</v>
      </c>
      <c r="I120" s="17">
        <f t="shared" si="14"/>
        <v>0.30734747897365838</v>
      </c>
      <c r="J120" s="49">
        <f t="shared" si="9"/>
        <v>0.2039765533169596</v>
      </c>
      <c r="K120" s="14">
        <f t="shared" si="10"/>
        <v>0.30734747897365838</v>
      </c>
      <c r="L120" s="18">
        <f t="shared" si="11"/>
        <v>0.30734747897365838</v>
      </c>
      <c r="M120" s="18">
        <f t="shared" si="12"/>
        <v>16533067049928</v>
      </c>
    </row>
    <row r="121" spans="1:13" x14ac:dyDescent="0.25">
      <c r="A121" s="14">
        <v>48070</v>
      </c>
      <c r="B121" s="15" t="s">
        <v>115</v>
      </c>
      <c r="C121" s="110">
        <v>24698</v>
      </c>
      <c r="D121" s="17">
        <v>141</v>
      </c>
      <c r="E121" s="18">
        <v>680</v>
      </c>
      <c r="F121" s="14">
        <f t="shared" si="8"/>
        <v>16794640</v>
      </c>
      <c r="G121" s="15">
        <f t="shared" si="15"/>
        <v>670187</v>
      </c>
      <c r="H121" s="42">
        <f t="shared" si="13"/>
        <v>13338635907</v>
      </c>
      <c r="I121" s="17">
        <f t="shared" si="14"/>
        <v>0.30765964342556418</v>
      </c>
      <c r="J121" s="49">
        <f t="shared" si="9"/>
        <v>0.20423370341451294</v>
      </c>
      <c r="K121" s="14">
        <f t="shared" si="10"/>
        <v>0.30765964342556418</v>
      </c>
      <c r="L121" s="18">
        <f t="shared" si="11"/>
        <v>0.30765964342556418</v>
      </c>
      <c r="M121" s="18">
        <f t="shared" si="12"/>
        <v>414794018720</v>
      </c>
    </row>
    <row r="122" spans="1:13" x14ac:dyDescent="0.25">
      <c r="A122" s="14">
        <v>20076</v>
      </c>
      <c r="B122" s="15" t="s">
        <v>116</v>
      </c>
      <c r="C122" s="110">
        <v>24742</v>
      </c>
      <c r="D122" s="17">
        <v>140</v>
      </c>
      <c r="E122" s="9">
        <v>9758</v>
      </c>
      <c r="F122" s="14">
        <f t="shared" si="8"/>
        <v>241432436</v>
      </c>
      <c r="G122" s="15">
        <f t="shared" si="15"/>
        <v>679945</v>
      </c>
      <c r="H122" s="42">
        <f t="shared" si="13"/>
        <v>13580068343</v>
      </c>
      <c r="I122" s="17">
        <f t="shared" si="14"/>
        <v>0.31213920331041217</v>
      </c>
      <c r="J122" s="49">
        <f t="shared" si="9"/>
        <v>0.20793038131114785</v>
      </c>
      <c r="K122" s="14">
        <f t="shared" si="10"/>
        <v>0.31213920331041217</v>
      </c>
      <c r="L122" s="18">
        <f t="shared" si="11"/>
        <v>0.31213920331041217</v>
      </c>
      <c r="M122" s="18">
        <f t="shared" si="12"/>
        <v>5973521331512</v>
      </c>
    </row>
    <row r="123" spans="1:13" x14ac:dyDescent="0.25">
      <c r="A123" s="14">
        <v>20023</v>
      </c>
      <c r="B123" s="15" t="s">
        <v>117</v>
      </c>
      <c r="C123" s="110">
        <v>24907</v>
      </c>
      <c r="D123" s="17">
        <v>139</v>
      </c>
      <c r="E123" s="18">
        <v>576</v>
      </c>
      <c r="F123" s="14">
        <f t="shared" si="8"/>
        <v>14346432</v>
      </c>
      <c r="G123" s="15">
        <f t="shared" si="15"/>
        <v>680521</v>
      </c>
      <c r="H123" s="42">
        <f t="shared" si="13"/>
        <v>13594414775</v>
      </c>
      <c r="I123" s="17">
        <f t="shared" si="14"/>
        <v>0.3124036249637912</v>
      </c>
      <c r="J123" s="49">
        <f t="shared" si="9"/>
        <v>0.20815004582246469</v>
      </c>
      <c r="K123" s="14">
        <f t="shared" si="10"/>
        <v>0.3124036249637912</v>
      </c>
      <c r="L123" s="18">
        <f t="shared" si="11"/>
        <v>0.3124036249637912</v>
      </c>
      <c r="M123" s="18">
        <f t="shared" si="12"/>
        <v>357326581824</v>
      </c>
    </row>
    <row r="124" spans="1:13" x14ac:dyDescent="0.25">
      <c r="A124" s="14">
        <v>20064</v>
      </c>
      <c r="B124" s="15" t="s">
        <v>118</v>
      </c>
      <c r="C124" s="110">
        <v>25013</v>
      </c>
      <c r="D124" s="17">
        <v>138</v>
      </c>
      <c r="E124" s="9">
        <v>15977</v>
      </c>
      <c r="F124" s="14">
        <f t="shared" si="8"/>
        <v>399632701</v>
      </c>
      <c r="G124" s="15">
        <f t="shared" si="15"/>
        <v>696498</v>
      </c>
      <c r="H124" s="42">
        <f t="shared" si="13"/>
        <v>13994047476</v>
      </c>
      <c r="I124" s="17">
        <f t="shared" si="14"/>
        <v>0.31973811238746586</v>
      </c>
      <c r="J124" s="49">
        <f t="shared" si="9"/>
        <v>0.21426899734793081</v>
      </c>
      <c r="K124" s="14">
        <f t="shared" si="10"/>
        <v>0.31973811238746586</v>
      </c>
      <c r="L124" s="18">
        <f t="shared" si="11"/>
        <v>0.31973811238746586</v>
      </c>
      <c r="M124" s="18">
        <f t="shared" si="12"/>
        <v>9996012750113</v>
      </c>
    </row>
    <row r="125" spans="1:13" x14ac:dyDescent="0.25">
      <c r="A125" s="14">
        <v>20045</v>
      </c>
      <c r="B125" s="15" t="s">
        <v>119</v>
      </c>
      <c r="C125" s="110">
        <v>25262</v>
      </c>
      <c r="D125" s="17">
        <v>137</v>
      </c>
      <c r="E125" s="9">
        <v>60938</v>
      </c>
      <c r="F125" s="14">
        <f t="shared" si="8"/>
        <v>1539415756</v>
      </c>
      <c r="G125" s="15">
        <f t="shared" si="15"/>
        <v>757436</v>
      </c>
      <c r="H125" s="42">
        <f t="shared" si="13"/>
        <v>15533463232</v>
      </c>
      <c r="I125" s="17">
        <f t="shared" si="14"/>
        <v>0.34771263793192886</v>
      </c>
      <c r="J125" s="49">
        <f t="shared" si="9"/>
        <v>0.23783966702769449</v>
      </c>
      <c r="K125" s="14">
        <f t="shared" si="10"/>
        <v>0.34771263793192886</v>
      </c>
      <c r="L125" s="18">
        <f t="shared" si="11"/>
        <v>0.34771263793192886</v>
      </c>
      <c r="M125" s="18">
        <f t="shared" si="12"/>
        <v>38888720828072</v>
      </c>
    </row>
    <row r="126" spans="1:13" x14ac:dyDescent="0.25">
      <c r="A126" s="14">
        <v>20031</v>
      </c>
      <c r="B126" s="15" t="s">
        <v>120</v>
      </c>
      <c r="C126" s="110">
        <v>25340</v>
      </c>
      <c r="D126" s="17">
        <v>136</v>
      </c>
      <c r="E126" s="18">
        <v>235</v>
      </c>
      <c r="F126" s="14">
        <f t="shared" si="8"/>
        <v>5954900</v>
      </c>
      <c r="G126" s="15">
        <f t="shared" si="15"/>
        <v>757671</v>
      </c>
      <c r="H126" s="42">
        <f t="shared" si="13"/>
        <v>15539418132</v>
      </c>
      <c r="I126" s="17">
        <f t="shared" si="14"/>
        <v>0.34782051829398453</v>
      </c>
      <c r="J126" s="49">
        <f t="shared" si="9"/>
        <v>0.23793084511284074</v>
      </c>
      <c r="K126" s="14">
        <f t="shared" si="10"/>
        <v>0.34782051829398453</v>
      </c>
      <c r="L126" s="18">
        <f t="shared" si="11"/>
        <v>0.34782051829398453</v>
      </c>
      <c r="M126" s="18">
        <f t="shared" si="12"/>
        <v>150897166000</v>
      </c>
    </row>
    <row r="127" spans="1:13" x14ac:dyDescent="0.25">
      <c r="A127" s="14">
        <v>1010</v>
      </c>
      <c r="B127" s="15" t="s">
        <v>121</v>
      </c>
      <c r="C127" s="110">
        <v>25422</v>
      </c>
      <c r="D127" s="17">
        <v>135</v>
      </c>
      <c r="E127" s="9">
        <v>2827</v>
      </c>
      <c r="F127" s="14">
        <f t="shared" si="8"/>
        <v>71867994</v>
      </c>
      <c r="G127" s="15">
        <f t="shared" si="15"/>
        <v>760498</v>
      </c>
      <c r="H127" s="42">
        <f t="shared" si="13"/>
        <v>15611286126</v>
      </c>
      <c r="I127" s="17">
        <f t="shared" si="14"/>
        <v>0.34911829609624578</v>
      </c>
      <c r="J127" s="49">
        <f t="shared" si="9"/>
        <v>0.23903124748336269</v>
      </c>
      <c r="K127" s="14">
        <f t="shared" si="10"/>
        <v>0.34911829609624578</v>
      </c>
      <c r="L127" s="18">
        <f t="shared" si="11"/>
        <v>0.34911829609624578</v>
      </c>
      <c r="M127" s="18">
        <f t="shared" si="12"/>
        <v>1827028143468</v>
      </c>
    </row>
    <row r="128" spans="1:13" x14ac:dyDescent="0.25">
      <c r="A128" s="14">
        <v>20079</v>
      </c>
      <c r="B128" s="15" t="s">
        <v>122</v>
      </c>
      <c r="C128" s="110">
        <v>25474</v>
      </c>
      <c r="D128" s="17">
        <v>134</v>
      </c>
      <c r="E128" s="9">
        <v>22658</v>
      </c>
      <c r="F128" s="14">
        <f t="shared" si="8"/>
        <v>577189892</v>
      </c>
      <c r="G128" s="15">
        <f t="shared" si="15"/>
        <v>783156</v>
      </c>
      <c r="H128" s="42">
        <f t="shared" si="13"/>
        <v>16188476018</v>
      </c>
      <c r="I128" s="17">
        <f t="shared" si="14"/>
        <v>0.3595197992598948</v>
      </c>
      <c r="J128" s="49">
        <f t="shared" si="9"/>
        <v>0.24786885501973149</v>
      </c>
      <c r="K128" s="14">
        <f t="shared" si="10"/>
        <v>0.3595197992598948</v>
      </c>
      <c r="L128" s="18">
        <f t="shared" si="11"/>
        <v>0.3595197992598948</v>
      </c>
      <c r="M128" s="18">
        <f t="shared" si="12"/>
        <v>14703335308808</v>
      </c>
    </row>
    <row r="129" spans="1:13" x14ac:dyDescent="0.25">
      <c r="A129" s="14">
        <v>1017</v>
      </c>
      <c r="B129" s="15" t="s">
        <v>123</v>
      </c>
      <c r="C129" s="110">
        <v>25721</v>
      </c>
      <c r="D129" s="17">
        <v>133</v>
      </c>
      <c r="E129" s="9">
        <v>1126</v>
      </c>
      <c r="F129" s="14">
        <f t="shared" si="8"/>
        <v>28961846</v>
      </c>
      <c r="G129" s="15">
        <f t="shared" si="15"/>
        <v>784282</v>
      </c>
      <c r="H129" s="42">
        <f t="shared" si="13"/>
        <v>16217437864</v>
      </c>
      <c r="I129" s="17">
        <f t="shared" si="14"/>
        <v>0.36003670686702116</v>
      </c>
      <c r="J129" s="49">
        <f t="shared" si="9"/>
        <v>0.24831230254371681</v>
      </c>
      <c r="K129" s="14">
        <f t="shared" si="10"/>
        <v>0.36003670686702116</v>
      </c>
      <c r="L129" s="18">
        <f t="shared" si="11"/>
        <v>0.36003670686702116</v>
      </c>
      <c r="M129" s="18">
        <f t="shared" si="12"/>
        <v>744927640966</v>
      </c>
    </row>
    <row r="130" spans="1:13" ht="15.75" thickBot="1" x14ac:dyDescent="0.3">
      <c r="A130" s="14">
        <v>48037</v>
      </c>
      <c r="B130" s="15" t="s">
        <v>124</v>
      </c>
      <c r="C130" s="110">
        <v>25879</v>
      </c>
      <c r="D130" s="17">
        <v>132</v>
      </c>
      <c r="E130" s="18">
        <v>838</v>
      </c>
      <c r="F130" s="14">
        <f t="shared" si="8"/>
        <v>21686602</v>
      </c>
      <c r="G130" s="15">
        <f t="shared" si="15"/>
        <v>785120</v>
      </c>
      <c r="H130" s="42">
        <f t="shared" si="13"/>
        <v>16239124466</v>
      </c>
      <c r="I130" s="17">
        <f t="shared" si="14"/>
        <v>0.36042140364745801</v>
      </c>
      <c r="J130" s="49">
        <f t="shared" si="9"/>
        <v>0.24864435561659604</v>
      </c>
      <c r="K130" s="14">
        <f t="shared" si="10"/>
        <v>0.36042140364745801</v>
      </c>
      <c r="L130" s="18">
        <f t="shared" si="11"/>
        <v>0.36042140364745801</v>
      </c>
      <c r="M130" s="18">
        <f t="shared" si="12"/>
        <v>561227573158</v>
      </c>
    </row>
    <row r="131" spans="1:13" x14ac:dyDescent="0.25">
      <c r="A131" s="14">
        <v>20051</v>
      </c>
      <c r="B131" s="15" t="s">
        <v>125</v>
      </c>
      <c r="C131" s="110">
        <v>26161</v>
      </c>
      <c r="D131" s="17">
        <v>131</v>
      </c>
      <c r="E131" s="9">
        <v>8718</v>
      </c>
      <c r="F131" s="14">
        <f t="shared" si="8"/>
        <v>228071598</v>
      </c>
      <c r="G131" s="15">
        <f t="shared" si="15"/>
        <v>793838</v>
      </c>
      <c r="H131" s="42">
        <f t="shared" si="13"/>
        <v>16467196064</v>
      </c>
      <c r="I131" s="17">
        <f t="shared" si="14"/>
        <v>0.36442353554703838</v>
      </c>
      <c r="J131" s="49">
        <f t="shared" si="9"/>
        <v>0.25213645986383482</v>
      </c>
      <c r="K131" s="14">
        <f t="shared" si="10"/>
        <v>0.36442353554703838</v>
      </c>
      <c r="L131" s="18">
        <f t="shared" si="11"/>
        <v>0.36442353554703838</v>
      </c>
      <c r="M131" s="51">
        <f t="shared" si="12"/>
        <v>5966581075278</v>
      </c>
    </row>
    <row r="132" spans="1:13" x14ac:dyDescent="0.25">
      <c r="A132" s="14">
        <v>48011</v>
      </c>
      <c r="B132" s="15" t="s">
        <v>126</v>
      </c>
      <c r="C132" s="110">
        <v>26221</v>
      </c>
      <c r="D132" s="17">
        <v>130</v>
      </c>
      <c r="E132" s="9">
        <v>12358</v>
      </c>
      <c r="F132" s="14">
        <f t="shared" si="8"/>
        <v>324039118</v>
      </c>
      <c r="G132" s="15">
        <f t="shared" si="15"/>
        <v>806196</v>
      </c>
      <c r="H132" s="42">
        <f t="shared" si="13"/>
        <v>16791235182</v>
      </c>
      <c r="I132" s="17">
        <f t="shared" si="14"/>
        <v>0.37009666539505559</v>
      </c>
      <c r="J132" s="49">
        <f t="shared" si="9"/>
        <v>0.25709796489191505</v>
      </c>
      <c r="K132" s="14">
        <f t="shared" si="10"/>
        <v>0.37009666539505559</v>
      </c>
      <c r="L132" s="18">
        <f t="shared" si="11"/>
        <v>0.37009666539505559</v>
      </c>
      <c r="M132" s="18">
        <f t="shared" si="12"/>
        <v>8496629713078</v>
      </c>
    </row>
    <row r="133" spans="1:13" x14ac:dyDescent="0.25">
      <c r="A133" s="14">
        <v>1051</v>
      </c>
      <c r="B133" s="15" t="s">
        <v>127</v>
      </c>
      <c r="C133" s="110">
        <v>26346</v>
      </c>
      <c r="D133" s="17">
        <v>129</v>
      </c>
      <c r="E133" s="9">
        <v>4867</v>
      </c>
      <c r="F133" s="14">
        <f t="shared" si="8"/>
        <v>128225982</v>
      </c>
      <c r="G133" s="15">
        <f t="shared" si="15"/>
        <v>811063</v>
      </c>
      <c r="H133" s="42">
        <f t="shared" si="13"/>
        <v>16919461164</v>
      </c>
      <c r="I133" s="17">
        <f t="shared" si="14"/>
        <v>0.37233093655303423</v>
      </c>
      <c r="J133" s="49">
        <f t="shared" si="9"/>
        <v>0.25906128912989651</v>
      </c>
      <c r="K133" s="14">
        <f t="shared" si="10"/>
        <v>0.37233093655303423</v>
      </c>
      <c r="L133" s="18">
        <f t="shared" si="11"/>
        <v>0.37233093655303423</v>
      </c>
      <c r="M133" s="18">
        <f t="shared" si="12"/>
        <v>3378241721772</v>
      </c>
    </row>
    <row r="134" spans="1:13" x14ac:dyDescent="0.25">
      <c r="A134" s="14">
        <v>20080</v>
      </c>
      <c r="B134" s="15" t="s">
        <v>128</v>
      </c>
      <c r="C134" s="110">
        <v>26696</v>
      </c>
      <c r="D134" s="17">
        <v>128</v>
      </c>
      <c r="E134" s="9">
        <v>10037</v>
      </c>
      <c r="F134" s="14">
        <f t="shared" si="8"/>
        <v>267947752</v>
      </c>
      <c r="G134" s="15">
        <f t="shared" si="15"/>
        <v>821100</v>
      </c>
      <c r="H134" s="42">
        <f t="shared" si="13"/>
        <v>17187408916</v>
      </c>
      <c r="I134" s="17">
        <f t="shared" si="14"/>
        <v>0.37693857567623773</v>
      </c>
      <c r="J134" s="49">
        <f t="shared" si="9"/>
        <v>0.26316395465687403</v>
      </c>
      <c r="K134" s="14">
        <f t="shared" si="10"/>
        <v>0.37693857567623773</v>
      </c>
      <c r="L134" s="18">
        <f t="shared" si="11"/>
        <v>0.37693857567623773</v>
      </c>
      <c r="M134" s="18">
        <f t="shared" si="12"/>
        <v>7153133187392</v>
      </c>
    </row>
    <row r="135" spans="1:13" x14ac:dyDescent="0.25">
      <c r="A135" s="14">
        <v>1036</v>
      </c>
      <c r="B135" s="15" t="s">
        <v>129</v>
      </c>
      <c r="C135" s="110">
        <v>26733</v>
      </c>
      <c r="D135" s="17">
        <v>127</v>
      </c>
      <c r="E135" s="9">
        <v>18420</v>
      </c>
      <c r="F135" s="14">
        <f t="shared" si="8"/>
        <v>492421860</v>
      </c>
      <c r="G135" s="15">
        <f t="shared" si="15"/>
        <v>839520</v>
      </c>
      <c r="H135" s="42">
        <f t="shared" si="13"/>
        <v>17679830776</v>
      </c>
      <c r="I135" s="17">
        <f t="shared" si="14"/>
        <v>0.38539455979992093</v>
      </c>
      <c r="J135" s="49">
        <f t="shared" si="9"/>
        <v>0.27070364168418726</v>
      </c>
      <c r="K135" s="14">
        <f t="shared" si="10"/>
        <v>0.38539455979992093</v>
      </c>
      <c r="L135" s="18">
        <f t="shared" si="11"/>
        <v>0.38539455979992093</v>
      </c>
      <c r="M135" s="18">
        <f t="shared" si="12"/>
        <v>13163913583380</v>
      </c>
    </row>
    <row r="136" spans="1:13" x14ac:dyDescent="0.25">
      <c r="A136" s="14">
        <v>48052</v>
      </c>
      <c r="B136" s="15" t="s">
        <v>130</v>
      </c>
      <c r="C136" s="110">
        <v>26854</v>
      </c>
      <c r="D136" s="17">
        <v>126</v>
      </c>
      <c r="E136" s="9">
        <v>1917</v>
      </c>
      <c r="F136" s="14">
        <f t="shared" si="8"/>
        <v>51479118</v>
      </c>
      <c r="G136" s="15">
        <f t="shared" si="15"/>
        <v>841437</v>
      </c>
      <c r="H136" s="42">
        <f t="shared" si="13"/>
        <v>17731309894</v>
      </c>
      <c r="I136" s="17">
        <f t="shared" si="14"/>
        <v>0.38627458811507298</v>
      </c>
      <c r="J136" s="49">
        <f t="shared" si="9"/>
        <v>0.27149186103367379</v>
      </c>
      <c r="K136" s="14">
        <f t="shared" si="10"/>
        <v>0.38627458811507298</v>
      </c>
      <c r="L136" s="18">
        <f t="shared" si="11"/>
        <v>0.38627458811507298</v>
      </c>
      <c r="M136" s="18">
        <f t="shared" si="12"/>
        <v>1382420234772</v>
      </c>
    </row>
    <row r="137" spans="1:13" x14ac:dyDescent="0.25">
      <c r="A137" s="14">
        <v>20013</v>
      </c>
      <c r="B137" s="15" t="s">
        <v>131</v>
      </c>
      <c r="C137" s="110">
        <v>26951</v>
      </c>
      <c r="D137" s="17">
        <v>125</v>
      </c>
      <c r="E137" s="9">
        <v>6700</v>
      </c>
      <c r="F137" s="14">
        <f t="shared" si="8"/>
        <v>180571700</v>
      </c>
      <c r="G137" s="15">
        <f t="shared" si="15"/>
        <v>848137</v>
      </c>
      <c r="H137" s="42">
        <f t="shared" si="13"/>
        <v>17911881594</v>
      </c>
      <c r="I137" s="17">
        <f t="shared" si="14"/>
        <v>0.38935032609708592</v>
      </c>
      <c r="J137" s="49">
        <f t="shared" si="9"/>
        <v>0.27425667351374911</v>
      </c>
      <c r="K137" s="14">
        <f t="shared" si="10"/>
        <v>0.38935032609708592</v>
      </c>
      <c r="L137" s="18">
        <f t="shared" si="11"/>
        <v>0.38935032609708592</v>
      </c>
      <c r="M137" s="18">
        <f t="shared" si="12"/>
        <v>4866587886700</v>
      </c>
    </row>
    <row r="138" spans="1:13" x14ac:dyDescent="0.25">
      <c r="A138" s="14">
        <v>20022</v>
      </c>
      <c r="B138" s="15" t="s">
        <v>132</v>
      </c>
      <c r="C138" s="110">
        <v>27552</v>
      </c>
      <c r="D138" s="17">
        <v>124</v>
      </c>
      <c r="E138" s="9">
        <v>1051</v>
      </c>
      <c r="F138" s="14">
        <f t="shared" si="8"/>
        <v>28957152</v>
      </c>
      <c r="G138" s="15">
        <f t="shared" si="15"/>
        <v>849188</v>
      </c>
      <c r="H138" s="42">
        <f t="shared" si="13"/>
        <v>17940838746</v>
      </c>
      <c r="I138" s="17">
        <f t="shared" si="14"/>
        <v>0.38983280380142854</v>
      </c>
      <c r="J138" s="49">
        <f t="shared" si="9"/>
        <v>0.27470004916584206</v>
      </c>
      <c r="K138" s="14">
        <f t="shared" si="10"/>
        <v>0.38983280380142854</v>
      </c>
      <c r="L138" s="18">
        <f t="shared" si="11"/>
        <v>0.38983280380142854</v>
      </c>
      <c r="M138" s="18">
        <f t="shared" si="12"/>
        <v>797827451904</v>
      </c>
    </row>
    <row r="139" spans="1:13" x14ac:dyDescent="0.25">
      <c r="A139" s="14">
        <v>20071</v>
      </c>
      <c r="B139" s="15" t="s">
        <v>133</v>
      </c>
      <c r="C139" s="110">
        <v>27847</v>
      </c>
      <c r="D139" s="17">
        <v>123</v>
      </c>
      <c r="E139" s="9">
        <v>18095</v>
      </c>
      <c r="F139" s="14">
        <f t="shared" si="8"/>
        <v>503891465</v>
      </c>
      <c r="G139" s="15">
        <f t="shared" si="15"/>
        <v>867283</v>
      </c>
      <c r="H139" s="42">
        <f t="shared" si="13"/>
        <v>18444730211</v>
      </c>
      <c r="I139" s="17">
        <f t="shared" si="14"/>
        <v>0.39813959167971558</v>
      </c>
      <c r="J139" s="49">
        <f t="shared" si="9"/>
        <v>0.28241535234477566</v>
      </c>
      <c r="K139" s="14">
        <f t="shared" si="10"/>
        <v>0.39813959167971558</v>
      </c>
      <c r="L139" s="18">
        <f t="shared" si="11"/>
        <v>0.39813959167971558</v>
      </c>
      <c r="M139" s="18">
        <f t="shared" si="12"/>
        <v>14031865625855</v>
      </c>
    </row>
    <row r="140" spans="1:13" x14ac:dyDescent="0.25">
      <c r="A140" s="14">
        <v>20050</v>
      </c>
      <c r="B140" s="15" t="s">
        <v>134</v>
      </c>
      <c r="C140" s="110">
        <v>27982</v>
      </c>
      <c r="D140" s="17">
        <v>122</v>
      </c>
      <c r="E140" s="18">
        <v>395</v>
      </c>
      <c r="F140" s="14">
        <f t="shared" ref="F140:F203" si="16">C140*E140</f>
        <v>11052890</v>
      </c>
      <c r="G140" s="15">
        <f t="shared" si="15"/>
        <v>867678</v>
      </c>
      <c r="H140" s="42">
        <f t="shared" si="13"/>
        <v>18455783101</v>
      </c>
      <c r="I140" s="17">
        <f t="shared" si="14"/>
        <v>0.39832092250104323</v>
      </c>
      <c r="J140" s="49">
        <f t="shared" ref="J140:J203" si="17">H140/65310649927</f>
        <v>0.28258458799029984</v>
      </c>
      <c r="K140" s="14">
        <f t="shared" ref="K140:K203" si="18">I140</f>
        <v>0.39832092250104323</v>
      </c>
      <c r="L140" s="18">
        <f t="shared" ref="L140:L203" si="19">K140</f>
        <v>0.39832092250104323</v>
      </c>
      <c r="M140" s="18">
        <f t="shared" ref="M140:M203" si="20">C140^2*E140</f>
        <v>309281967980</v>
      </c>
    </row>
    <row r="141" spans="1:13" x14ac:dyDescent="0.25">
      <c r="A141" s="14">
        <v>48012</v>
      </c>
      <c r="B141" s="15" t="s">
        <v>135</v>
      </c>
      <c r="C141" s="110">
        <v>28150</v>
      </c>
      <c r="D141" s="17">
        <v>121</v>
      </c>
      <c r="E141" s="9">
        <v>2470</v>
      </c>
      <c r="F141" s="14">
        <f t="shared" si="16"/>
        <v>69530500</v>
      </c>
      <c r="G141" s="15">
        <f t="shared" si="15"/>
        <v>870148</v>
      </c>
      <c r="H141" s="42">
        <f t="shared" ref="H141:H204" si="21">F141+H140</f>
        <v>18525313601</v>
      </c>
      <c r="I141" s="17">
        <f t="shared" ref="I141:I204" si="22">G141/2178339</f>
        <v>0.39945481396605398</v>
      </c>
      <c r="J141" s="49">
        <f t="shared" si="17"/>
        <v>0.28364919996518778</v>
      </c>
      <c r="K141" s="14">
        <f t="shared" si="18"/>
        <v>0.39945481396605398</v>
      </c>
      <c r="L141" s="18">
        <f t="shared" si="19"/>
        <v>0.39945481396605398</v>
      </c>
      <c r="M141" s="18">
        <f t="shared" si="20"/>
        <v>1957283575000</v>
      </c>
    </row>
    <row r="142" spans="1:13" x14ac:dyDescent="0.25">
      <c r="A142" s="14">
        <v>1008</v>
      </c>
      <c r="B142" s="15" t="s">
        <v>136</v>
      </c>
      <c r="C142" s="110">
        <v>28175</v>
      </c>
      <c r="D142" s="17">
        <v>120</v>
      </c>
      <c r="E142" s="18">
        <v>913</v>
      </c>
      <c r="F142" s="14">
        <f t="shared" si="16"/>
        <v>25723775</v>
      </c>
      <c r="G142" s="15">
        <f t="shared" ref="G142:G205" si="23">E142+G141</f>
        <v>871061</v>
      </c>
      <c r="H142" s="42">
        <f t="shared" si="21"/>
        <v>18551037376</v>
      </c>
      <c r="I142" s="17">
        <f t="shared" si="22"/>
        <v>0.39987394064927451</v>
      </c>
      <c r="J142" s="17">
        <f t="shared" si="17"/>
        <v>0.28404306796418571</v>
      </c>
      <c r="K142" s="14">
        <f t="shared" si="18"/>
        <v>0.39987394064927451</v>
      </c>
      <c r="L142" s="18">
        <f t="shared" si="19"/>
        <v>0.39987394064927451</v>
      </c>
      <c r="M142" s="18">
        <f t="shared" si="20"/>
        <v>724767360625</v>
      </c>
    </row>
    <row r="143" spans="1:13" x14ac:dyDescent="0.25">
      <c r="A143" s="14">
        <v>20010</v>
      </c>
      <c r="B143" s="15" t="s">
        <v>137</v>
      </c>
      <c r="C143" s="110">
        <v>28301</v>
      </c>
      <c r="D143" s="17">
        <v>119</v>
      </c>
      <c r="E143" s="9">
        <v>1850</v>
      </c>
      <c r="F143" s="14">
        <f t="shared" si="16"/>
        <v>52356850</v>
      </c>
      <c r="G143" s="15">
        <f t="shared" si="23"/>
        <v>872911</v>
      </c>
      <c r="H143" s="42">
        <f t="shared" si="21"/>
        <v>18603394226</v>
      </c>
      <c r="I143" s="17">
        <f t="shared" si="22"/>
        <v>0.40072321158460644</v>
      </c>
      <c r="J143" s="49">
        <f t="shared" si="17"/>
        <v>0.28484472665321298</v>
      </c>
      <c r="K143" s="14">
        <f t="shared" si="18"/>
        <v>0.40072321158460644</v>
      </c>
      <c r="L143" s="18">
        <f t="shared" si="19"/>
        <v>0.40072321158460644</v>
      </c>
      <c r="M143" s="18">
        <f t="shared" si="20"/>
        <v>1481751211850</v>
      </c>
    </row>
    <row r="144" spans="1:13" x14ac:dyDescent="0.25">
      <c r="A144" s="14">
        <v>20009</v>
      </c>
      <c r="B144" s="15" t="s">
        <v>138</v>
      </c>
      <c r="C144" s="110">
        <v>28418</v>
      </c>
      <c r="D144" s="17">
        <v>118</v>
      </c>
      <c r="E144" s="9">
        <v>14662</v>
      </c>
      <c r="F144" s="14">
        <f t="shared" si="16"/>
        <v>416664716</v>
      </c>
      <c r="G144" s="15">
        <f t="shared" si="23"/>
        <v>887573</v>
      </c>
      <c r="H144" s="42">
        <f t="shared" si="21"/>
        <v>19020058942</v>
      </c>
      <c r="I144" s="17">
        <f t="shared" si="22"/>
        <v>0.40745402804613973</v>
      </c>
      <c r="J144" s="49">
        <f t="shared" si="17"/>
        <v>0.29122446282894726</v>
      </c>
      <c r="K144" s="14">
        <f t="shared" si="18"/>
        <v>0.40745402804613973</v>
      </c>
      <c r="L144" s="18">
        <f t="shared" si="19"/>
        <v>0.40745402804613973</v>
      </c>
      <c r="M144" s="18">
        <f t="shared" si="20"/>
        <v>11840777899288</v>
      </c>
    </row>
    <row r="145" spans="1:13" ht="15.75" thickBot="1" x14ac:dyDescent="0.3">
      <c r="A145" s="14">
        <v>48056</v>
      </c>
      <c r="B145" s="15" t="s">
        <v>139</v>
      </c>
      <c r="C145" s="110">
        <v>28445</v>
      </c>
      <c r="D145" s="17">
        <v>117</v>
      </c>
      <c r="E145" s="9">
        <v>1023</v>
      </c>
      <c r="F145" s="14">
        <f t="shared" si="16"/>
        <v>29099235</v>
      </c>
      <c r="G145" s="15">
        <f t="shared" si="23"/>
        <v>888596</v>
      </c>
      <c r="H145" s="42">
        <f t="shared" si="21"/>
        <v>19049158177</v>
      </c>
      <c r="I145" s="17">
        <f t="shared" si="22"/>
        <v>0.40792365192010976</v>
      </c>
      <c r="J145" s="49">
        <f t="shared" si="17"/>
        <v>0.29167001397615722</v>
      </c>
      <c r="K145" s="14">
        <f t="shared" si="18"/>
        <v>0.40792365192010976</v>
      </c>
      <c r="L145" s="18">
        <f t="shared" si="19"/>
        <v>0.40792365192010976</v>
      </c>
      <c r="M145" s="18">
        <f t="shared" si="20"/>
        <v>827727739575</v>
      </c>
    </row>
    <row r="146" spans="1:13" x14ac:dyDescent="0.25">
      <c r="A146" s="14">
        <v>48015</v>
      </c>
      <c r="B146" s="15" t="s">
        <v>140</v>
      </c>
      <c r="C146" s="110">
        <v>28614</v>
      </c>
      <c r="D146" s="17">
        <v>116</v>
      </c>
      <c r="E146" s="9">
        <v>42452</v>
      </c>
      <c r="F146" s="14">
        <f t="shared" si="16"/>
        <v>1214721528</v>
      </c>
      <c r="G146" s="15">
        <f t="shared" si="23"/>
        <v>931048</v>
      </c>
      <c r="H146" s="42">
        <f t="shared" si="21"/>
        <v>20263879705</v>
      </c>
      <c r="I146" s="17">
        <f t="shared" si="22"/>
        <v>0.42741189502643989</v>
      </c>
      <c r="J146" s="49">
        <f t="shared" si="17"/>
        <v>0.3102691479513624</v>
      </c>
      <c r="K146" s="14">
        <f t="shared" si="18"/>
        <v>0.42741189502643989</v>
      </c>
      <c r="L146" s="18">
        <f t="shared" si="19"/>
        <v>0.42741189502643989</v>
      </c>
      <c r="M146" s="51">
        <f t="shared" si="20"/>
        <v>34758041802192</v>
      </c>
    </row>
    <row r="147" spans="1:13" x14ac:dyDescent="0.25">
      <c r="A147" s="14">
        <v>48022</v>
      </c>
      <c r="B147" s="15" t="s">
        <v>141</v>
      </c>
      <c r="C147" s="110">
        <v>28855</v>
      </c>
      <c r="D147" s="17">
        <v>115</v>
      </c>
      <c r="E147" s="9">
        <v>2786</v>
      </c>
      <c r="F147" s="14">
        <f t="shared" si="16"/>
        <v>80390030</v>
      </c>
      <c r="G147" s="15">
        <f t="shared" si="23"/>
        <v>933834</v>
      </c>
      <c r="H147" s="42">
        <f t="shared" si="21"/>
        <v>20344269735</v>
      </c>
      <c r="I147" s="17">
        <f t="shared" si="22"/>
        <v>0.42869085114851269</v>
      </c>
      <c r="J147" s="49">
        <f t="shared" si="17"/>
        <v>0.3115000349520255</v>
      </c>
      <c r="K147" s="14">
        <f t="shared" si="18"/>
        <v>0.42869085114851269</v>
      </c>
      <c r="L147" s="18">
        <f t="shared" si="19"/>
        <v>0.42869085114851269</v>
      </c>
      <c r="M147" s="18">
        <f t="shared" si="20"/>
        <v>2319654315650</v>
      </c>
    </row>
    <row r="148" spans="1:13" x14ac:dyDescent="0.25">
      <c r="A148" s="14">
        <v>48020</v>
      </c>
      <c r="B148" s="15" t="s">
        <v>142</v>
      </c>
      <c r="C148" s="110">
        <v>28943</v>
      </c>
      <c r="D148" s="17">
        <v>114</v>
      </c>
      <c r="E148" s="9">
        <v>353187</v>
      </c>
      <c r="F148" s="14">
        <f t="shared" si="16"/>
        <v>10222291341</v>
      </c>
      <c r="G148" s="15">
        <f t="shared" si="23"/>
        <v>1287021</v>
      </c>
      <c r="H148" s="42">
        <f t="shared" si="21"/>
        <v>30566561076</v>
      </c>
      <c r="I148" s="17">
        <f t="shared" si="22"/>
        <v>0.59082677214152624</v>
      </c>
      <c r="J148" s="49">
        <f t="shared" si="17"/>
        <v>0.46801802018760058</v>
      </c>
      <c r="K148" s="14">
        <f t="shared" si="18"/>
        <v>0.59082677214152624</v>
      </c>
      <c r="L148" s="18">
        <f t="shared" si="19"/>
        <v>0.59082677214152624</v>
      </c>
      <c r="M148" s="18">
        <f t="shared" si="20"/>
        <v>295863778282563</v>
      </c>
    </row>
    <row r="149" spans="1:13" x14ac:dyDescent="0.25">
      <c r="A149" s="14">
        <v>48002</v>
      </c>
      <c r="B149" s="15" t="s">
        <v>143</v>
      </c>
      <c r="C149" s="110">
        <v>28951</v>
      </c>
      <c r="D149" s="17">
        <v>113</v>
      </c>
      <c r="E149" s="9">
        <v>9724</v>
      </c>
      <c r="F149" s="14">
        <f t="shared" si="16"/>
        <v>281519524</v>
      </c>
      <c r="G149" s="15">
        <f t="shared" si="23"/>
        <v>1296745</v>
      </c>
      <c r="H149" s="42">
        <f t="shared" si="21"/>
        <v>30848080600</v>
      </c>
      <c r="I149" s="17">
        <f t="shared" si="22"/>
        <v>0.5952907238037789</v>
      </c>
      <c r="J149" s="49">
        <f t="shared" si="17"/>
        <v>0.47232848906694358</v>
      </c>
      <c r="K149" s="14">
        <f t="shared" si="18"/>
        <v>0.5952907238037789</v>
      </c>
      <c r="L149" s="18">
        <f t="shared" si="19"/>
        <v>0.5952907238037789</v>
      </c>
      <c r="M149" s="18">
        <f t="shared" si="20"/>
        <v>8150271739324</v>
      </c>
    </row>
    <row r="150" spans="1:13" x14ac:dyDescent="0.25">
      <c r="A150" s="14">
        <v>1034</v>
      </c>
      <c r="B150" s="15" t="s">
        <v>144</v>
      </c>
      <c r="C150" s="110">
        <v>29100</v>
      </c>
      <c r="D150" s="17">
        <v>112</v>
      </c>
      <c r="E150" s="18">
        <v>236</v>
      </c>
      <c r="F150" s="14">
        <f t="shared" si="16"/>
        <v>6867600</v>
      </c>
      <c r="G150" s="15">
        <f t="shared" si="23"/>
        <v>1296981</v>
      </c>
      <c r="H150" s="42">
        <f t="shared" si="21"/>
        <v>30854948200</v>
      </c>
      <c r="I150" s="17">
        <f t="shared" si="22"/>
        <v>0.59539906323120506</v>
      </c>
      <c r="J150" s="49">
        <f t="shared" si="17"/>
        <v>0.47243364190201226</v>
      </c>
      <c r="K150" s="14">
        <f t="shared" si="18"/>
        <v>0.59539906323120506</v>
      </c>
      <c r="L150" s="18">
        <f t="shared" si="19"/>
        <v>0.59539906323120506</v>
      </c>
      <c r="M150" s="18">
        <f t="shared" si="20"/>
        <v>199847160000</v>
      </c>
    </row>
    <row r="151" spans="1:13" x14ac:dyDescent="0.25">
      <c r="A151" s="14">
        <v>48065</v>
      </c>
      <c r="B151" s="15" t="s">
        <v>145</v>
      </c>
      <c r="C151" s="110">
        <v>29802</v>
      </c>
      <c r="D151" s="17">
        <v>111</v>
      </c>
      <c r="E151" s="9">
        <v>4050</v>
      </c>
      <c r="F151" s="14">
        <f t="shared" si="16"/>
        <v>120698100</v>
      </c>
      <c r="G151" s="15">
        <f t="shared" si="23"/>
        <v>1301031</v>
      </c>
      <c r="H151" s="42">
        <f t="shared" si="21"/>
        <v>30975646300</v>
      </c>
      <c r="I151" s="17">
        <f t="shared" si="22"/>
        <v>0.59725827798152631</v>
      </c>
      <c r="J151" s="49">
        <f t="shared" si="17"/>
        <v>0.47428170343768689</v>
      </c>
      <c r="K151" s="14">
        <f t="shared" si="18"/>
        <v>0.59725827798152631</v>
      </c>
      <c r="L151" s="18">
        <f t="shared" si="19"/>
        <v>0.59725827798152631</v>
      </c>
      <c r="M151" s="18">
        <f t="shared" si="20"/>
        <v>3597044776200</v>
      </c>
    </row>
    <row r="152" spans="1:13" x14ac:dyDescent="0.25">
      <c r="A152" s="14">
        <v>48019</v>
      </c>
      <c r="B152" s="15" t="s">
        <v>146</v>
      </c>
      <c r="C152" s="110">
        <v>30088</v>
      </c>
      <c r="D152" s="17">
        <v>110</v>
      </c>
      <c r="E152" s="9">
        <v>4882</v>
      </c>
      <c r="F152" s="14">
        <f t="shared" si="16"/>
        <v>146889616</v>
      </c>
      <c r="G152" s="15">
        <f t="shared" si="23"/>
        <v>1305913</v>
      </c>
      <c r="H152" s="42">
        <f t="shared" si="21"/>
        <v>31122535916</v>
      </c>
      <c r="I152" s="17">
        <f t="shared" si="22"/>
        <v>0.59949943512006165</v>
      </c>
      <c r="J152" s="17">
        <f t="shared" si="17"/>
        <v>0.47653079475991661</v>
      </c>
      <c r="K152" s="14">
        <f t="shared" si="18"/>
        <v>0.59949943512006165</v>
      </c>
      <c r="L152" s="18">
        <f t="shared" si="19"/>
        <v>0.59949943512006165</v>
      </c>
      <c r="M152" s="18">
        <f t="shared" si="20"/>
        <v>4419614766208</v>
      </c>
    </row>
    <row r="153" spans="1:13" x14ac:dyDescent="0.25">
      <c r="A153" s="14">
        <v>48083</v>
      </c>
      <c r="B153" s="15" t="s">
        <v>147</v>
      </c>
      <c r="C153" s="110">
        <v>30098</v>
      </c>
      <c r="D153" s="17">
        <v>109</v>
      </c>
      <c r="E153" s="9">
        <v>8435</v>
      </c>
      <c r="F153" s="14">
        <f t="shared" si="16"/>
        <v>253876630</v>
      </c>
      <c r="G153" s="15">
        <f t="shared" si="23"/>
        <v>1314348</v>
      </c>
      <c r="H153" s="42">
        <f t="shared" si="21"/>
        <v>31376412546</v>
      </c>
      <c r="I153" s="17">
        <f t="shared" si="22"/>
        <v>0.60337165151980476</v>
      </c>
      <c r="J153" s="49">
        <f t="shared" si="17"/>
        <v>0.48041801116771177</v>
      </c>
      <c r="K153" s="14">
        <f t="shared" si="18"/>
        <v>0.60337165151980476</v>
      </c>
      <c r="L153" s="18">
        <f t="shared" si="19"/>
        <v>0.60337165151980476</v>
      </c>
      <c r="M153" s="18">
        <f t="shared" si="20"/>
        <v>7641178809740</v>
      </c>
    </row>
    <row r="154" spans="1:13" x14ac:dyDescent="0.25">
      <c r="A154" s="14">
        <v>48068</v>
      </c>
      <c r="B154" s="15" t="s">
        <v>148</v>
      </c>
      <c r="C154" s="110">
        <v>30297</v>
      </c>
      <c r="D154" s="17">
        <v>108</v>
      </c>
      <c r="E154" s="9">
        <v>1938</v>
      </c>
      <c r="F154" s="14">
        <f t="shared" si="16"/>
        <v>58715586</v>
      </c>
      <c r="G154" s="15">
        <f t="shared" si="23"/>
        <v>1316286</v>
      </c>
      <c r="H154" s="42">
        <f t="shared" si="21"/>
        <v>31435128132</v>
      </c>
      <c r="I154" s="17">
        <f t="shared" si="22"/>
        <v>0.60426132020773626</v>
      </c>
      <c r="J154" s="49">
        <f t="shared" si="17"/>
        <v>0.48131703125196496</v>
      </c>
      <c r="K154" s="14">
        <f t="shared" si="18"/>
        <v>0.60426132020773626</v>
      </c>
      <c r="L154" s="18">
        <f t="shared" si="19"/>
        <v>0.60426132020773626</v>
      </c>
      <c r="M154" s="18">
        <f t="shared" si="20"/>
        <v>1778906109042</v>
      </c>
    </row>
    <row r="155" spans="1:13" x14ac:dyDescent="0.25">
      <c r="A155" s="14">
        <v>1059</v>
      </c>
      <c r="B155" s="15" t="s">
        <v>149</v>
      </c>
      <c r="C155" s="110">
        <v>30569</v>
      </c>
      <c r="D155" s="17">
        <v>107</v>
      </c>
      <c r="E155" s="9">
        <v>238247</v>
      </c>
      <c r="F155" s="14">
        <f t="shared" si="16"/>
        <v>7282972543</v>
      </c>
      <c r="G155" s="15">
        <f t="shared" si="23"/>
        <v>1554533</v>
      </c>
      <c r="H155" s="42">
        <f t="shared" si="21"/>
        <v>38718100675</v>
      </c>
      <c r="I155" s="17">
        <f t="shared" si="22"/>
        <v>0.71363226752126274</v>
      </c>
      <c r="J155" s="49">
        <f t="shared" si="17"/>
        <v>0.59282981746892083</v>
      </c>
      <c r="K155" s="14">
        <f t="shared" si="18"/>
        <v>0.71363226752126274</v>
      </c>
      <c r="L155" s="18">
        <f t="shared" si="19"/>
        <v>0.71363226752126274</v>
      </c>
      <c r="M155" s="18">
        <f t="shared" si="20"/>
        <v>222633187666967</v>
      </c>
    </row>
    <row r="156" spans="1:13" x14ac:dyDescent="0.25">
      <c r="A156" s="14">
        <v>1023</v>
      </c>
      <c r="B156" s="15" t="s">
        <v>150</v>
      </c>
      <c r="C156" s="110">
        <v>30941</v>
      </c>
      <c r="D156" s="17">
        <v>106</v>
      </c>
      <c r="E156" s="18">
        <v>367</v>
      </c>
      <c r="F156" s="14">
        <f t="shared" si="16"/>
        <v>11355347</v>
      </c>
      <c r="G156" s="15">
        <f t="shared" si="23"/>
        <v>1554900</v>
      </c>
      <c r="H156" s="42">
        <f t="shared" si="21"/>
        <v>38729456022</v>
      </c>
      <c r="I156" s="17">
        <f t="shared" si="22"/>
        <v>0.71380074451221776</v>
      </c>
      <c r="J156" s="49">
        <f t="shared" si="17"/>
        <v>0.59300368416620064</v>
      </c>
      <c r="K156" s="14">
        <f t="shared" si="18"/>
        <v>0.71380074451221776</v>
      </c>
      <c r="L156" s="18">
        <f t="shared" si="19"/>
        <v>0.71380074451221776</v>
      </c>
      <c r="M156" s="18">
        <f t="shared" si="20"/>
        <v>351345791527</v>
      </c>
    </row>
    <row r="157" spans="1:13" x14ac:dyDescent="0.25">
      <c r="A157" s="14">
        <v>20066</v>
      </c>
      <c r="B157" s="15" t="s">
        <v>151</v>
      </c>
      <c r="C157" s="110">
        <v>31599</v>
      </c>
      <c r="D157" s="17">
        <v>105</v>
      </c>
      <c r="E157" s="18">
        <v>616</v>
      </c>
      <c r="F157" s="14">
        <f t="shared" si="16"/>
        <v>19464984</v>
      </c>
      <c r="G157" s="15">
        <f t="shared" si="23"/>
        <v>1555516</v>
      </c>
      <c r="H157" s="42">
        <f t="shared" si="21"/>
        <v>38748921006</v>
      </c>
      <c r="I157" s="17">
        <f t="shared" si="22"/>
        <v>0.71408352878041481</v>
      </c>
      <c r="J157" s="49">
        <f t="shared" si="17"/>
        <v>0.59330172107169388</v>
      </c>
      <c r="K157" s="14">
        <f t="shared" si="18"/>
        <v>0.71408352878041481</v>
      </c>
      <c r="L157" s="18">
        <f t="shared" si="19"/>
        <v>0.71408352878041481</v>
      </c>
      <c r="M157" s="18">
        <f t="shared" si="20"/>
        <v>615074029416</v>
      </c>
    </row>
    <row r="158" spans="1:13" x14ac:dyDescent="0.25">
      <c r="A158" s="14">
        <v>20018</v>
      </c>
      <c r="B158" s="15" t="s">
        <v>152</v>
      </c>
      <c r="C158" s="110">
        <v>31703</v>
      </c>
      <c r="D158" s="17">
        <v>104</v>
      </c>
      <c r="E158" s="9">
        <v>14305</v>
      </c>
      <c r="F158" s="14">
        <f t="shared" si="16"/>
        <v>453511415</v>
      </c>
      <c r="G158" s="15">
        <f t="shared" si="23"/>
        <v>1569821</v>
      </c>
      <c r="H158" s="42">
        <f t="shared" si="21"/>
        <v>39202432421</v>
      </c>
      <c r="I158" s="17">
        <f t="shared" si="22"/>
        <v>0.72065045890469759</v>
      </c>
      <c r="J158" s="49">
        <f t="shared" si="17"/>
        <v>0.60024563321323443</v>
      </c>
      <c r="K158" s="14">
        <f t="shared" si="18"/>
        <v>0.72065045890469759</v>
      </c>
      <c r="L158" s="18">
        <f t="shared" si="19"/>
        <v>0.72065045890469759</v>
      </c>
      <c r="M158" s="18">
        <f t="shared" si="20"/>
        <v>14377672389745</v>
      </c>
    </row>
    <row r="159" spans="1:13" x14ac:dyDescent="0.25">
      <c r="A159" s="14">
        <v>20081</v>
      </c>
      <c r="B159" s="15" t="s">
        <v>153</v>
      </c>
      <c r="C159" s="110">
        <v>31988</v>
      </c>
      <c r="D159" s="17">
        <v>103</v>
      </c>
      <c r="E159" s="9">
        <v>9337</v>
      </c>
      <c r="F159" s="14">
        <f t="shared" si="16"/>
        <v>298671956</v>
      </c>
      <c r="G159" s="15">
        <f t="shared" si="23"/>
        <v>1579158</v>
      </c>
      <c r="H159" s="42">
        <f t="shared" si="21"/>
        <v>39501104377</v>
      </c>
      <c r="I159" s="17">
        <f t="shared" si="22"/>
        <v>0.72493675226858634</v>
      </c>
      <c r="J159" s="49">
        <f t="shared" si="17"/>
        <v>0.60481873050033597</v>
      </c>
      <c r="K159" s="14">
        <f t="shared" si="18"/>
        <v>0.72493675226858634</v>
      </c>
      <c r="L159" s="18">
        <f t="shared" si="19"/>
        <v>0.72493675226858634</v>
      </c>
      <c r="M159" s="18">
        <f t="shared" si="20"/>
        <v>9553918528528</v>
      </c>
    </row>
    <row r="160" spans="1:13" ht="15.75" thickBot="1" x14ac:dyDescent="0.3">
      <c r="A160" s="14">
        <v>20069</v>
      </c>
      <c r="B160" s="15" t="s">
        <v>154</v>
      </c>
      <c r="C160" s="110">
        <v>32289</v>
      </c>
      <c r="D160" s="17">
        <v>102</v>
      </c>
      <c r="E160" s="9">
        <v>185506</v>
      </c>
      <c r="F160" s="14">
        <f t="shared" si="16"/>
        <v>5989803234</v>
      </c>
      <c r="G160" s="15">
        <f t="shared" si="23"/>
        <v>1764664</v>
      </c>
      <c r="H160" s="42">
        <f t="shared" si="21"/>
        <v>45490907611</v>
      </c>
      <c r="I160" s="17">
        <f t="shared" si="22"/>
        <v>0.81009613287922588</v>
      </c>
      <c r="J160" s="17">
        <f t="shared" si="17"/>
        <v>0.69653123436754616</v>
      </c>
      <c r="K160" s="14">
        <f t="shared" si="18"/>
        <v>0.81009613287922588</v>
      </c>
      <c r="L160" s="18">
        <f t="shared" si="19"/>
        <v>0.81009613287922588</v>
      </c>
      <c r="M160" s="18">
        <f t="shared" si="20"/>
        <v>193404756622626</v>
      </c>
    </row>
    <row r="161" spans="1:13" x14ac:dyDescent="0.25">
      <c r="A161" s="14">
        <v>20011</v>
      </c>
      <c r="B161" s="15" t="s">
        <v>155</v>
      </c>
      <c r="C161" s="110">
        <v>32446</v>
      </c>
      <c r="D161" s="17">
        <v>101</v>
      </c>
      <c r="E161" s="9">
        <v>2161</v>
      </c>
      <c r="F161" s="14">
        <f t="shared" si="16"/>
        <v>70115806</v>
      </c>
      <c r="G161" s="15">
        <f t="shared" si="23"/>
        <v>1766825</v>
      </c>
      <c r="H161" s="42">
        <f t="shared" si="21"/>
        <v>45561023417</v>
      </c>
      <c r="I161" s="17">
        <f t="shared" si="22"/>
        <v>0.81108817314476767</v>
      </c>
      <c r="J161" s="49">
        <f t="shared" si="17"/>
        <v>0.69760480821925908</v>
      </c>
      <c r="K161" s="14">
        <f t="shared" si="18"/>
        <v>0.81108817314476767</v>
      </c>
      <c r="L161" s="18">
        <f t="shared" si="19"/>
        <v>0.81108817314476767</v>
      </c>
      <c r="M161" s="51">
        <f t="shared" si="20"/>
        <v>2274977441476</v>
      </c>
    </row>
    <row r="162" spans="1:13" x14ac:dyDescent="0.25">
      <c r="A162" s="14">
        <v>1011</v>
      </c>
      <c r="B162" s="15" t="s">
        <v>156</v>
      </c>
      <c r="C162" s="110">
        <v>32851</v>
      </c>
      <c r="D162" s="17">
        <v>100</v>
      </c>
      <c r="E162" s="18">
        <v>329</v>
      </c>
      <c r="F162" s="14">
        <f t="shared" si="16"/>
        <v>10807979</v>
      </c>
      <c r="G162" s="15">
        <f t="shared" si="23"/>
        <v>1767154</v>
      </c>
      <c r="H162" s="42">
        <f t="shared" si="21"/>
        <v>45571831396</v>
      </c>
      <c r="I162" s="17">
        <f t="shared" si="22"/>
        <v>0.81123920565164553</v>
      </c>
      <c r="J162" s="49">
        <f t="shared" si="17"/>
        <v>0.69777029392506784</v>
      </c>
      <c r="K162" s="14">
        <f t="shared" si="18"/>
        <v>0.81123920565164553</v>
      </c>
      <c r="L162" s="18">
        <f t="shared" si="19"/>
        <v>0.81123920565164553</v>
      </c>
      <c r="M162" s="18">
        <f t="shared" si="20"/>
        <v>355052918129</v>
      </c>
    </row>
    <row r="163" spans="1:13" x14ac:dyDescent="0.25">
      <c r="A163" s="14">
        <v>20052</v>
      </c>
      <c r="B163" s="15" t="s">
        <v>157</v>
      </c>
      <c r="C163" s="110">
        <v>32915</v>
      </c>
      <c r="D163" s="17">
        <v>99</v>
      </c>
      <c r="E163" s="9">
        <v>1496</v>
      </c>
      <c r="F163" s="14">
        <f t="shared" si="16"/>
        <v>49240840</v>
      </c>
      <c r="G163" s="15">
        <f t="shared" si="23"/>
        <v>1768650</v>
      </c>
      <c r="H163" s="42">
        <f t="shared" si="21"/>
        <v>45621072236</v>
      </c>
      <c r="I163" s="17">
        <f t="shared" si="22"/>
        <v>0.81192596744583834</v>
      </c>
      <c r="J163" s="49">
        <f t="shared" si="17"/>
        <v>0.69852424201860297</v>
      </c>
      <c r="K163" s="14">
        <f t="shared" si="18"/>
        <v>0.81192596744583834</v>
      </c>
      <c r="L163" s="18">
        <f t="shared" si="19"/>
        <v>0.81192596744583834</v>
      </c>
      <c r="M163" s="18">
        <f t="shared" si="20"/>
        <v>1620762248600</v>
      </c>
    </row>
    <row r="164" spans="1:13" x14ac:dyDescent="0.25">
      <c r="A164" s="14">
        <v>20054</v>
      </c>
      <c r="B164" s="15" t="s">
        <v>158</v>
      </c>
      <c r="C164" s="110">
        <v>33029</v>
      </c>
      <c r="D164" s="17">
        <v>98</v>
      </c>
      <c r="E164" s="18">
        <v>661</v>
      </c>
      <c r="F164" s="14">
        <f t="shared" si="16"/>
        <v>21832169</v>
      </c>
      <c r="G164" s="15">
        <f t="shared" si="23"/>
        <v>1769311</v>
      </c>
      <c r="H164" s="42">
        <f t="shared" si="21"/>
        <v>45642904405</v>
      </c>
      <c r="I164" s="17">
        <f t="shared" si="22"/>
        <v>0.81222940965570556</v>
      </c>
      <c r="J164" s="49">
        <f t="shared" si="17"/>
        <v>0.69885852393165082</v>
      </c>
      <c r="K164" s="14">
        <f t="shared" si="18"/>
        <v>0.81222940965570556</v>
      </c>
      <c r="L164" s="18">
        <f t="shared" si="19"/>
        <v>0.81222940965570556</v>
      </c>
      <c r="M164" s="18">
        <f t="shared" si="20"/>
        <v>721094709901</v>
      </c>
    </row>
    <row r="165" spans="1:13" x14ac:dyDescent="0.25">
      <c r="A165" s="14">
        <v>48914</v>
      </c>
      <c r="B165" s="15" t="s">
        <v>159</v>
      </c>
      <c r="C165" s="110">
        <v>33034</v>
      </c>
      <c r="D165" s="17">
        <v>97</v>
      </c>
      <c r="E165" s="18">
        <v>379</v>
      </c>
      <c r="F165" s="14">
        <f t="shared" si="16"/>
        <v>12519886</v>
      </c>
      <c r="G165" s="15">
        <f t="shared" si="23"/>
        <v>1769690</v>
      </c>
      <c r="H165" s="42">
        <f t="shared" si="21"/>
        <v>45655424291</v>
      </c>
      <c r="I165" s="17">
        <f t="shared" si="22"/>
        <v>0.81240339543110596</v>
      </c>
      <c r="J165" s="49">
        <f t="shared" si="17"/>
        <v>0.69905022139621431</v>
      </c>
      <c r="K165" s="14">
        <f t="shared" si="18"/>
        <v>0.81240339543110596</v>
      </c>
      <c r="L165" s="18">
        <f t="shared" si="19"/>
        <v>0.81240339543110596</v>
      </c>
      <c r="M165" s="18">
        <f t="shared" si="20"/>
        <v>413581914124</v>
      </c>
    </row>
    <row r="166" spans="1:13" x14ac:dyDescent="0.25">
      <c r="A166" s="14">
        <v>48036</v>
      </c>
      <c r="B166" s="15" t="s">
        <v>160</v>
      </c>
      <c r="C166" s="110">
        <v>33229</v>
      </c>
      <c r="D166" s="17">
        <v>96</v>
      </c>
      <c r="E166" s="9">
        <v>29254</v>
      </c>
      <c r="F166" s="14">
        <f t="shared" si="16"/>
        <v>972081166</v>
      </c>
      <c r="G166" s="15">
        <f t="shared" si="23"/>
        <v>1798944</v>
      </c>
      <c r="H166" s="42">
        <f t="shared" si="21"/>
        <v>46627505457</v>
      </c>
      <c r="I166" s="17">
        <f t="shared" si="22"/>
        <v>0.8258328937782411</v>
      </c>
      <c r="J166" s="49">
        <f t="shared" si="17"/>
        <v>0.71393418239011852</v>
      </c>
      <c r="K166" s="14">
        <f t="shared" si="18"/>
        <v>0.8258328937782411</v>
      </c>
      <c r="L166" s="18">
        <f t="shared" si="19"/>
        <v>0.8258328937782411</v>
      </c>
      <c r="M166" s="18">
        <f t="shared" si="20"/>
        <v>32301285065014</v>
      </c>
    </row>
    <row r="167" spans="1:13" x14ac:dyDescent="0.25">
      <c r="A167" s="14">
        <v>48067</v>
      </c>
      <c r="B167" s="15" t="s">
        <v>161</v>
      </c>
      <c r="C167" s="110">
        <v>33273</v>
      </c>
      <c r="D167" s="17">
        <v>95</v>
      </c>
      <c r="E167" s="9">
        <v>1466</v>
      </c>
      <c r="F167" s="14">
        <f t="shared" si="16"/>
        <v>48778218</v>
      </c>
      <c r="G167" s="15">
        <f t="shared" si="23"/>
        <v>1800410</v>
      </c>
      <c r="H167" s="42">
        <f t="shared" si="21"/>
        <v>46676283675</v>
      </c>
      <c r="I167" s="17">
        <f t="shared" si="22"/>
        <v>0.82650588361132038</v>
      </c>
      <c r="J167" s="49">
        <f t="shared" si="17"/>
        <v>0.71468104707535018</v>
      </c>
      <c r="K167" s="14">
        <f t="shared" si="18"/>
        <v>0.82650588361132038</v>
      </c>
      <c r="L167" s="18">
        <f t="shared" si="19"/>
        <v>0.82650588361132038</v>
      </c>
      <c r="M167" s="18">
        <f t="shared" si="20"/>
        <v>1622997647514</v>
      </c>
    </row>
    <row r="168" spans="1:13" x14ac:dyDescent="0.25">
      <c r="A168" s="14">
        <v>20072</v>
      </c>
      <c r="B168" s="15" t="s">
        <v>162</v>
      </c>
      <c r="C168" s="110">
        <v>33530</v>
      </c>
      <c r="D168" s="17">
        <v>94</v>
      </c>
      <c r="E168" s="9">
        <v>6145</v>
      </c>
      <c r="F168" s="14">
        <f t="shared" si="16"/>
        <v>206041850</v>
      </c>
      <c r="G168" s="15">
        <f t="shared" si="23"/>
        <v>1806555</v>
      </c>
      <c r="H168" s="42">
        <f t="shared" si="21"/>
        <v>46882325525</v>
      </c>
      <c r="I168" s="17">
        <f t="shared" si="22"/>
        <v>0.82932684031273374</v>
      </c>
      <c r="J168" s="49">
        <f t="shared" si="17"/>
        <v>0.71783584419083279</v>
      </c>
      <c r="K168" s="14">
        <f t="shared" si="18"/>
        <v>0.82932684031273374</v>
      </c>
      <c r="L168" s="18">
        <f t="shared" si="19"/>
        <v>0.82932684031273374</v>
      </c>
      <c r="M168" s="18">
        <f t="shared" si="20"/>
        <v>6908583230500</v>
      </c>
    </row>
    <row r="169" spans="1:13" x14ac:dyDescent="0.25">
      <c r="A169" s="14">
        <v>1041</v>
      </c>
      <c r="B169" s="15" t="s">
        <v>163</v>
      </c>
      <c r="C169" s="110">
        <v>33618</v>
      </c>
      <c r="D169" s="17">
        <v>93</v>
      </c>
      <c r="E169" s="18">
        <v>211</v>
      </c>
      <c r="F169" s="14">
        <f t="shared" si="16"/>
        <v>7093398</v>
      </c>
      <c r="G169" s="15">
        <f t="shared" si="23"/>
        <v>1806766</v>
      </c>
      <c r="H169" s="42">
        <f t="shared" si="21"/>
        <v>46889418923</v>
      </c>
      <c r="I169" s="17">
        <f t="shared" si="22"/>
        <v>0.82942370310589852</v>
      </c>
      <c r="J169" s="49">
        <f t="shared" si="17"/>
        <v>0.71794445431809273</v>
      </c>
      <c r="K169" s="14">
        <f t="shared" si="18"/>
        <v>0.82942370310589852</v>
      </c>
      <c r="L169" s="18">
        <f t="shared" si="19"/>
        <v>0.82942370310589852</v>
      </c>
      <c r="M169" s="18">
        <f t="shared" si="20"/>
        <v>238465853964</v>
      </c>
    </row>
    <row r="170" spans="1:13" x14ac:dyDescent="0.25">
      <c r="A170" s="14">
        <v>1049</v>
      </c>
      <c r="B170" s="15" t="s">
        <v>164</v>
      </c>
      <c r="C170" s="110">
        <v>33756</v>
      </c>
      <c r="D170" s="17">
        <v>92</v>
      </c>
      <c r="E170" s="18">
        <v>175</v>
      </c>
      <c r="F170" s="14">
        <f t="shared" si="16"/>
        <v>5907300</v>
      </c>
      <c r="G170" s="15">
        <f t="shared" si="23"/>
        <v>1806941</v>
      </c>
      <c r="H170" s="42">
        <f t="shared" si="21"/>
        <v>46895326223</v>
      </c>
      <c r="I170" s="17">
        <f t="shared" si="22"/>
        <v>0.82950403954572727</v>
      </c>
      <c r="J170" s="49">
        <f t="shared" si="17"/>
        <v>0.7180349035787662</v>
      </c>
      <c r="K170" s="14">
        <f t="shared" si="18"/>
        <v>0.82950403954572727</v>
      </c>
      <c r="L170" s="18">
        <f t="shared" si="19"/>
        <v>0.82950403954572727</v>
      </c>
      <c r="M170" s="18">
        <f t="shared" si="20"/>
        <v>199406818800</v>
      </c>
    </row>
    <row r="171" spans="1:13" x14ac:dyDescent="0.25">
      <c r="A171" s="14">
        <v>48095</v>
      </c>
      <c r="B171" s="15" t="s">
        <v>165</v>
      </c>
      <c r="C171" s="110">
        <v>33992</v>
      </c>
      <c r="D171" s="17">
        <v>91</v>
      </c>
      <c r="E171" s="9">
        <v>3041</v>
      </c>
      <c r="F171" s="14">
        <f t="shared" si="16"/>
        <v>103369672</v>
      </c>
      <c r="G171" s="15">
        <f t="shared" si="23"/>
        <v>1809982</v>
      </c>
      <c r="H171" s="42">
        <f t="shared" si="21"/>
        <v>46998695895</v>
      </c>
      <c r="I171" s="17">
        <f t="shared" si="22"/>
        <v>0.8309000573372648</v>
      </c>
      <c r="J171" s="49">
        <f t="shared" si="17"/>
        <v>0.71961764195475142</v>
      </c>
      <c r="K171" s="14">
        <f t="shared" si="18"/>
        <v>0.8309000573372648</v>
      </c>
      <c r="L171" s="18">
        <f t="shared" si="19"/>
        <v>0.8309000573372648</v>
      </c>
      <c r="M171" s="18">
        <f t="shared" si="20"/>
        <v>3513741890624</v>
      </c>
    </row>
    <row r="172" spans="1:13" x14ac:dyDescent="0.25">
      <c r="A172" s="14">
        <v>20029</v>
      </c>
      <c r="B172" s="15" t="s">
        <v>166</v>
      </c>
      <c r="C172" s="110">
        <v>34147</v>
      </c>
      <c r="D172" s="17">
        <v>90</v>
      </c>
      <c r="E172" s="9">
        <v>5384</v>
      </c>
      <c r="F172" s="14">
        <f t="shared" si="16"/>
        <v>183847448</v>
      </c>
      <c r="G172" s="15">
        <f t="shared" si="23"/>
        <v>1815366</v>
      </c>
      <c r="H172" s="42">
        <f t="shared" si="21"/>
        <v>47182543343</v>
      </c>
      <c r="I172" s="17">
        <f t="shared" si="22"/>
        <v>0.83337166529176587</v>
      </c>
      <c r="J172" s="49">
        <f t="shared" si="17"/>
        <v>0.72243261084888266</v>
      </c>
      <c r="K172" s="14">
        <f t="shared" si="18"/>
        <v>0.83337166529176587</v>
      </c>
      <c r="L172" s="18">
        <f t="shared" si="19"/>
        <v>0.83337166529176587</v>
      </c>
      <c r="M172" s="18">
        <f t="shared" si="20"/>
        <v>6277838806856</v>
      </c>
    </row>
    <row r="173" spans="1:13" x14ac:dyDescent="0.25">
      <c r="A173" s="14">
        <v>20008</v>
      </c>
      <c r="B173" s="15" t="s">
        <v>167</v>
      </c>
      <c r="C173" s="110">
        <v>34352</v>
      </c>
      <c r="D173" s="17">
        <v>89</v>
      </c>
      <c r="E173" s="18">
        <v>994</v>
      </c>
      <c r="F173" s="14">
        <f t="shared" si="16"/>
        <v>34145888</v>
      </c>
      <c r="G173" s="15">
        <f t="shared" si="23"/>
        <v>1816360</v>
      </c>
      <c r="H173" s="42">
        <f t="shared" si="21"/>
        <v>47216689231</v>
      </c>
      <c r="I173" s="17">
        <f t="shared" si="22"/>
        <v>0.83382797626999283</v>
      </c>
      <c r="J173" s="49">
        <f t="shared" si="17"/>
        <v>0.72295543351315206</v>
      </c>
      <c r="K173" s="14">
        <f t="shared" si="18"/>
        <v>0.83382797626999283</v>
      </c>
      <c r="L173" s="18">
        <f t="shared" si="19"/>
        <v>0.83382797626999283</v>
      </c>
      <c r="M173" s="18">
        <f t="shared" si="20"/>
        <v>1172979544576</v>
      </c>
    </row>
    <row r="174" spans="1:13" x14ac:dyDescent="0.25">
      <c r="A174" s="14">
        <v>20039</v>
      </c>
      <c r="B174" s="15" t="s">
        <v>168</v>
      </c>
      <c r="C174" s="110">
        <v>34436</v>
      </c>
      <c r="D174" s="17">
        <v>88</v>
      </c>
      <c r="E174" s="9">
        <v>2675</v>
      </c>
      <c r="F174" s="14">
        <f t="shared" si="16"/>
        <v>92116300</v>
      </c>
      <c r="G174" s="15">
        <f t="shared" si="23"/>
        <v>1819035</v>
      </c>
      <c r="H174" s="42">
        <f t="shared" si="21"/>
        <v>47308805531</v>
      </c>
      <c r="I174" s="17">
        <f t="shared" si="22"/>
        <v>0.83505597613594573</v>
      </c>
      <c r="J174" s="49">
        <f t="shared" si="17"/>
        <v>0.72436586657579904</v>
      </c>
      <c r="K174" s="14">
        <f t="shared" si="18"/>
        <v>0.83505597613594573</v>
      </c>
      <c r="L174" s="18">
        <f t="shared" si="19"/>
        <v>0.83505597613594573</v>
      </c>
      <c r="M174" s="18">
        <f t="shared" si="20"/>
        <v>3172116906800</v>
      </c>
    </row>
    <row r="175" spans="1:13" ht="15.75" thickBot="1" x14ac:dyDescent="0.3">
      <c r="A175" s="14">
        <v>20027</v>
      </c>
      <c r="B175" s="15" t="s">
        <v>169</v>
      </c>
      <c r="C175" s="110">
        <v>34543</v>
      </c>
      <c r="D175" s="17">
        <v>87</v>
      </c>
      <c r="E175" s="9">
        <v>3544</v>
      </c>
      <c r="F175" s="14">
        <f t="shared" si="16"/>
        <v>122420392</v>
      </c>
      <c r="G175" s="15">
        <f t="shared" si="23"/>
        <v>1822579</v>
      </c>
      <c r="H175" s="42">
        <f t="shared" si="21"/>
        <v>47431225923</v>
      </c>
      <c r="I175" s="17">
        <f t="shared" si="22"/>
        <v>0.83668290380881949</v>
      </c>
      <c r="J175" s="49">
        <f t="shared" si="17"/>
        <v>0.72624029887951724</v>
      </c>
      <c r="K175" s="14">
        <f t="shared" si="18"/>
        <v>0.83668290380881949</v>
      </c>
      <c r="L175" s="18">
        <f t="shared" si="19"/>
        <v>0.83668290380881949</v>
      </c>
      <c r="M175" s="18">
        <f t="shared" si="20"/>
        <v>4228767600856</v>
      </c>
    </row>
    <row r="176" spans="1:13" x14ac:dyDescent="0.25">
      <c r="A176" s="14">
        <v>20074</v>
      </c>
      <c r="B176" s="15" t="s">
        <v>170</v>
      </c>
      <c r="C176" s="110">
        <v>35068</v>
      </c>
      <c r="D176" s="17">
        <v>86</v>
      </c>
      <c r="E176" s="9">
        <v>14637</v>
      </c>
      <c r="F176" s="14">
        <f t="shared" si="16"/>
        <v>513290316</v>
      </c>
      <c r="G176" s="15">
        <f t="shared" si="23"/>
        <v>1837216</v>
      </c>
      <c r="H176" s="42">
        <f t="shared" si="21"/>
        <v>47944516239</v>
      </c>
      <c r="I176" s="17">
        <f t="shared" si="22"/>
        <v>0.84340224363609151</v>
      </c>
      <c r="J176" s="49">
        <f t="shared" si="17"/>
        <v>0.73409951198754364</v>
      </c>
      <c r="K176" s="14">
        <f t="shared" si="18"/>
        <v>0.84340224363609151</v>
      </c>
      <c r="L176" s="18">
        <f t="shared" si="19"/>
        <v>0.84340224363609151</v>
      </c>
      <c r="M176" s="51">
        <f t="shared" si="20"/>
        <v>18000064801488</v>
      </c>
    </row>
    <row r="177" spans="1:13" x14ac:dyDescent="0.25">
      <c r="A177" s="14">
        <v>20053</v>
      </c>
      <c r="B177" s="15" t="s">
        <v>171</v>
      </c>
      <c r="C177" s="110">
        <v>35323</v>
      </c>
      <c r="D177" s="17">
        <v>85</v>
      </c>
      <c r="E177" s="9">
        <v>5988</v>
      </c>
      <c r="F177" s="14">
        <f t="shared" si="16"/>
        <v>211514124</v>
      </c>
      <c r="G177" s="15">
        <f t="shared" si="23"/>
        <v>1843204</v>
      </c>
      <c r="H177" s="42">
        <f t="shared" si="21"/>
        <v>48156030363</v>
      </c>
      <c r="I177" s="17">
        <f t="shared" si="22"/>
        <v>0.84615112707434426</v>
      </c>
      <c r="J177" s="49">
        <f t="shared" si="17"/>
        <v>0.73733809748985324</v>
      </c>
      <c r="K177" s="14">
        <f t="shared" si="18"/>
        <v>0.84615112707434426</v>
      </c>
      <c r="L177" s="18">
        <f t="shared" si="19"/>
        <v>0.84615112707434426</v>
      </c>
      <c r="M177" s="18">
        <f t="shared" si="20"/>
        <v>7471313402052</v>
      </c>
    </row>
    <row r="178" spans="1:13" x14ac:dyDescent="0.25">
      <c r="A178" s="14">
        <v>20016</v>
      </c>
      <c r="B178" s="15" t="s">
        <v>172</v>
      </c>
      <c r="C178" s="110">
        <v>35479</v>
      </c>
      <c r="D178" s="17">
        <v>84</v>
      </c>
      <c r="E178" s="9">
        <v>2007</v>
      </c>
      <c r="F178" s="14">
        <f t="shared" si="16"/>
        <v>71206353</v>
      </c>
      <c r="G178" s="15">
        <f t="shared" si="23"/>
        <v>1845211</v>
      </c>
      <c r="H178" s="42">
        <f t="shared" si="21"/>
        <v>48227236716</v>
      </c>
      <c r="I178" s="17">
        <f t="shared" si="22"/>
        <v>0.8470724712728368</v>
      </c>
      <c r="J178" s="49">
        <f t="shared" si="17"/>
        <v>0.73842836918489207</v>
      </c>
      <c r="K178" s="14">
        <f t="shared" si="18"/>
        <v>0.8470724712728368</v>
      </c>
      <c r="L178" s="18">
        <f t="shared" si="19"/>
        <v>0.8470724712728368</v>
      </c>
      <c r="M178" s="18">
        <f t="shared" si="20"/>
        <v>2526330198087</v>
      </c>
    </row>
    <row r="179" spans="1:13" x14ac:dyDescent="0.25">
      <c r="A179" s="14">
        <v>20040</v>
      </c>
      <c r="B179" s="15" t="s">
        <v>173</v>
      </c>
      <c r="C179" s="110">
        <v>35556</v>
      </c>
      <c r="D179" s="17">
        <v>83</v>
      </c>
      <c r="E179" s="9">
        <v>19285</v>
      </c>
      <c r="F179" s="14">
        <f t="shared" si="16"/>
        <v>685697460</v>
      </c>
      <c r="G179" s="15">
        <f t="shared" si="23"/>
        <v>1864496</v>
      </c>
      <c r="H179" s="42">
        <f t="shared" si="21"/>
        <v>48912934176</v>
      </c>
      <c r="I179" s="17">
        <f t="shared" si="22"/>
        <v>0.85592554694195899</v>
      </c>
      <c r="J179" s="49">
        <f t="shared" si="17"/>
        <v>0.74892738367588896</v>
      </c>
      <c r="K179" s="14">
        <f t="shared" si="18"/>
        <v>0.85592554694195899</v>
      </c>
      <c r="L179" s="18">
        <f t="shared" si="19"/>
        <v>0.85592554694195899</v>
      </c>
      <c r="M179" s="18">
        <f t="shared" si="20"/>
        <v>24380658887760</v>
      </c>
    </row>
    <row r="180" spans="1:13" x14ac:dyDescent="0.25">
      <c r="A180" s="14">
        <v>48032</v>
      </c>
      <c r="B180" s="15" t="s">
        <v>174</v>
      </c>
      <c r="C180" s="110">
        <v>36579</v>
      </c>
      <c r="D180" s="17">
        <v>82</v>
      </c>
      <c r="E180" s="9">
        <v>7252</v>
      </c>
      <c r="F180" s="14">
        <f t="shared" si="16"/>
        <v>265270908</v>
      </c>
      <c r="G180" s="15">
        <f t="shared" si="23"/>
        <v>1871748</v>
      </c>
      <c r="H180" s="42">
        <f t="shared" si="21"/>
        <v>49178205084</v>
      </c>
      <c r="I180" s="17">
        <f t="shared" si="22"/>
        <v>0.85925468900846014</v>
      </c>
      <c r="J180" s="49">
        <f t="shared" si="17"/>
        <v>0.75298906287057621</v>
      </c>
      <c r="K180" s="14">
        <f t="shared" si="18"/>
        <v>0.85925468900846014</v>
      </c>
      <c r="L180" s="18">
        <f t="shared" si="19"/>
        <v>0.85925468900846014</v>
      </c>
      <c r="M180" s="18">
        <f t="shared" si="20"/>
        <v>9703344543732</v>
      </c>
    </row>
    <row r="181" spans="1:13" x14ac:dyDescent="0.25">
      <c r="A181" s="14">
        <v>48023</v>
      </c>
      <c r="B181" s="15" t="s">
        <v>175</v>
      </c>
      <c r="C181" s="110">
        <v>36955</v>
      </c>
      <c r="D181" s="17">
        <v>81</v>
      </c>
      <c r="E181" s="18">
        <v>760</v>
      </c>
      <c r="F181" s="14">
        <f t="shared" si="16"/>
        <v>28085800</v>
      </c>
      <c r="G181" s="15">
        <f t="shared" si="23"/>
        <v>1872508</v>
      </c>
      <c r="H181" s="42">
        <f t="shared" si="21"/>
        <v>49206290884</v>
      </c>
      <c r="I181" s="17">
        <f t="shared" si="22"/>
        <v>0.85960357869000192</v>
      </c>
      <c r="J181" s="49">
        <f t="shared" si="17"/>
        <v>0.75341909687010611</v>
      </c>
      <c r="K181" s="14">
        <f t="shared" si="18"/>
        <v>0.85960357869000192</v>
      </c>
      <c r="L181" s="18">
        <f t="shared" si="19"/>
        <v>0.85960357869000192</v>
      </c>
      <c r="M181" s="18">
        <f t="shared" si="20"/>
        <v>1037910739000</v>
      </c>
    </row>
    <row r="182" spans="1:13" x14ac:dyDescent="0.25">
      <c r="A182" s="14">
        <v>48069</v>
      </c>
      <c r="B182" s="15" t="s">
        <v>176</v>
      </c>
      <c r="C182" s="110">
        <v>36974</v>
      </c>
      <c r="D182" s="17">
        <v>80</v>
      </c>
      <c r="E182" s="9">
        <v>16527</v>
      </c>
      <c r="F182" s="14">
        <f t="shared" si="16"/>
        <v>611069298</v>
      </c>
      <c r="G182" s="15">
        <f t="shared" si="23"/>
        <v>1889035</v>
      </c>
      <c r="H182" s="42">
        <f t="shared" si="21"/>
        <v>49817360182</v>
      </c>
      <c r="I182" s="17">
        <f t="shared" si="22"/>
        <v>0.8671905520674239</v>
      </c>
      <c r="J182" s="49">
        <f t="shared" si="17"/>
        <v>0.76277544684798892</v>
      </c>
      <c r="K182" s="14">
        <f t="shared" si="18"/>
        <v>0.8671905520674239</v>
      </c>
      <c r="L182" s="18">
        <f t="shared" si="19"/>
        <v>0.8671905520674239</v>
      </c>
      <c r="M182" s="18">
        <f t="shared" si="20"/>
        <v>22593676224252</v>
      </c>
    </row>
    <row r="183" spans="1:13" x14ac:dyDescent="0.25">
      <c r="A183" s="14">
        <v>1033</v>
      </c>
      <c r="B183" s="15" t="s">
        <v>177</v>
      </c>
      <c r="C183" s="110">
        <v>37593</v>
      </c>
      <c r="D183" s="17">
        <v>79</v>
      </c>
      <c r="E183" s="18">
        <v>866</v>
      </c>
      <c r="F183" s="14">
        <f t="shared" si="16"/>
        <v>32555538</v>
      </c>
      <c r="G183" s="15">
        <f t="shared" si="23"/>
        <v>1889901</v>
      </c>
      <c r="H183" s="42">
        <f t="shared" si="21"/>
        <v>49849915720</v>
      </c>
      <c r="I183" s="17">
        <f t="shared" si="22"/>
        <v>0.86758810267823328</v>
      </c>
      <c r="J183" s="49">
        <f t="shared" si="17"/>
        <v>0.7632739189660338</v>
      </c>
      <c r="K183" s="14">
        <f t="shared" si="18"/>
        <v>0.86758810267823328</v>
      </c>
      <c r="L183" s="18">
        <f t="shared" si="19"/>
        <v>0.86758810267823328</v>
      </c>
      <c r="M183" s="18">
        <f t="shared" si="20"/>
        <v>1223860340034</v>
      </c>
    </row>
    <row r="184" spans="1:13" x14ac:dyDescent="0.25">
      <c r="A184" s="14">
        <v>48081</v>
      </c>
      <c r="B184" s="15" t="s">
        <v>178</v>
      </c>
      <c r="C184" s="110">
        <v>37753</v>
      </c>
      <c r="D184" s="17">
        <v>78</v>
      </c>
      <c r="E184" s="9">
        <v>2501</v>
      </c>
      <c r="F184" s="14">
        <f t="shared" si="16"/>
        <v>94420253</v>
      </c>
      <c r="G184" s="15">
        <f t="shared" si="23"/>
        <v>1892402</v>
      </c>
      <c r="H184" s="42">
        <f t="shared" si="21"/>
        <v>49944335973</v>
      </c>
      <c r="I184" s="17">
        <f t="shared" si="22"/>
        <v>0.86873622516972793</v>
      </c>
      <c r="J184" s="49">
        <f t="shared" si="17"/>
        <v>0.76471962886335587</v>
      </c>
      <c r="K184" s="14">
        <f t="shared" si="18"/>
        <v>0.86873622516972793</v>
      </c>
      <c r="L184" s="18">
        <f t="shared" si="19"/>
        <v>0.86873622516972793</v>
      </c>
      <c r="M184" s="18">
        <f t="shared" si="20"/>
        <v>3564647811509</v>
      </c>
    </row>
    <row r="185" spans="1:13" x14ac:dyDescent="0.25">
      <c r="A185" s="14">
        <v>48029</v>
      </c>
      <c r="B185" s="15" t="s">
        <v>179</v>
      </c>
      <c r="C185" s="110">
        <v>37814</v>
      </c>
      <c r="D185" s="17">
        <v>77</v>
      </c>
      <c r="E185" s="9">
        <v>9667</v>
      </c>
      <c r="F185" s="14">
        <f t="shared" si="16"/>
        <v>365547938</v>
      </c>
      <c r="G185" s="15">
        <f t="shared" si="23"/>
        <v>1902069</v>
      </c>
      <c r="H185" s="42">
        <f t="shared" si="21"/>
        <v>50309883911</v>
      </c>
      <c r="I185" s="17">
        <f t="shared" si="22"/>
        <v>0.87317401010586504</v>
      </c>
      <c r="J185" s="49">
        <f t="shared" si="17"/>
        <v>0.77031669363623112</v>
      </c>
      <c r="K185" s="14">
        <f t="shared" si="18"/>
        <v>0.87317401010586504</v>
      </c>
      <c r="L185" s="18">
        <f t="shared" si="19"/>
        <v>0.87317401010586504</v>
      </c>
      <c r="M185" s="18">
        <f t="shared" si="20"/>
        <v>13822829727532</v>
      </c>
    </row>
    <row r="186" spans="1:13" x14ac:dyDescent="0.25">
      <c r="A186" s="14">
        <v>20032</v>
      </c>
      <c r="B186" s="15" t="s">
        <v>180</v>
      </c>
      <c r="C186" s="110">
        <v>37947</v>
      </c>
      <c r="D186" s="17">
        <v>76</v>
      </c>
      <c r="E186" s="9">
        <v>11324</v>
      </c>
      <c r="F186" s="14">
        <f t="shared" si="16"/>
        <v>429711828</v>
      </c>
      <c r="G186" s="15">
        <f t="shared" si="23"/>
        <v>1913393</v>
      </c>
      <c r="H186" s="42">
        <f t="shared" si="21"/>
        <v>50739595739</v>
      </c>
      <c r="I186" s="17">
        <f t="shared" si="22"/>
        <v>0.87837246636083732</v>
      </c>
      <c r="J186" s="49">
        <f t="shared" si="17"/>
        <v>0.77689619986500547</v>
      </c>
      <c r="K186" s="14">
        <f t="shared" si="18"/>
        <v>0.87837246636083732</v>
      </c>
      <c r="L186" s="18">
        <f t="shared" si="19"/>
        <v>0.87837246636083732</v>
      </c>
      <c r="M186" s="18">
        <f t="shared" si="20"/>
        <v>16306274737116</v>
      </c>
    </row>
    <row r="187" spans="1:13" x14ac:dyDescent="0.25">
      <c r="A187" s="14">
        <v>1028</v>
      </c>
      <c r="B187" s="15" t="s">
        <v>181</v>
      </c>
      <c r="C187" s="110">
        <v>38122</v>
      </c>
      <c r="D187" s="17">
        <v>75</v>
      </c>
      <c r="E187" s="9">
        <v>1471</v>
      </c>
      <c r="F187" s="14">
        <f t="shared" si="16"/>
        <v>56077462</v>
      </c>
      <c r="G187" s="15">
        <f t="shared" si="23"/>
        <v>1914864</v>
      </c>
      <c r="H187" s="42">
        <f t="shared" si="21"/>
        <v>50795673201</v>
      </c>
      <c r="I187" s="17">
        <f t="shared" si="22"/>
        <v>0.87904775152076886</v>
      </c>
      <c r="J187" s="49">
        <f t="shared" si="17"/>
        <v>0.77775482647586724</v>
      </c>
      <c r="K187" s="14">
        <f t="shared" si="18"/>
        <v>0.87904775152076886</v>
      </c>
      <c r="L187" s="18">
        <f t="shared" si="19"/>
        <v>0.87904775152076886</v>
      </c>
      <c r="M187" s="18">
        <f t="shared" si="20"/>
        <v>2137785006364</v>
      </c>
    </row>
    <row r="188" spans="1:13" x14ac:dyDescent="0.25">
      <c r="A188" s="14">
        <v>1032</v>
      </c>
      <c r="B188" s="15" t="s">
        <v>182</v>
      </c>
      <c r="C188" s="110">
        <v>38366</v>
      </c>
      <c r="D188" s="17">
        <v>74</v>
      </c>
      <c r="E188" s="18">
        <v>696</v>
      </c>
      <c r="F188" s="14">
        <f t="shared" si="16"/>
        <v>26702736</v>
      </c>
      <c r="G188" s="15">
        <f t="shared" si="23"/>
        <v>1915560</v>
      </c>
      <c r="H188" s="42">
        <f t="shared" si="21"/>
        <v>50822375937</v>
      </c>
      <c r="I188" s="17">
        <f t="shared" si="22"/>
        <v>0.87936726101860174</v>
      </c>
      <c r="J188" s="49">
        <f t="shared" si="17"/>
        <v>0.7781636837760143</v>
      </c>
      <c r="K188" s="14">
        <f t="shared" si="18"/>
        <v>0.87936726101860174</v>
      </c>
      <c r="L188" s="18">
        <f t="shared" si="19"/>
        <v>0.87936726101860174</v>
      </c>
      <c r="M188" s="18">
        <f t="shared" si="20"/>
        <v>1024477169376</v>
      </c>
    </row>
    <row r="189" spans="1:13" x14ac:dyDescent="0.25">
      <c r="A189" s="14">
        <v>1002</v>
      </c>
      <c r="B189" s="15" t="s">
        <v>183</v>
      </c>
      <c r="C189" s="110">
        <v>38762</v>
      </c>
      <c r="D189" s="17">
        <v>73</v>
      </c>
      <c r="E189" s="9">
        <v>10050</v>
      </c>
      <c r="F189" s="14">
        <f t="shared" si="16"/>
        <v>389558100</v>
      </c>
      <c r="G189" s="15">
        <f t="shared" si="23"/>
        <v>1925610</v>
      </c>
      <c r="H189" s="42">
        <f t="shared" si="21"/>
        <v>51211934037</v>
      </c>
      <c r="I189" s="17">
        <f t="shared" si="22"/>
        <v>0.88398086799162112</v>
      </c>
      <c r="J189" s="49">
        <f t="shared" si="17"/>
        <v>0.7841283786678187</v>
      </c>
      <c r="K189" s="14">
        <f t="shared" si="18"/>
        <v>0.88398086799162112</v>
      </c>
      <c r="L189" s="18">
        <f t="shared" si="19"/>
        <v>0.88398086799162112</v>
      </c>
      <c r="M189" s="18">
        <f t="shared" si="20"/>
        <v>15100051072200</v>
      </c>
    </row>
    <row r="190" spans="1:13" ht="15.75" thickBot="1" x14ac:dyDescent="0.3">
      <c r="A190" s="14">
        <v>1037</v>
      </c>
      <c r="B190" s="15" t="s">
        <v>184</v>
      </c>
      <c r="C190" s="110">
        <v>39201</v>
      </c>
      <c r="D190" s="17">
        <v>72</v>
      </c>
      <c r="E190" s="18">
        <v>708</v>
      </c>
      <c r="F190" s="14">
        <f t="shared" si="16"/>
        <v>27754308</v>
      </c>
      <c r="G190" s="15">
        <f t="shared" si="23"/>
        <v>1926318</v>
      </c>
      <c r="H190" s="42">
        <f t="shared" si="21"/>
        <v>51239688345</v>
      </c>
      <c r="I190" s="17">
        <f t="shared" si="22"/>
        <v>0.8843058862738995</v>
      </c>
      <c r="J190" s="49">
        <f t="shared" si="17"/>
        <v>0.78455333704797603</v>
      </c>
      <c r="K190" s="14">
        <f t="shared" si="18"/>
        <v>0.8843058862738995</v>
      </c>
      <c r="L190" s="18">
        <f t="shared" si="19"/>
        <v>0.8843058862738995</v>
      </c>
      <c r="M190" s="18">
        <f t="shared" si="20"/>
        <v>1087996627908</v>
      </c>
    </row>
    <row r="191" spans="1:13" x14ac:dyDescent="0.25">
      <c r="A191" s="14">
        <v>48902</v>
      </c>
      <c r="B191" s="15" t="s">
        <v>185</v>
      </c>
      <c r="C191" s="110">
        <v>39237</v>
      </c>
      <c r="D191" s="17">
        <v>71</v>
      </c>
      <c r="E191" s="9">
        <v>24294</v>
      </c>
      <c r="F191" s="14">
        <f t="shared" si="16"/>
        <v>953223678</v>
      </c>
      <c r="G191" s="15">
        <f t="shared" si="23"/>
        <v>1950612</v>
      </c>
      <c r="H191" s="42">
        <f t="shared" si="21"/>
        <v>52192912023</v>
      </c>
      <c r="I191" s="17">
        <f t="shared" si="22"/>
        <v>0.89545842038360424</v>
      </c>
      <c r="J191" s="49">
        <f t="shared" si="17"/>
        <v>0.79914856277403223</v>
      </c>
      <c r="K191" s="14">
        <f t="shared" si="18"/>
        <v>0.89545842038360424</v>
      </c>
      <c r="L191" s="18">
        <f t="shared" si="19"/>
        <v>0.89545842038360424</v>
      </c>
      <c r="M191" s="51">
        <f t="shared" si="20"/>
        <v>37401637453686</v>
      </c>
    </row>
    <row r="192" spans="1:13" x14ac:dyDescent="0.25">
      <c r="A192" s="14">
        <v>1018</v>
      </c>
      <c r="B192" s="15" t="s">
        <v>186</v>
      </c>
      <c r="C192" s="110">
        <v>39567</v>
      </c>
      <c r="D192" s="17">
        <v>70</v>
      </c>
      <c r="E192" s="9">
        <v>1694</v>
      </c>
      <c r="F192" s="14">
        <f t="shared" si="16"/>
        <v>67026498</v>
      </c>
      <c r="G192" s="15">
        <f t="shared" si="23"/>
        <v>1952306</v>
      </c>
      <c r="H192" s="42">
        <f t="shared" si="21"/>
        <v>52259938521</v>
      </c>
      <c r="I192" s="17">
        <f t="shared" si="22"/>
        <v>0.89623607712114595</v>
      </c>
      <c r="J192" s="49">
        <f t="shared" si="17"/>
        <v>0.80017483487628382</v>
      </c>
      <c r="K192" s="14">
        <f t="shared" si="18"/>
        <v>0.89623607712114595</v>
      </c>
      <c r="L192" s="18">
        <f t="shared" si="19"/>
        <v>0.89623607712114595</v>
      </c>
      <c r="M192" s="18">
        <f t="shared" si="20"/>
        <v>2652037446366</v>
      </c>
    </row>
    <row r="193" spans="1:13" x14ac:dyDescent="0.25">
      <c r="A193" s="14">
        <v>48051</v>
      </c>
      <c r="B193" s="15" t="s">
        <v>187</v>
      </c>
      <c r="C193" s="110">
        <v>39939</v>
      </c>
      <c r="D193" s="17">
        <v>69</v>
      </c>
      <c r="E193" s="18">
        <v>272</v>
      </c>
      <c r="F193" s="14">
        <f t="shared" si="16"/>
        <v>10863408</v>
      </c>
      <c r="G193" s="15">
        <f t="shared" si="23"/>
        <v>1952578</v>
      </c>
      <c r="H193" s="42">
        <f t="shared" si="21"/>
        <v>52270801929</v>
      </c>
      <c r="I193" s="17">
        <f t="shared" si="22"/>
        <v>0.89636094290190826</v>
      </c>
      <c r="J193" s="49">
        <f t="shared" si="17"/>
        <v>0.80034116927981735</v>
      </c>
      <c r="K193" s="14">
        <f t="shared" si="18"/>
        <v>0.89636094290190826</v>
      </c>
      <c r="L193" s="18">
        <f t="shared" si="19"/>
        <v>0.89636094290190826</v>
      </c>
      <c r="M193" s="18">
        <f t="shared" si="20"/>
        <v>433873652112</v>
      </c>
    </row>
    <row r="194" spans="1:13" x14ac:dyDescent="0.25">
      <c r="A194" s="14">
        <v>20055</v>
      </c>
      <c r="B194" s="15" t="s">
        <v>188</v>
      </c>
      <c r="C194" s="110">
        <v>40141</v>
      </c>
      <c r="D194" s="17">
        <v>68</v>
      </c>
      <c r="E194" s="9">
        <v>22011</v>
      </c>
      <c r="F194" s="14">
        <f t="shared" si="16"/>
        <v>883543551</v>
      </c>
      <c r="G194" s="15">
        <f t="shared" si="23"/>
        <v>1974589</v>
      </c>
      <c r="H194" s="42">
        <f t="shared" si="21"/>
        <v>53154345480</v>
      </c>
      <c r="I194" s="17">
        <f t="shared" si="22"/>
        <v>0.90646543077087638</v>
      </c>
      <c r="J194" s="17">
        <f t="shared" si="17"/>
        <v>0.8138694920263766</v>
      </c>
      <c r="K194" s="14">
        <f t="shared" si="18"/>
        <v>0.90646543077087638</v>
      </c>
      <c r="L194" s="18">
        <f t="shared" si="19"/>
        <v>0.90646543077087638</v>
      </c>
      <c r="M194" s="18">
        <f t="shared" si="20"/>
        <v>35466321680691</v>
      </c>
    </row>
    <row r="195" spans="1:13" x14ac:dyDescent="0.25">
      <c r="A195" s="14">
        <v>20047</v>
      </c>
      <c r="B195" s="15" t="s">
        <v>189</v>
      </c>
      <c r="C195" s="110">
        <v>41103</v>
      </c>
      <c r="D195" s="17">
        <v>67</v>
      </c>
      <c r="E195" s="18">
        <v>661</v>
      </c>
      <c r="F195" s="14">
        <f t="shared" si="16"/>
        <v>27169083</v>
      </c>
      <c r="G195" s="15">
        <f t="shared" si="23"/>
        <v>1975250</v>
      </c>
      <c r="H195" s="42">
        <f t="shared" si="21"/>
        <v>53181514563</v>
      </c>
      <c r="I195" s="17">
        <f t="shared" si="22"/>
        <v>0.9067688729807436</v>
      </c>
      <c r="J195" s="49">
        <f t="shared" si="17"/>
        <v>0.81428548976993553</v>
      </c>
      <c r="K195" s="14">
        <f t="shared" si="18"/>
        <v>0.9067688729807436</v>
      </c>
      <c r="L195" s="18">
        <f t="shared" si="19"/>
        <v>0.9067688729807436</v>
      </c>
      <c r="M195" s="18">
        <f t="shared" si="20"/>
        <v>1116730818549</v>
      </c>
    </row>
    <row r="196" spans="1:13" x14ac:dyDescent="0.25">
      <c r="A196" s="14">
        <v>20028</v>
      </c>
      <c r="B196" s="15" t="s">
        <v>190</v>
      </c>
      <c r="C196" s="110">
        <v>41199</v>
      </c>
      <c r="D196" s="17">
        <v>66</v>
      </c>
      <c r="E196" s="9">
        <v>2766</v>
      </c>
      <c r="F196" s="14">
        <f t="shared" si="16"/>
        <v>113956434</v>
      </c>
      <c r="G196" s="15">
        <f t="shared" si="23"/>
        <v>1978016</v>
      </c>
      <c r="H196" s="42">
        <f t="shared" si="21"/>
        <v>53295470997</v>
      </c>
      <c r="I196" s="17">
        <f t="shared" si="22"/>
        <v>0.90803864779540744</v>
      </c>
      <c r="J196" s="49">
        <f t="shared" si="17"/>
        <v>0.8160303267012381</v>
      </c>
      <c r="K196" s="14">
        <f t="shared" si="18"/>
        <v>0.90803864779540744</v>
      </c>
      <c r="L196" s="18">
        <f t="shared" si="19"/>
        <v>0.90803864779540744</v>
      </c>
      <c r="M196" s="18">
        <f t="shared" si="20"/>
        <v>4694891124366</v>
      </c>
    </row>
    <row r="197" spans="1:13" x14ac:dyDescent="0.25">
      <c r="A197" s="14">
        <v>20034</v>
      </c>
      <c r="B197" s="15" t="s">
        <v>191</v>
      </c>
      <c r="C197" s="110">
        <v>41284</v>
      </c>
      <c r="D197" s="17">
        <v>65</v>
      </c>
      <c r="E197" s="9">
        <v>4055</v>
      </c>
      <c r="F197" s="14">
        <f t="shared" si="16"/>
        <v>167406620</v>
      </c>
      <c r="G197" s="15">
        <f t="shared" si="23"/>
        <v>1982071</v>
      </c>
      <c r="H197" s="42">
        <f t="shared" si="21"/>
        <v>53462877617</v>
      </c>
      <c r="I197" s="17">
        <f t="shared" si="22"/>
        <v>0.90990015787258094</v>
      </c>
      <c r="J197" s="49">
        <f t="shared" si="17"/>
        <v>0.81859356286849583</v>
      </c>
      <c r="K197" s="14">
        <f t="shared" si="18"/>
        <v>0.90990015787258094</v>
      </c>
      <c r="L197" s="18">
        <f t="shared" si="19"/>
        <v>0.90990015787258094</v>
      </c>
      <c r="M197" s="18">
        <f t="shared" si="20"/>
        <v>6911214900080</v>
      </c>
    </row>
    <row r="198" spans="1:13" x14ac:dyDescent="0.25">
      <c r="A198" s="14">
        <v>48908</v>
      </c>
      <c r="B198" s="15" t="s">
        <v>192</v>
      </c>
      <c r="C198" s="110">
        <v>41830</v>
      </c>
      <c r="D198" s="17">
        <v>64</v>
      </c>
      <c r="E198" s="18">
        <v>308</v>
      </c>
      <c r="F198" s="14">
        <f t="shared" si="16"/>
        <v>12883640</v>
      </c>
      <c r="G198" s="15">
        <f t="shared" si="23"/>
        <v>1982379</v>
      </c>
      <c r="H198" s="42">
        <f t="shared" si="21"/>
        <v>53475761257</v>
      </c>
      <c r="I198" s="17">
        <f t="shared" si="22"/>
        <v>0.91004155000667941</v>
      </c>
      <c r="J198" s="49">
        <f t="shared" si="17"/>
        <v>0.81879082993006091</v>
      </c>
      <c r="K198" s="14">
        <f t="shared" si="18"/>
        <v>0.91004155000667941</v>
      </c>
      <c r="L198" s="18">
        <f t="shared" si="19"/>
        <v>0.91004155000667941</v>
      </c>
      <c r="M198" s="18">
        <f t="shared" si="20"/>
        <v>538922661200</v>
      </c>
    </row>
    <row r="199" spans="1:13" x14ac:dyDescent="0.25">
      <c r="A199" s="14">
        <v>1901</v>
      </c>
      <c r="B199" s="15" t="s">
        <v>193</v>
      </c>
      <c r="C199" s="110">
        <v>41915</v>
      </c>
      <c r="D199" s="17">
        <v>63</v>
      </c>
      <c r="E199" s="9">
        <v>2973</v>
      </c>
      <c r="F199" s="14">
        <f t="shared" si="16"/>
        <v>124613295</v>
      </c>
      <c r="G199" s="15">
        <f t="shared" si="23"/>
        <v>1985352</v>
      </c>
      <c r="H199" s="42">
        <f t="shared" si="21"/>
        <v>53600374552</v>
      </c>
      <c r="I199" s="17">
        <f t="shared" si="22"/>
        <v>0.91140635135302628</v>
      </c>
      <c r="J199" s="49">
        <f t="shared" si="17"/>
        <v>0.82069883873320837</v>
      </c>
      <c r="K199" s="14">
        <f t="shared" si="18"/>
        <v>0.91140635135302628</v>
      </c>
      <c r="L199" s="18">
        <f t="shared" si="19"/>
        <v>0.91140635135302628</v>
      </c>
      <c r="M199" s="18">
        <f t="shared" si="20"/>
        <v>5223166259925</v>
      </c>
    </row>
    <row r="200" spans="1:13" x14ac:dyDescent="0.25">
      <c r="A200" s="14">
        <v>48003</v>
      </c>
      <c r="B200" s="15" t="s">
        <v>194</v>
      </c>
      <c r="C200" s="110">
        <v>43414</v>
      </c>
      <c r="D200" s="17">
        <v>62</v>
      </c>
      <c r="E200" s="9">
        <v>17969</v>
      </c>
      <c r="F200" s="14">
        <f t="shared" si="16"/>
        <v>780106166</v>
      </c>
      <c r="G200" s="15">
        <f t="shared" si="23"/>
        <v>2003321</v>
      </c>
      <c r="H200" s="42">
        <f t="shared" si="21"/>
        <v>54380480718</v>
      </c>
      <c r="I200" s="17">
        <f t="shared" si="22"/>
        <v>0.91965529699463677</v>
      </c>
      <c r="J200" s="49">
        <f t="shared" si="17"/>
        <v>0.83264338632034696</v>
      </c>
      <c r="K200" s="14">
        <f t="shared" si="18"/>
        <v>0.91965529699463677</v>
      </c>
      <c r="L200" s="18">
        <f t="shared" si="19"/>
        <v>0.91965529699463677</v>
      </c>
      <c r="M200" s="18">
        <f t="shared" si="20"/>
        <v>33867529090724</v>
      </c>
    </row>
    <row r="201" spans="1:13" x14ac:dyDescent="0.25">
      <c r="A201" s="14">
        <v>20059</v>
      </c>
      <c r="B201" s="15" t="s">
        <v>195</v>
      </c>
      <c r="C201" s="110">
        <v>43469</v>
      </c>
      <c r="D201" s="17">
        <v>61</v>
      </c>
      <c r="E201" s="9">
        <v>10957</v>
      </c>
      <c r="F201" s="14">
        <f t="shared" si="16"/>
        <v>476289833</v>
      </c>
      <c r="G201" s="15">
        <f t="shared" si="23"/>
        <v>2014278</v>
      </c>
      <c r="H201" s="42">
        <f t="shared" si="21"/>
        <v>54856770551</v>
      </c>
      <c r="I201" s="17">
        <f t="shared" si="22"/>
        <v>0.92468527625865393</v>
      </c>
      <c r="J201" s="49">
        <f t="shared" si="17"/>
        <v>0.83993606880830818</v>
      </c>
      <c r="K201" s="14">
        <f t="shared" si="18"/>
        <v>0.92468527625865393</v>
      </c>
      <c r="L201" s="18">
        <f t="shared" si="19"/>
        <v>0.92468527625865393</v>
      </c>
      <c r="M201" s="18">
        <f t="shared" si="20"/>
        <v>20703842750677</v>
      </c>
    </row>
    <row r="202" spans="1:13" x14ac:dyDescent="0.25">
      <c r="A202" s="14">
        <v>48055</v>
      </c>
      <c r="B202" s="15" t="s">
        <v>196</v>
      </c>
      <c r="C202" s="110">
        <v>43591</v>
      </c>
      <c r="D202" s="17">
        <v>60</v>
      </c>
      <c r="E202" s="9">
        <v>3226</v>
      </c>
      <c r="F202" s="14">
        <f t="shared" si="16"/>
        <v>140624566</v>
      </c>
      <c r="G202" s="15">
        <f t="shared" si="23"/>
        <v>2017504</v>
      </c>
      <c r="H202" s="42">
        <f t="shared" si="21"/>
        <v>54997395117</v>
      </c>
      <c r="I202" s="17">
        <f t="shared" si="22"/>
        <v>0.9261662211437246</v>
      </c>
      <c r="J202" s="49">
        <f t="shared" si="17"/>
        <v>0.84208923320273976</v>
      </c>
      <c r="K202" s="14">
        <f t="shared" si="18"/>
        <v>0.9261662211437246</v>
      </c>
      <c r="L202" s="18">
        <f t="shared" si="19"/>
        <v>0.9261662211437246</v>
      </c>
      <c r="M202" s="18">
        <f t="shared" si="20"/>
        <v>6129965456506</v>
      </c>
    </row>
    <row r="203" spans="1:13" x14ac:dyDescent="0.25">
      <c r="A203" s="14">
        <v>1052</v>
      </c>
      <c r="B203" s="15" t="s">
        <v>197</v>
      </c>
      <c r="C203" s="110">
        <v>44207</v>
      </c>
      <c r="D203" s="17">
        <v>59</v>
      </c>
      <c r="E203" s="18">
        <v>329</v>
      </c>
      <c r="F203" s="14">
        <f t="shared" si="16"/>
        <v>14544103</v>
      </c>
      <c r="G203" s="15">
        <f t="shared" si="23"/>
        <v>2017833</v>
      </c>
      <c r="H203" s="42">
        <f t="shared" si="21"/>
        <v>55011939220</v>
      </c>
      <c r="I203" s="17">
        <f t="shared" si="22"/>
        <v>0.92631725365060258</v>
      </c>
      <c r="J203" s="49">
        <f t="shared" si="17"/>
        <v>0.84231192434141711</v>
      </c>
      <c r="K203" s="14">
        <f t="shared" si="18"/>
        <v>0.92631725365060258</v>
      </c>
      <c r="L203" s="18">
        <f t="shared" si="19"/>
        <v>0.92631725365060258</v>
      </c>
      <c r="M203" s="18">
        <f t="shared" si="20"/>
        <v>642951161321</v>
      </c>
    </row>
    <row r="204" spans="1:13" x14ac:dyDescent="0.25">
      <c r="A204" s="14">
        <v>48054</v>
      </c>
      <c r="B204" s="15" t="s">
        <v>198</v>
      </c>
      <c r="C204" s="110">
        <v>44509</v>
      </c>
      <c r="D204" s="17">
        <v>58</v>
      </c>
      <c r="E204" s="9">
        <v>30262</v>
      </c>
      <c r="F204" s="14">
        <f t="shared" ref="F204:F261" si="24">C204*E204</f>
        <v>1346931358</v>
      </c>
      <c r="G204" s="15">
        <f t="shared" si="23"/>
        <v>2048095</v>
      </c>
      <c r="H204" s="42">
        <f t="shared" si="21"/>
        <v>56358870578</v>
      </c>
      <c r="I204" s="17">
        <f t="shared" si="22"/>
        <v>0.94020948989115105</v>
      </c>
      <c r="J204" s="49">
        <f t="shared" ref="J204:J261" si="25">H204/65310649927</f>
        <v>0.86293538099826417</v>
      </c>
      <c r="K204" s="14">
        <f t="shared" ref="K204:K261" si="26">I204</f>
        <v>0.94020948989115105</v>
      </c>
      <c r="L204" s="18">
        <f t="shared" ref="L204:L261" si="27">K204</f>
        <v>0.94020948989115105</v>
      </c>
      <c r="M204" s="18">
        <f t="shared" ref="M204:M261" si="28">C204^2*E204</f>
        <v>59950567813222</v>
      </c>
    </row>
    <row r="205" spans="1:13" ht="15.75" thickBot="1" x14ac:dyDescent="0.3">
      <c r="A205" s="14">
        <v>20073</v>
      </c>
      <c r="B205" s="15" t="s">
        <v>199</v>
      </c>
      <c r="C205" s="110">
        <v>44596</v>
      </c>
      <c r="D205" s="17">
        <v>57</v>
      </c>
      <c r="E205" s="9">
        <v>6013</v>
      </c>
      <c r="F205" s="14">
        <f t="shared" si="24"/>
        <v>268155748</v>
      </c>
      <c r="G205" s="15">
        <f t="shared" si="23"/>
        <v>2054108</v>
      </c>
      <c r="H205" s="42">
        <f t="shared" ref="H205:H261" si="29">F205+H204</f>
        <v>56627026326</v>
      </c>
      <c r="I205" s="17">
        <f t="shared" ref="I205:I261" si="30">G205/2178339</f>
        <v>0.94296984996366495</v>
      </c>
      <c r="J205" s="49">
        <f t="shared" si="25"/>
        <v>0.86704123124320476</v>
      </c>
      <c r="K205" s="14">
        <f t="shared" si="26"/>
        <v>0.94296984996366495</v>
      </c>
      <c r="L205" s="18">
        <f t="shared" si="27"/>
        <v>0.94296984996366495</v>
      </c>
      <c r="M205" s="18">
        <f t="shared" si="28"/>
        <v>11958673737808</v>
      </c>
    </row>
    <row r="206" spans="1:13" x14ac:dyDescent="0.25">
      <c r="A206" s="14">
        <v>48089</v>
      </c>
      <c r="B206" s="15" t="s">
        <v>200</v>
      </c>
      <c r="C206" s="110">
        <v>45530</v>
      </c>
      <c r="D206" s="17">
        <v>56</v>
      </c>
      <c r="E206" s="9">
        <v>3422</v>
      </c>
      <c r="F206" s="14">
        <f t="shared" si="24"/>
        <v>155803660</v>
      </c>
      <c r="G206" s="15">
        <f t="shared" ref="G206:G261" si="31">E206+G205</f>
        <v>2057530</v>
      </c>
      <c r="H206" s="42">
        <f t="shared" si="29"/>
        <v>56782829986</v>
      </c>
      <c r="I206" s="17">
        <f t="shared" si="30"/>
        <v>0.94454077166134376</v>
      </c>
      <c r="J206" s="49">
        <f t="shared" si="25"/>
        <v>0.8694268094019606</v>
      </c>
      <c r="K206" s="14">
        <f t="shared" si="26"/>
        <v>0.94454077166134376</v>
      </c>
      <c r="L206" s="18">
        <f t="shared" si="27"/>
        <v>0.94454077166134376</v>
      </c>
      <c r="M206" s="51">
        <f t="shared" si="28"/>
        <v>7093740639800</v>
      </c>
    </row>
    <row r="207" spans="1:13" x14ac:dyDescent="0.25">
      <c r="A207" s="14">
        <v>48080</v>
      </c>
      <c r="B207" s="15" t="s">
        <v>201</v>
      </c>
      <c r="C207" s="110">
        <v>46651</v>
      </c>
      <c r="D207" s="17">
        <v>55</v>
      </c>
      <c r="E207" s="9">
        <v>12317</v>
      </c>
      <c r="F207" s="14">
        <f t="shared" si="24"/>
        <v>574600367</v>
      </c>
      <c r="G207" s="15">
        <f t="shared" si="31"/>
        <v>2069847</v>
      </c>
      <c r="H207" s="42">
        <f t="shared" si="29"/>
        <v>57357430353</v>
      </c>
      <c r="I207" s="17">
        <f t="shared" si="30"/>
        <v>0.95019507982917262</v>
      </c>
      <c r="J207" s="49">
        <f t="shared" si="25"/>
        <v>0.8782247675855378</v>
      </c>
      <c r="K207" s="14">
        <f t="shared" si="26"/>
        <v>0.95019507982917262</v>
      </c>
      <c r="L207" s="18">
        <f t="shared" si="27"/>
        <v>0.95019507982917262</v>
      </c>
      <c r="M207" s="18">
        <f t="shared" si="28"/>
        <v>26805681720917</v>
      </c>
    </row>
    <row r="208" spans="1:13" x14ac:dyDescent="0.25">
      <c r="A208" s="14">
        <v>20063</v>
      </c>
      <c r="B208" s="15" t="s">
        <v>202</v>
      </c>
      <c r="C208" s="110">
        <v>46716</v>
      </c>
      <c r="D208" s="17">
        <v>54</v>
      </c>
      <c r="E208" s="9">
        <v>9947</v>
      </c>
      <c r="F208" s="14">
        <f t="shared" si="24"/>
        <v>464684052</v>
      </c>
      <c r="G208" s="15">
        <f t="shared" si="31"/>
        <v>2079794</v>
      </c>
      <c r="H208" s="42">
        <f t="shared" si="29"/>
        <v>57822114405</v>
      </c>
      <c r="I208" s="17">
        <f t="shared" si="30"/>
        <v>0.95476140306903567</v>
      </c>
      <c r="J208" s="49">
        <f t="shared" si="25"/>
        <v>0.88533974887142908</v>
      </c>
      <c r="K208" s="14">
        <f t="shared" si="26"/>
        <v>0.95476140306903567</v>
      </c>
      <c r="L208" s="18">
        <f t="shared" si="27"/>
        <v>0.95476140306903567</v>
      </c>
      <c r="M208" s="18">
        <f t="shared" si="28"/>
        <v>21708180173232</v>
      </c>
    </row>
    <row r="209" spans="1:13" x14ac:dyDescent="0.25">
      <c r="A209" s="14">
        <v>20044</v>
      </c>
      <c r="B209" s="15" t="s">
        <v>203</v>
      </c>
      <c r="C209" s="110">
        <v>46881</v>
      </c>
      <c r="D209" s="17">
        <v>53</v>
      </c>
      <c r="E209" s="18">
        <v>470</v>
      </c>
      <c r="F209" s="14">
        <f t="shared" si="24"/>
        <v>22034070</v>
      </c>
      <c r="G209" s="15">
        <f t="shared" si="31"/>
        <v>2080264</v>
      </c>
      <c r="H209" s="42">
        <f t="shared" si="29"/>
        <v>57844148475</v>
      </c>
      <c r="I209" s="17">
        <f t="shared" si="30"/>
        <v>0.95497716379314701</v>
      </c>
      <c r="J209" s="49">
        <f t="shared" si="25"/>
        <v>0.88567712217922234</v>
      </c>
      <c r="K209" s="14">
        <f t="shared" si="26"/>
        <v>0.95497716379314701</v>
      </c>
      <c r="L209" s="18">
        <f t="shared" si="27"/>
        <v>0.95497716379314701</v>
      </c>
      <c r="M209" s="18">
        <f t="shared" si="28"/>
        <v>1032979235670</v>
      </c>
    </row>
    <row r="210" spans="1:13" x14ac:dyDescent="0.25">
      <c r="A210" s="14">
        <v>20019</v>
      </c>
      <c r="B210" s="15" t="s">
        <v>204</v>
      </c>
      <c r="C210" s="110">
        <v>47097</v>
      </c>
      <c r="D210" s="17">
        <v>52</v>
      </c>
      <c r="E210" s="9">
        <v>13680</v>
      </c>
      <c r="F210" s="14">
        <f t="shared" si="24"/>
        <v>644286960</v>
      </c>
      <c r="G210" s="15">
        <f t="shared" si="31"/>
        <v>2093944</v>
      </c>
      <c r="H210" s="42">
        <f t="shared" si="29"/>
        <v>58488435435</v>
      </c>
      <c r="I210" s="17">
        <f t="shared" si="30"/>
        <v>0.96125717806089872</v>
      </c>
      <c r="J210" s="49">
        <f t="shared" si="25"/>
        <v>0.89554208234605803</v>
      </c>
      <c r="K210" s="14">
        <f t="shared" si="26"/>
        <v>0.96125717806089872</v>
      </c>
      <c r="L210" s="18">
        <f t="shared" si="27"/>
        <v>0.96125717806089872</v>
      </c>
      <c r="M210" s="18">
        <f t="shared" si="28"/>
        <v>30343982955120</v>
      </c>
    </row>
    <row r="211" spans="1:13" x14ac:dyDescent="0.25">
      <c r="A211" s="14">
        <v>48004</v>
      </c>
      <c r="B211" s="15" t="s">
        <v>205</v>
      </c>
      <c r="C211" s="110">
        <v>47109</v>
      </c>
      <c r="D211" s="17">
        <v>51</v>
      </c>
      <c r="E211" s="18">
        <v>414</v>
      </c>
      <c r="F211" s="14">
        <f t="shared" si="24"/>
        <v>19503126</v>
      </c>
      <c r="G211" s="15">
        <f t="shared" si="31"/>
        <v>2094358</v>
      </c>
      <c r="H211" s="42">
        <f t="shared" si="29"/>
        <v>58507938561</v>
      </c>
      <c r="I211" s="17">
        <f t="shared" si="30"/>
        <v>0.96144723112426489</v>
      </c>
      <c r="J211" s="49">
        <f t="shared" si="25"/>
        <v>0.89584070326043874</v>
      </c>
      <c r="K211" s="14">
        <f t="shared" si="26"/>
        <v>0.96144723112426489</v>
      </c>
      <c r="L211" s="18">
        <f t="shared" si="27"/>
        <v>0.96144723112426489</v>
      </c>
      <c r="M211" s="18">
        <f t="shared" si="28"/>
        <v>918772762734</v>
      </c>
    </row>
    <row r="212" spans="1:13" x14ac:dyDescent="0.25">
      <c r="A212" s="14">
        <v>48076</v>
      </c>
      <c r="B212" s="15" t="s">
        <v>206</v>
      </c>
      <c r="C212" s="110">
        <v>47260</v>
      </c>
      <c r="D212" s="17">
        <v>50</v>
      </c>
      <c r="E212" s="18">
        <v>352</v>
      </c>
      <c r="F212" s="14">
        <f t="shared" si="24"/>
        <v>16635520</v>
      </c>
      <c r="G212" s="15">
        <f t="shared" si="31"/>
        <v>2094710</v>
      </c>
      <c r="H212" s="42">
        <f t="shared" si="29"/>
        <v>58524574081</v>
      </c>
      <c r="I212" s="17">
        <f t="shared" si="30"/>
        <v>0.96160882213466314</v>
      </c>
      <c r="J212" s="49">
        <f t="shared" si="25"/>
        <v>0.89609541700189732</v>
      </c>
      <c r="K212" s="14">
        <f t="shared" si="26"/>
        <v>0.96160882213466314</v>
      </c>
      <c r="L212" s="18">
        <f t="shared" si="27"/>
        <v>0.96160882213466314</v>
      </c>
      <c r="M212" s="18">
        <f t="shared" si="28"/>
        <v>786194675200</v>
      </c>
    </row>
    <row r="213" spans="1:13" x14ac:dyDescent="0.25">
      <c r="A213" s="14">
        <v>20004</v>
      </c>
      <c r="B213" s="15" t="s">
        <v>207</v>
      </c>
      <c r="C213" s="110">
        <v>47331</v>
      </c>
      <c r="D213" s="17">
        <v>49</v>
      </c>
      <c r="E213" s="18">
        <v>315</v>
      </c>
      <c r="F213" s="14">
        <f t="shared" si="24"/>
        <v>14909265</v>
      </c>
      <c r="G213" s="15">
        <f t="shared" si="31"/>
        <v>2095025</v>
      </c>
      <c r="H213" s="42">
        <f t="shared" si="29"/>
        <v>58539483346</v>
      </c>
      <c r="I213" s="17">
        <f t="shared" si="30"/>
        <v>0.96175342772635486</v>
      </c>
      <c r="J213" s="49">
        <f t="shared" si="25"/>
        <v>0.89632369929608158</v>
      </c>
      <c r="K213" s="14">
        <f t="shared" si="26"/>
        <v>0.96175342772635486</v>
      </c>
      <c r="L213" s="18">
        <f t="shared" si="27"/>
        <v>0.96175342772635486</v>
      </c>
      <c r="M213" s="18">
        <f t="shared" si="28"/>
        <v>705670421715</v>
      </c>
    </row>
    <row r="214" spans="1:13" x14ac:dyDescent="0.25">
      <c r="A214" s="14">
        <v>48091</v>
      </c>
      <c r="B214" s="15" t="s">
        <v>208</v>
      </c>
      <c r="C214" s="110">
        <v>48825</v>
      </c>
      <c r="D214" s="17">
        <v>48</v>
      </c>
      <c r="E214" s="9">
        <v>1433</v>
      </c>
      <c r="F214" s="14">
        <f t="shared" si="24"/>
        <v>69966225</v>
      </c>
      <c r="G214" s="15">
        <f t="shared" si="31"/>
        <v>2096458</v>
      </c>
      <c r="H214" s="42">
        <f t="shared" si="29"/>
        <v>58609449571</v>
      </c>
      <c r="I214" s="17">
        <f t="shared" si="30"/>
        <v>0.96241126840220925</v>
      </c>
      <c r="J214" s="49">
        <f t="shared" si="25"/>
        <v>0.89739498284751162</v>
      </c>
      <c r="K214" s="14">
        <f t="shared" si="26"/>
        <v>0.96241126840220925</v>
      </c>
      <c r="L214" s="18">
        <f t="shared" si="27"/>
        <v>0.96241126840220925</v>
      </c>
      <c r="M214" s="18">
        <f t="shared" si="28"/>
        <v>3416100935625</v>
      </c>
    </row>
    <row r="215" spans="1:13" x14ac:dyDescent="0.25">
      <c r="A215" s="14">
        <v>48059</v>
      </c>
      <c r="B215" s="15" t="s">
        <v>209</v>
      </c>
      <c r="C215" s="110">
        <v>49801</v>
      </c>
      <c r="D215" s="17">
        <v>47</v>
      </c>
      <c r="E215" s="18">
        <v>519</v>
      </c>
      <c r="F215" s="14">
        <f t="shared" si="24"/>
        <v>25846719</v>
      </c>
      <c r="G215" s="15">
        <f t="shared" si="31"/>
        <v>2096977</v>
      </c>
      <c r="H215" s="42">
        <f t="shared" si="29"/>
        <v>58635296290</v>
      </c>
      <c r="I215" s="17">
        <f t="shared" si="30"/>
        <v>0.96264952332947262</v>
      </c>
      <c r="J215" s="49">
        <f t="shared" si="25"/>
        <v>0.89779073329600489</v>
      </c>
      <c r="K215" s="14">
        <f t="shared" si="26"/>
        <v>0.96264952332947262</v>
      </c>
      <c r="L215" s="18">
        <f t="shared" si="27"/>
        <v>0.96264952332947262</v>
      </c>
      <c r="M215" s="18">
        <f t="shared" si="28"/>
        <v>1287192452919</v>
      </c>
    </row>
    <row r="216" spans="1:13" x14ac:dyDescent="0.25">
      <c r="A216" s="14">
        <v>20012</v>
      </c>
      <c r="B216" s="15" t="s">
        <v>210</v>
      </c>
      <c r="C216" s="110">
        <v>50883</v>
      </c>
      <c r="D216" s="17">
        <v>46</v>
      </c>
      <c r="E216" s="18">
        <v>218</v>
      </c>
      <c r="F216" s="14">
        <f t="shared" si="24"/>
        <v>11092494</v>
      </c>
      <c r="G216" s="15">
        <f t="shared" si="31"/>
        <v>2097195</v>
      </c>
      <c r="H216" s="42">
        <f t="shared" si="29"/>
        <v>58646388784</v>
      </c>
      <c r="I216" s="17">
        <f t="shared" si="30"/>
        <v>0.96274959958023065</v>
      </c>
      <c r="J216" s="49">
        <f t="shared" si="25"/>
        <v>0.89796057533573959</v>
      </c>
      <c r="K216" s="14">
        <f t="shared" si="26"/>
        <v>0.96274959958023065</v>
      </c>
      <c r="L216" s="18">
        <f t="shared" si="27"/>
        <v>0.96274959958023065</v>
      </c>
      <c r="M216" s="18">
        <f t="shared" si="28"/>
        <v>564419372202</v>
      </c>
    </row>
    <row r="217" spans="1:13" x14ac:dyDescent="0.25">
      <c r="A217" s="14">
        <v>20033</v>
      </c>
      <c r="B217" s="15" t="s">
        <v>211</v>
      </c>
      <c r="C217" s="110">
        <v>50972</v>
      </c>
      <c r="D217" s="17">
        <v>45</v>
      </c>
      <c r="E217" s="9">
        <v>1079</v>
      </c>
      <c r="F217" s="14">
        <f t="shared" si="24"/>
        <v>54998788</v>
      </c>
      <c r="G217" s="15">
        <f t="shared" si="31"/>
        <v>2098274</v>
      </c>
      <c r="H217" s="42">
        <f t="shared" si="29"/>
        <v>58701387572</v>
      </c>
      <c r="I217" s="17">
        <f t="shared" si="30"/>
        <v>0.9632449311149458</v>
      </c>
      <c r="J217" s="49">
        <f t="shared" si="25"/>
        <v>0.89880268589598478</v>
      </c>
      <c r="K217" s="14">
        <f t="shared" si="26"/>
        <v>0.9632449311149458</v>
      </c>
      <c r="L217" s="18">
        <f t="shared" si="27"/>
        <v>0.9632449311149458</v>
      </c>
      <c r="M217" s="18">
        <f t="shared" si="28"/>
        <v>2803398221936</v>
      </c>
    </row>
    <row r="218" spans="1:13" x14ac:dyDescent="0.25">
      <c r="A218" s="14">
        <v>1047</v>
      </c>
      <c r="B218" s="15" t="s">
        <v>212</v>
      </c>
      <c r="C218" s="110">
        <v>51446</v>
      </c>
      <c r="D218" s="17">
        <v>44</v>
      </c>
      <c r="E218" s="9">
        <v>1303</v>
      </c>
      <c r="F218" s="14">
        <f t="shared" si="24"/>
        <v>67034138</v>
      </c>
      <c r="G218" s="15">
        <f t="shared" si="31"/>
        <v>2099577</v>
      </c>
      <c r="H218" s="42">
        <f t="shared" si="29"/>
        <v>58768421710</v>
      </c>
      <c r="I218" s="17">
        <f t="shared" si="30"/>
        <v>0.96384309329264173</v>
      </c>
      <c r="J218" s="49">
        <f t="shared" si="25"/>
        <v>0.89982907497762654</v>
      </c>
      <c r="K218" s="14">
        <f t="shared" si="26"/>
        <v>0.96384309329264173</v>
      </c>
      <c r="L218" s="18">
        <f t="shared" si="27"/>
        <v>0.96384309329264173</v>
      </c>
      <c r="M218" s="18">
        <f t="shared" si="28"/>
        <v>3448638263548</v>
      </c>
    </row>
    <row r="219" spans="1:13" x14ac:dyDescent="0.25">
      <c r="A219" s="14">
        <v>1006</v>
      </c>
      <c r="B219" s="15" t="s">
        <v>213</v>
      </c>
      <c r="C219" s="110">
        <v>52175</v>
      </c>
      <c r="D219" s="17">
        <v>43</v>
      </c>
      <c r="E219" s="18">
        <v>225</v>
      </c>
      <c r="F219" s="14">
        <f t="shared" si="24"/>
        <v>11739375</v>
      </c>
      <c r="G219" s="15">
        <f t="shared" si="31"/>
        <v>2099802</v>
      </c>
      <c r="H219" s="42">
        <f t="shared" si="29"/>
        <v>58780161085</v>
      </c>
      <c r="I219" s="17">
        <f t="shared" si="30"/>
        <v>0.963946383000993</v>
      </c>
      <c r="J219" s="49">
        <f t="shared" si="25"/>
        <v>0.90000882169601193</v>
      </c>
      <c r="K219" s="14">
        <f t="shared" si="26"/>
        <v>0.963946383000993</v>
      </c>
      <c r="L219" s="18">
        <f t="shared" si="27"/>
        <v>0.963946383000993</v>
      </c>
      <c r="M219" s="18">
        <f t="shared" si="28"/>
        <v>612501890625</v>
      </c>
    </row>
    <row r="220" spans="1:13" ht="15.75" thickBot="1" x14ac:dyDescent="0.3">
      <c r="A220" s="14">
        <v>1043</v>
      </c>
      <c r="B220" s="15" t="s">
        <v>214</v>
      </c>
      <c r="C220" s="110">
        <v>53395</v>
      </c>
      <c r="D220" s="17">
        <v>42</v>
      </c>
      <c r="E220" s="9">
        <v>3246</v>
      </c>
      <c r="F220" s="14">
        <f t="shared" si="24"/>
        <v>173320170</v>
      </c>
      <c r="G220" s="15">
        <f t="shared" si="31"/>
        <v>2103048</v>
      </c>
      <c r="H220" s="42">
        <f t="shared" si="29"/>
        <v>58953481255</v>
      </c>
      <c r="I220" s="17">
        <f t="shared" si="30"/>
        <v>0.96543650919347268</v>
      </c>
      <c r="J220" s="49">
        <f t="shared" si="25"/>
        <v>0.90266260282043387</v>
      </c>
      <c r="K220" s="14">
        <f t="shared" si="26"/>
        <v>0.96543650919347268</v>
      </c>
      <c r="L220" s="18">
        <f t="shared" si="27"/>
        <v>0.96543650919347268</v>
      </c>
      <c r="M220" s="18">
        <f t="shared" si="28"/>
        <v>9254430477150</v>
      </c>
    </row>
    <row r="221" spans="1:13" x14ac:dyDescent="0.25">
      <c r="A221" s="14">
        <v>48094</v>
      </c>
      <c r="B221" s="15" t="s">
        <v>215</v>
      </c>
      <c r="C221" s="110">
        <v>54603</v>
      </c>
      <c r="D221" s="17">
        <v>41</v>
      </c>
      <c r="E221" s="9">
        <v>4239</v>
      </c>
      <c r="F221" s="14">
        <f t="shared" si="24"/>
        <v>231462117</v>
      </c>
      <c r="G221" s="15">
        <f t="shared" si="31"/>
        <v>2107287</v>
      </c>
      <c r="H221" s="42">
        <f t="shared" si="29"/>
        <v>59184943372</v>
      </c>
      <c r="I221" s="17">
        <f t="shared" si="30"/>
        <v>0.96738248729880882</v>
      </c>
      <c r="J221" s="49">
        <f t="shared" si="25"/>
        <v>0.90620662079083703</v>
      </c>
      <c r="K221" s="14">
        <f t="shared" si="26"/>
        <v>0.96738248729880882</v>
      </c>
      <c r="L221" s="18">
        <f t="shared" si="27"/>
        <v>0.96738248729880882</v>
      </c>
      <c r="M221" s="51">
        <f t="shared" si="28"/>
        <v>12638525974551</v>
      </c>
    </row>
    <row r="222" spans="1:13" x14ac:dyDescent="0.25">
      <c r="A222" s="14">
        <v>20043</v>
      </c>
      <c r="B222" s="15" t="s">
        <v>216</v>
      </c>
      <c r="C222" s="110">
        <v>54725</v>
      </c>
      <c r="D222" s="17">
        <v>40</v>
      </c>
      <c r="E222" s="9">
        <v>2261</v>
      </c>
      <c r="F222" s="14">
        <f t="shared" si="24"/>
        <v>123733225</v>
      </c>
      <c r="G222" s="15">
        <f t="shared" si="31"/>
        <v>2109548</v>
      </c>
      <c r="H222" s="42">
        <f t="shared" si="29"/>
        <v>59308676597</v>
      </c>
      <c r="I222" s="17">
        <f t="shared" si="30"/>
        <v>0.96842043410139556</v>
      </c>
      <c r="J222" s="49">
        <f t="shared" si="25"/>
        <v>0.90810115445630057</v>
      </c>
      <c r="K222" s="14">
        <f t="shared" si="26"/>
        <v>0.96842043410139556</v>
      </c>
      <c r="L222" s="18">
        <f t="shared" si="27"/>
        <v>0.96842043410139556</v>
      </c>
      <c r="M222" s="18">
        <f t="shared" si="28"/>
        <v>6771300738125</v>
      </c>
    </row>
    <row r="223" spans="1:13" x14ac:dyDescent="0.25">
      <c r="A223" s="14">
        <v>48097</v>
      </c>
      <c r="B223" s="15" t="s">
        <v>217</v>
      </c>
      <c r="C223" s="110">
        <v>55945</v>
      </c>
      <c r="D223" s="17">
        <v>39</v>
      </c>
      <c r="E223" s="9">
        <v>1709</v>
      </c>
      <c r="F223" s="14">
        <f t="shared" si="24"/>
        <v>95610005</v>
      </c>
      <c r="G223" s="15">
        <f t="shared" si="31"/>
        <v>2111257</v>
      </c>
      <c r="H223" s="42">
        <f t="shared" si="29"/>
        <v>59404286602</v>
      </c>
      <c r="I223" s="17">
        <f t="shared" si="30"/>
        <v>0.96920497681949414</v>
      </c>
      <c r="J223" s="49">
        <f t="shared" si="25"/>
        <v>0.90956508116820534</v>
      </c>
      <c r="K223" s="14">
        <f t="shared" si="26"/>
        <v>0.96920497681949414</v>
      </c>
      <c r="L223" s="18">
        <f t="shared" si="27"/>
        <v>0.96920497681949414</v>
      </c>
      <c r="M223" s="18">
        <f t="shared" si="28"/>
        <v>5348901729725</v>
      </c>
    </row>
    <row r="224" spans="1:13" x14ac:dyDescent="0.25">
      <c r="A224" s="14">
        <v>1022</v>
      </c>
      <c r="B224" s="15" t="s">
        <v>218</v>
      </c>
      <c r="C224" s="110">
        <v>56281</v>
      </c>
      <c r="D224" s="17">
        <v>38</v>
      </c>
      <c r="E224" s="9">
        <v>1051</v>
      </c>
      <c r="F224" s="14">
        <f t="shared" si="24"/>
        <v>59151331</v>
      </c>
      <c r="G224" s="15">
        <f t="shared" si="31"/>
        <v>2112308</v>
      </c>
      <c r="H224" s="42">
        <f t="shared" si="29"/>
        <v>59463437933</v>
      </c>
      <c r="I224" s="17">
        <f t="shared" si="30"/>
        <v>0.96968745452383676</v>
      </c>
      <c r="J224" s="49">
        <f t="shared" si="25"/>
        <v>0.91047077313522939</v>
      </c>
      <c r="K224" s="14">
        <f t="shared" si="26"/>
        <v>0.96968745452383676</v>
      </c>
      <c r="L224" s="18">
        <f t="shared" si="27"/>
        <v>0.96968745452383676</v>
      </c>
      <c r="M224" s="18">
        <f t="shared" si="28"/>
        <v>3329096060011</v>
      </c>
    </row>
    <row r="225" spans="1:13" x14ac:dyDescent="0.25">
      <c r="A225" s="14">
        <v>20901</v>
      </c>
      <c r="B225" s="15" t="s">
        <v>219</v>
      </c>
      <c r="C225" s="110">
        <v>56679</v>
      </c>
      <c r="D225" s="17">
        <v>37</v>
      </c>
      <c r="E225" s="9">
        <v>1898</v>
      </c>
      <c r="F225" s="14">
        <f t="shared" si="24"/>
        <v>107576742</v>
      </c>
      <c r="G225" s="15">
        <f t="shared" si="31"/>
        <v>2114206</v>
      </c>
      <c r="H225" s="42">
        <f t="shared" si="29"/>
        <v>59571014675</v>
      </c>
      <c r="I225" s="17">
        <f t="shared" si="30"/>
        <v>0.97055876059695023</v>
      </c>
      <c r="J225" s="49">
        <f t="shared" si="25"/>
        <v>0.91211792780480072</v>
      </c>
      <c r="K225" s="14">
        <f t="shared" si="26"/>
        <v>0.97055876059695023</v>
      </c>
      <c r="L225" s="18">
        <f t="shared" si="27"/>
        <v>0.97055876059695023</v>
      </c>
      <c r="M225" s="18">
        <f t="shared" si="28"/>
        <v>6097342159818</v>
      </c>
    </row>
    <row r="226" spans="1:13" x14ac:dyDescent="0.25">
      <c r="A226" s="14">
        <v>48071</v>
      </c>
      <c r="B226" s="15" t="s">
        <v>220</v>
      </c>
      <c r="C226" s="110">
        <v>56735</v>
      </c>
      <c r="D226" s="17">
        <v>36</v>
      </c>
      <c r="E226" s="9">
        <v>7331</v>
      </c>
      <c r="F226" s="14">
        <f t="shared" si="24"/>
        <v>415924285</v>
      </c>
      <c r="G226" s="15">
        <f t="shared" si="31"/>
        <v>2121537</v>
      </c>
      <c r="H226" s="42">
        <f t="shared" si="29"/>
        <v>59986938960</v>
      </c>
      <c r="I226" s="17">
        <f t="shared" si="30"/>
        <v>0.97392416882771693</v>
      </c>
      <c r="J226" s="49">
        <f t="shared" si="25"/>
        <v>0.9184863269168122</v>
      </c>
      <c r="K226" s="14">
        <f t="shared" si="26"/>
        <v>0.97392416882771693</v>
      </c>
      <c r="L226" s="18">
        <f t="shared" si="27"/>
        <v>0.97392416882771693</v>
      </c>
      <c r="M226" s="18">
        <f t="shared" si="28"/>
        <v>23597464309475</v>
      </c>
    </row>
    <row r="227" spans="1:13" x14ac:dyDescent="0.25">
      <c r="A227" s="14">
        <v>20003</v>
      </c>
      <c r="B227" s="15" t="s">
        <v>221</v>
      </c>
      <c r="C227" s="110">
        <v>58155</v>
      </c>
      <c r="D227" s="17">
        <v>35</v>
      </c>
      <c r="E227" s="18">
        <v>708</v>
      </c>
      <c r="F227" s="14">
        <f t="shared" si="24"/>
        <v>41173740</v>
      </c>
      <c r="G227" s="15">
        <f t="shared" si="31"/>
        <v>2122245</v>
      </c>
      <c r="H227" s="42">
        <f t="shared" si="29"/>
        <v>60028112700</v>
      </c>
      <c r="I227" s="17">
        <f t="shared" si="30"/>
        <v>0.97424918710999531</v>
      </c>
      <c r="J227" s="49">
        <f t="shared" si="25"/>
        <v>0.91911675610479338</v>
      </c>
      <c r="K227" s="14">
        <f t="shared" si="26"/>
        <v>0.97424918710999531</v>
      </c>
      <c r="L227" s="18">
        <f t="shared" si="27"/>
        <v>0.97424918710999531</v>
      </c>
      <c r="M227" s="18">
        <f t="shared" si="28"/>
        <v>2394458849700</v>
      </c>
    </row>
    <row r="228" spans="1:13" x14ac:dyDescent="0.25">
      <c r="A228" s="14">
        <v>20903</v>
      </c>
      <c r="B228" s="15" t="s">
        <v>222</v>
      </c>
      <c r="C228" s="110">
        <v>58548</v>
      </c>
      <c r="D228" s="17">
        <v>34</v>
      </c>
      <c r="E228" s="9">
        <v>4709</v>
      </c>
      <c r="F228" s="14">
        <f t="shared" si="24"/>
        <v>275702532</v>
      </c>
      <c r="G228" s="15">
        <f t="shared" si="31"/>
        <v>2126954</v>
      </c>
      <c r="H228" s="42">
        <f t="shared" si="29"/>
        <v>60303815232</v>
      </c>
      <c r="I228" s="17">
        <f t="shared" si="30"/>
        <v>0.9764109259394429</v>
      </c>
      <c r="J228" s="49">
        <f t="shared" si="25"/>
        <v>0.92333815846885137</v>
      </c>
      <c r="K228" s="14">
        <f t="shared" si="26"/>
        <v>0.9764109259394429</v>
      </c>
      <c r="L228" s="18">
        <f t="shared" si="27"/>
        <v>0.9764109259394429</v>
      </c>
      <c r="M228" s="18">
        <f t="shared" si="28"/>
        <v>16141831843536</v>
      </c>
    </row>
    <row r="229" spans="1:13" x14ac:dyDescent="0.25">
      <c r="A229" s="14">
        <v>48018</v>
      </c>
      <c r="B229" s="15" t="s">
        <v>223</v>
      </c>
      <c r="C229" s="110">
        <v>58793</v>
      </c>
      <c r="D229" s="17">
        <v>33</v>
      </c>
      <c r="E229" s="9">
        <v>1284</v>
      </c>
      <c r="F229" s="14">
        <f t="shared" si="24"/>
        <v>75490212</v>
      </c>
      <c r="G229" s="15">
        <f t="shared" si="31"/>
        <v>2128238</v>
      </c>
      <c r="H229" s="42">
        <f t="shared" si="29"/>
        <v>60379305444</v>
      </c>
      <c r="I229" s="17">
        <f t="shared" si="30"/>
        <v>0.9770003658751002</v>
      </c>
      <c r="J229" s="49">
        <f t="shared" si="25"/>
        <v>0.92449402220752763</v>
      </c>
      <c r="K229" s="14">
        <f t="shared" si="26"/>
        <v>0.9770003658751002</v>
      </c>
      <c r="L229" s="18">
        <f t="shared" si="27"/>
        <v>0.9770003658751002</v>
      </c>
      <c r="M229" s="18">
        <f t="shared" si="28"/>
        <v>4438296034116</v>
      </c>
    </row>
    <row r="230" spans="1:13" x14ac:dyDescent="0.25">
      <c r="A230" s="14">
        <v>48001</v>
      </c>
      <c r="B230" s="15" t="s">
        <v>224</v>
      </c>
      <c r="C230" s="110">
        <v>59035</v>
      </c>
      <c r="D230" s="17">
        <v>32</v>
      </c>
      <c r="E230" s="9">
        <v>7310</v>
      </c>
      <c r="F230" s="14">
        <f t="shared" si="24"/>
        <v>431545850</v>
      </c>
      <c r="G230" s="15">
        <f t="shared" si="31"/>
        <v>2135548</v>
      </c>
      <c r="H230" s="42">
        <f t="shared" si="29"/>
        <v>60810851294</v>
      </c>
      <c r="I230" s="17">
        <f t="shared" si="30"/>
        <v>0.9803561337330875</v>
      </c>
      <c r="J230" s="49">
        <f t="shared" si="25"/>
        <v>0.93110160995136959</v>
      </c>
      <c r="K230" s="14">
        <f t="shared" si="26"/>
        <v>0.9803561337330875</v>
      </c>
      <c r="L230" s="18">
        <f t="shared" si="27"/>
        <v>0.9803561337330875</v>
      </c>
      <c r="M230" s="18">
        <f t="shared" si="28"/>
        <v>25476309254750</v>
      </c>
    </row>
    <row r="231" spans="1:13" x14ac:dyDescent="0.25">
      <c r="A231" s="14">
        <v>1057</v>
      </c>
      <c r="B231" s="15" t="s">
        <v>225</v>
      </c>
      <c r="C231" s="110">
        <v>59917</v>
      </c>
      <c r="D231" s="17">
        <v>31</v>
      </c>
      <c r="E231" s="18">
        <v>316</v>
      </c>
      <c r="F231" s="14">
        <f t="shared" si="24"/>
        <v>18933772</v>
      </c>
      <c r="G231" s="15">
        <f t="shared" si="31"/>
        <v>2135864</v>
      </c>
      <c r="H231" s="42">
        <f t="shared" si="29"/>
        <v>60829785066</v>
      </c>
      <c r="I231" s="17">
        <f t="shared" si="30"/>
        <v>0.9805011983901496</v>
      </c>
      <c r="J231" s="49">
        <f t="shared" si="25"/>
        <v>0.93139151323699243</v>
      </c>
      <c r="K231" s="14">
        <f t="shared" si="26"/>
        <v>0.9805011983901496</v>
      </c>
      <c r="L231" s="18">
        <f t="shared" si="27"/>
        <v>0.9805011983901496</v>
      </c>
      <c r="M231" s="18">
        <f t="shared" si="28"/>
        <v>1134454816924</v>
      </c>
    </row>
    <row r="232" spans="1:13" x14ac:dyDescent="0.25">
      <c r="A232" s="14">
        <v>48910</v>
      </c>
      <c r="B232" s="15" t="s">
        <v>226</v>
      </c>
      <c r="C232" s="110">
        <v>60161</v>
      </c>
      <c r="D232" s="17">
        <v>30</v>
      </c>
      <c r="E232" s="9">
        <v>3812</v>
      </c>
      <c r="F232" s="14">
        <f t="shared" si="24"/>
        <v>229333732</v>
      </c>
      <c r="G232" s="15">
        <f t="shared" si="31"/>
        <v>2139676</v>
      </c>
      <c r="H232" s="42">
        <f t="shared" si="29"/>
        <v>61059118798</v>
      </c>
      <c r="I232" s="17">
        <f t="shared" si="30"/>
        <v>0.9822511555823038</v>
      </c>
      <c r="J232" s="49">
        <f t="shared" si="25"/>
        <v>0.93490294257135576</v>
      </c>
      <c r="K232" s="14">
        <f t="shared" si="26"/>
        <v>0.9822511555823038</v>
      </c>
      <c r="L232" s="18">
        <f t="shared" si="27"/>
        <v>0.9822511555823038</v>
      </c>
      <c r="M232" s="18">
        <f t="shared" si="28"/>
        <v>13796946650852</v>
      </c>
    </row>
    <row r="233" spans="1:13" x14ac:dyDescent="0.25">
      <c r="A233" s="14">
        <v>48009</v>
      </c>
      <c r="B233" s="15" t="s">
        <v>227</v>
      </c>
      <c r="C233" s="110">
        <v>60439</v>
      </c>
      <c r="D233" s="17">
        <v>29</v>
      </c>
      <c r="E233" s="18">
        <v>920</v>
      </c>
      <c r="F233" s="14">
        <f t="shared" si="24"/>
        <v>55603880</v>
      </c>
      <c r="G233" s="15">
        <f t="shared" si="31"/>
        <v>2140596</v>
      </c>
      <c r="H233" s="42">
        <f t="shared" si="29"/>
        <v>61114722678</v>
      </c>
      <c r="I233" s="17">
        <f t="shared" si="30"/>
        <v>0.98267349572311746</v>
      </c>
      <c r="J233" s="49">
        <f t="shared" si="25"/>
        <v>0.93575431796054798</v>
      </c>
      <c r="K233" s="14">
        <f t="shared" si="26"/>
        <v>0.98267349572311746</v>
      </c>
      <c r="L233" s="18">
        <f t="shared" si="27"/>
        <v>0.98267349572311746</v>
      </c>
      <c r="M233" s="18">
        <f t="shared" si="28"/>
        <v>3360642903320</v>
      </c>
    </row>
    <row r="234" spans="1:13" x14ac:dyDescent="0.25">
      <c r="A234" s="14">
        <v>20021</v>
      </c>
      <c r="B234" s="15" t="s">
        <v>228</v>
      </c>
      <c r="C234" s="110">
        <v>62750</v>
      </c>
      <c r="D234" s="17">
        <v>28</v>
      </c>
      <c r="E234" s="18">
        <v>296</v>
      </c>
      <c r="F234" s="14">
        <f t="shared" si="24"/>
        <v>18574000</v>
      </c>
      <c r="G234" s="15">
        <f t="shared" si="31"/>
        <v>2140892</v>
      </c>
      <c r="H234" s="42">
        <f t="shared" si="29"/>
        <v>61133296678</v>
      </c>
      <c r="I234" s="17">
        <f t="shared" si="30"/>
        <v>0.98280937907277055</v>
      </c>
      <c r="J234" s="49">
        <f t="shared" si="25"/>
        <v>0.93603871261931748</v>
      </c>
      <c r="K234" s="14">
        <f t="shared" si="26"/>
        <v>0.98280937907277055</v>
      </c>
      <c r="L234" s="18">
        <f t="shared" si="27"/>
        <v>0.98280937907277055</v>
      </c>
      <c r="M234" s="18">
        <f t="shared" si="28"/>
        <v>1165518500000</v>
      </c>
    </row>
    <row r="235" spans="1:13" ht="15.75" thickBot="1" x14ac:dyDescent="0.3">
      <c r="A235" s="14">
        <v>20046</v>
      </c>
      <c r="B235" s="15" t="s">
        <v>229</v>
      </c>
      <c r="C235" s="110">
        <v>62964</v>
      </c>
      <c r="D235" s="17">
        <v>27</v>
      </c>
      <c r="E235" s="9">
        <v>1577</v>
      </c>
      <c r="F235" s="14">
        <f t="shared" si="24"/>
        <v>99294228</v>
      </c>
      <c r="G235" s="15">
        <f t="shared" si="31"/>
        <v>2142469</v>
      </c>
      <c r="H235" s="42">
        <f t="shared" si="29"/>
        <v>61232590906</v>
      </c>
      <c r="I235" s="17">
        <f t="shared" si="30"/>
        <v>0.98353332516196978</v>
      </c>
      <c r="J235" s="49">
        <f t="shared" si="25"/>
        <v>0.93755905008512108</v>
      </c>
      <c r="K235" s="14">
        <f t="shared" si="26"/>
        <v>0.98353332516196978</v>
      </c>
      <c r="L235" s="18">
        <f t="shared" si="27"/>
        <v>0.98353332516196978</v>
      </c>
      <c r="M235" s="18">
        <f t="shared" si="28"/>
        <v>6251961771792</v>
      </c>
    </row>
    <row r="236" spans="1:13" x14ac:dyDescent="0.25">
      <c r="A236" s="14">
        <v>48075</v>
      </c>
      <c r="B236" s="15" t="s">
        <v>230</v>
      </c>
      <c r="C236" s="110">
        <v>63882</v>
      </c>
      <c r="D236" s="17">
        <v>26</v>
      </c>
      <c r="E236" s="9">
        <v>2405</v>
      </c>
      <c r="F236" s="14">
        <f t="shared" si="24"/>
        <v>153636210</v>
      </c>
      <c r="G236" s="15">
        <f t="shared" si="31"/>
        <v>2144874</v>
      </c>
      <c r="H236" s="42">
        <f t="shared" si="29"/>
        <v>61386227116</v>
      </c>
      <c r="I236" s="17">
        <f t="shared" si="30"/>
        <v>0.98463737737790125</v>
      </c>
      <c r="J236" s="49">
        <f t="shared" si="25"/>
        <v>0.93991144146649186</v>
      </c>
      <c r="K236" s="14">
        <f t="shared" si="26"/>
        <v>0.98463737737790125</v>
      </c>
      <c r="L236" s="18">
        <f t="shared" si="27"/>
        <v>0.98463737737790125</v>
      </c>
      <c r="M236" s="51">
        <f t="shared" si="28"/>
        <v>9814588367220</v>
      </c>
    </row>
    <row r="237" spans="1:13" x14ac:dyDescent="0.25">
      <c r="A237" s="14">
        <v>48092</v>
      </c>
      <c r="B237" s="15" t="s">
        <v>231</v>
      </c>
      <c r="C237" s="110">
        <v>64504</v>
      </c>
      <c r="D237" s="17">
        <v>25</v>
      </c>
      <c r="E237" s="18">
        <v>966</v>
      </c>
      <c r="F237" s="14">
        <f t="shared" si="24"/>
        <v>62310864</v>
      </c>
      <c r="G237" s="15">
        <f t="shared" si="31"/>
        <v>2145840</v>
      </c>
      <c r="H237" s="42">
        <f t="shared" si="29"/>
        <v>61448537980</v>
      </c>
      <c r="I237" s="17">
        <f t="shared" si="30"/>
        <v>0.98508083452575568</v>
      </c>
      <c r="J237" s="49">
        <f t="shared" si="25"/>
        <v>0.940865510428746</v>
      </c>
      <c r="K237" s="14">
        <f t="shared" si="26"/>
        <v>0.98508083452575568</v>
      </c>
      <c r="L237" s="18">
        <f t="shared" si="27"/>
        <v>0.98508083452575568</v>
      </c>
      <c r="M237" s="18">
        <f t="shared" si="28"/>
        <v>4019299971456</v>
      </c>
    </row>
    <row r="238" spans="1:13" x14ac:dyDescent="0.25">
      <c r="A238" s="14">
        <v>48904</v>
      </c>
      <c r="B238" s="15" t="s">
        <v>232</v>
      </c>
      <c r="C238" s="110">
        <v>65096</v>
      </c>
      <c r="D238" s="17">
        <v>24</v>
      </c>
      <c r="E238" s="9">
        <v>4515</v>
      </c>
      <c r="F238" s="14">
        <f t="shared" si="24"/>
        <v>293908440</v>
      </c>
      <c r="G238" s="15">
        <f t="shared" si="31"/>
        <v>2150355</v>
      </c>
      <c r="H238" s="42">
        <f t="shared" si="29"/>
        <v>61742446420</v>
      </c>
      <c r="I238" s="17">
        <f t="shared" si="30"/>
        <v>0.98715351467333601</v>
      </c>
      <c r="J238" s="49">
        <f t="shared" si="25"/>
        <v>0.94536567143355166</v>
      </c>
      <c r="K238" s="14">
        <f t="shared" si="26"/>
        <v>0.98715351467333601</v>
      </c>
      <c r="L238" s="18">
        <f t="shared" si="27"/>
        <v>0.98715351467333601</v>
      </c>
      <c r="M238" s="18">
        <f t="shared" si="28"/>
        <v>19132263810240</v>
      </c>
    </row>
    <row r="239" spans="1:13" x14ac:dyDescent="0.25">
      <c r="A239" s="14">
        <v>20014</v>
      </c>
      <c r="B239" s="15" t="s">
        <v>233</v>
      </c>
      <c r="C239" s="110">
        <v>66014</v>
      </c>
      <c r="D239" s="17">
        <v>23</v>
      </c>
      <c r="E239" s="9">
        <v>1473</v>
      </c>
      <c r="F239" s="14">
        <f t="shared" si="24"/>
        <v>97238622</v>
      </c>
      <c r="G239" s="15">
        <f t="shared" si="31"/>
        <v>2151828</v>
      </c>
      <c r="H239" s="42">
        <f t="shared" si="29"/>
        <v>61839685042</v>
      </c>
      <c r="I239" s="17">
        <f t="shared" si="30"/>
        <v>0.98782971796400831</v>
      </c>
      <c r="J239" s="49">
        <f t="shared" si="25"/>
        <v>0.94685453461449831</v>
      </c>
      <c r="K239" s="14">
        <f t="shared" si="26"/>
        <v>0.98782971796400831</v>
      </c>
      <c r="L239" s="18">
        <f t="shared" si="27"/>
        <v>0.98782971796400831</v>
      </c>
      <c r="M239" s="18">
        <f t="shared" si="28"/>
        <v>6419110392708</v>
      </c>
    </row>
    <row r="240" spans="1:13" x14ac:dyDescent="0.25">
      <c r="A240" s="14">
        <v>20035</v>
      </c>
      <c r="B240" s="15" t="s">
        <v>234</v>
      </c>
      <c r="C240" s="110">
        <v>68855</v>
      </c>
      <c r="D240" s="17">
        <v>22</v>
      </c>
      <c r="E240" s="18">
        <v>608</v>
      </c>
      <c r="F240" s="14">
        <f t="shared" si="24"/>
        <v>41863840</v>
      </c>
      <c r="G240" s="15">
        <f t="shared" si="31"/>
        <v>2152436</v>
      </c>
      <c r="H240" s="42">
        <f t="shared" si="29"/>
        <v>61881548882</v>
      </c>
      <c r="I240" s="17">
        <f t="shared" si="30"/>
        <v>0.98810882970924174</v>
      </c>
      <c r="J240" s="49">
        <f t="shared" si="25"/>
        <v>0.94749553022619093</v>
      </c>
      <c r="K240" s="14">
        <f t="shared" si="26"/>
        <v>0.98810882970924174</v>
      </c>
      <c r="L240" s="18">
        <f t="shared" si="27"/>
        <v>0.98810882970924174</v>
      </c>
      <c r="M240" s="18">
        <f t="shared" si="28"/>
        <v>2882534703200</v>
      </c>
    </row>
    <row r="241" spans="1:13" x14ac:dyDescent="0.25">
      <c r="A241" s="14">
        <v>1009</v>
      </c>
      <c r="B241" s="15" t="s">
        <v>235</v>
      </c>
      <c r="C241" s="110">
        <v>69522</v>
      </c>
      <c r="D241" s="17">
        <v>21</v>
      </c>
      <c r="E241" s="9">
        <v>1680</v>
      </c>
      <c r="F241" s="14">
        <f t="shared" si="24"/>
        <v>116796960</v>
      </c>
      <c r="G241" s="15">
        <f t="shared" si="31"/>
        <v>2154116</v>
      </c>
      <c r="H241" s="42">
        <f t="shared" si="29"/>
        <v>61998345842</v>
      </c>
      <c r="I241" s="17">
        <f t="shared" si="30"/>
        <v>0.98888005953159719</v>
      </c>
      <c r="J241" s="49">
        <f t="shared" si="25"/>
        <v>0.94928385969666085</v>
      </c>
      <c r="K241" s="14">
        <f t="shared" si="26"/>
        <v>0.98888005953159719</v>
      </c>
      <c r="L241" s="18">
        <f t="shared" si="27"/>
        <v>0.98888005953159719</v>
      </c>
      <c r="M241" s="18">
        <f t="shared" si="28"/>
        <v>8119958253120</v>
      </c>
    </row>
    <row r="242" spans="1:13" x14ac:dyDescent="0.25">
      <c r="A242" s="14">
        <v>1902</v>
      </c>
      <c r="B242" s="15" t="s">
        <v>236</v>
      </c>
      <c r="C242" s="110">
        <v>71264</v>
      </c>
      <c r="D242" s="17">
        <v>20</v>
      </c>
      <c r="E242" s="18">
        <v>957</v>
      </c>
      <c r="F242" s="14">
        <f t="shared" si="24"/>
        <v>68199648</v>
      </c>
      <c r="G242" s="15">
        <f t="shared" si="31"/>
        <v>2155073</v>
      </c>
      <c r="H242" s="42">
        <f t="shared" si="29"/>
        <v>62066545490</v>
      </c>
      <c r="I242" s="17">
        <f t="shared" si="30"/>
        <v>0.98931938509111761</v>
      </c>
      <c r="J242" s="49">
        <f t="shared" si="25"/>
        <v>0.95032809441299315</v>
      </c>
      <c r="K242" s="14">
        <f t="shared" si="26"/>
        <v>0.98931938509111761</v>
      </c>
      <c r="L242" s="18">
        <f t="shared" si="27"/>
        <v>0.98931938509111761</v>
      </c>
      <c r="M242" s="18">
        <f t="shared" si="28"/>
        <v>4860179715072</v>
      </c>
    </row>
    <row r="243" spans="1:13" x14ac:dyDescent="0.25">
      <c r="A243" s="14">
        <v>20062</v>
      </c>
      <c r="B243" s="15" t="s">
        <v>237</v>
      </c>
      <c r="C243" s="110">
        <v>73560</v>
      </c>
      <c r="D243" s="17">
        <v>19</v>
      </c>
      <c r="E243" s="9">
        <v>1319</v>
      </c>
      <c r="F243" s="14">
        <f t="shared" si="24"/>
        <v>97025640</v>
      </c>
      <c r="G243" s="15">
        <f t="shared" si="31"/>
        <v>2156392</v>
      </c>
      <c r="H243" s="42">
        <f t="shared" si="29"/>
        <v>62163571130</v>
      </c>
      <c r="I243" s="17">
        <f t="shared" si="30"/>
        <v>0.98992489231474068</v>
      </c>
      <c r="J243" s="49">
        <f t="shared" si="25"/>
        <v>0.95181369653314429</v>
      </c>
      <c r="K243" s="14">
        <f t="shared" si="26"/>
        <v>0.98992489231474068</v>
      </c>
      <c r="L243" s="18">
        <f t="shared" si="27"/>
        <v>0.98992489231474068</v>
      </c>
      <c r="M243" s="18">
        <f t="shared" si="28"/>
        <v>7137206078400</v>
      </c>
    </row>
    <row r="244" spans="1:13" x14ac:dyDescent="0.25">
      <c r="A244" s="14">
        <v>1062</v>
      </c>
      <c r="B244" s="15" t="s">
        <v>238</v>
      </c>
      <c r="C244" s="110">
        <v>74670</v>
      </c>
      <c r="D244" s="17">
        <v>18</v>
      </c>
      <c r="E244" s="18">
        <v>383</v>
      </c>
      <c r="F244" s="14">
        <f t="shared" si="24"/>
        <v>28598610</v>
      </c>
      <c r="G244" s="15">
        <f t="shared" si="31"/>
        <v>2156775</v>
      </c>
      <c r="H244" s="42">
        <f t="shared" si="29"/>
        <v>62192169740</v>
      </c>
      <c r="I244" s="17">
        <f t="shared" si="30"/>
        <v>0.99010071435162295</v>
      </c>
      <c r="J244" s="49">
        <f t="shared" si="25"/>
        <v>0.95225158239145324</v>
      </c>
      <c r="K244" s="14">
        <f t="shared" si="26"/>
        <v>0.99010071435162295</v>
      </c>
      <c r="L244" s="18">
        <f t="shared" si="27"/>
        <v>0.99010071435162295</v>
      </c>
      <c r="M244" s="18">
        <f t="shared" si="28"/>
        <v>2135458208700</v>
      </c>
    </row>
    <row r="245" spans="1:13" x14ac:dyDescent="0.25">
      <c r="A245" s="14">
        <v>48005</v>
      </c>
      <c r="B245" s="15" t="s">
        <v>239</v>
      </c>
      <c r="C245" s="110">
        <v>77805</v>
      </c>
      <c r="D245" s="17">
        <v>17</v>
      </c>
      <c r="E245" s="18">
        <v>112</v>
      </c>
      <c r="F245" s="14">
        <f t="shared" si="24"/>
        <v>8714160</v>
      </c>
      <c r="G245" s="15">
        <f t="shared" si="31"/>
        <v>2156887</v>
      </c>
      <c r="H245" s="42">
        <f t="shared" si="29"/>
        <v>62200883900</v>
      </c>
      <c r="I245" s="17">
        <f t="shared" si="30"/>
        <v>0.99015212967311328</v>
      </c>
      <c r="J245" s="49">
        <f t="shared" si="25"/>
        <v>0.95238500871640541</v>
      </c>
      <c r="K245" s="14">
        <f t="shared" si="26"/>
        <v>0.99015212967311328</v>
      </c>
      <c r="L245" s="18">
        <f t="shared" si="27"/>
        <v>0.99015212967311328</v>
      </c>
      <c r="M245" s="18">
        <f t="shared" si="28"/>
        <v>678005218800</v>
      </c>
    </row>
    <row r="246" spans="1:13" x14ac:dyDescent="0.25">
      <c r="A246" s="14">
        <v>1016</v>
      </c>
      <c r="B246" s="15" t="s">
        <v>240</v>
      </c>
      <c r="C246" s="110">
        <v>79315</v>
      </c>
      <c r="D246" s="17">
        <v>16</v>
      </c>
      <c r="E246" s="18">
        <v>575</v>
      </c>
      <c r="F246" s="14">
        <f t="shared" si="24"/>
        <v>45606125</v>
      </c>
      <c r="G246" s="15">
        <f t="shared" si="31"/>
        <v>2157462</v>
      </c>
      <c r="H246" s="42">
        <f t="shared" si="29"/>
        <v>62246490025</v>
      </c>
      <c r="I246" s="17">
        <f t="shared" si="30"/>
        <v>0.99041609226112193</v>
      </c>
      <c r="J246" s="49">
        <f t="shared" si="25"/>
        <v>0.95308330409473929</v>
      </c>
      <c r="K246" s="14">
        <f t="shared" si="26"/>
        <v>0.99041609226112193</v>
      </c>
      <c r="L246" s="18">
        <f t="shared" si="27"/>
        <v>0.99041609226112193</v>
      </c>
      <c r="M246" s="18">
        <f t="shared" si="28"/>
        <v>3617249804375</v>
      </c>
    </row>
    <row r="247" spans="1:13" x14ac:dyDescent="0.25">
      <c r="A247" s="14">
        <v>20007</v>
      </c>
      <c r="B247" s="15" t="s">
        <v>241</v>
      </c>
      <c r="C247" s="110">
        <v>89247</v>
      </c>
      <c r="D247" s="17">
        <v>15</v>
      </c>
      <c r="E247" s="18">
        <v>398</v>
      </c>
      <c r="F247" s="14">
        <f t="shared" si="24"/>
        <v>35520306</v>
      </c>
      <c r="G247" s="15">
        <f t="shared" si="31"/>
        <v>2157860</v>
      </c>
      <c r="H247" s="42">
        <f t="shared" si="29"/>
        <v>62282010331</v>
      </c>
      <c r="I247" s="17">
        <f t="shared" si="30"/>
        <v>0.99059880027856084</v>
      </c>
      <c r="J247" s="49">
        <f t="shared" si="25"/>
        <v>0.95362717107569417</v>
      </c>
      <c r="K247" s="14">
        <f t="shared" si="26"/>
        <v>0.99059880027856084</v>
      </c>
      <c r="L247" s="18">
        <f t="shared" si="27"/>
        <v>0.99059880027856084</v>
      </c>
      <c r="M247" s="18">
        <f t="shared" si="28"/>
        <v>3170080749582</v>
      </c>
    </row>
    <row r="248" spans="1:13" x14ac:dyDescent="0.25">
      <c r="A248" s="14">
        <v>48058</v>
      </c>
      <c r="B248" s="15" t="s">
        <v>242</v>
      </c>
      <c r="C248" s="110">
        <v>93896</v>
      </c>
      <c r="D248" s="17">
        <v>14</v>
      </c>
      <c r="E248" s="9">
        <v>1182</v>
      </c>
      <c r="F248" s="14">
        <f t="shared" si="24"/>
        <v>110985072</v>
      </c>
      <c r="G248" s="15">
        <f t="shared" si="31"/>
        <v>2159042</v>
      </c>
      <c r="H248" s="42">
        <f t="shared" si="29"/>
        <v>62392995403</v>
      </c>
      <c r="I248" s="17">
        <f t="shared" si="30"/>
        <v>0.99114141554643242</v>
      </c>
      <c r="J248" s="49">
        <f t="shared" si="25"/>
        <v>0.95532651218046116</v>
      </c>
      <c r="K248" s="14">
        <f t="shared" si="26"/>
        <v>0.99114141554643242</v>
      </c>
      <c r="L248" s="18">
        <f t="shared" si="27"/>
        <v>0.99114141554643242</v>
      </c>
      <c r="M248" s="18">
        <f t="shared" si="28"/>
        <v>10421054320512</v>
      </c>
    </row>
    <row r="249" spans="1:13" x14ac:dyDescent="0.25">
      <c r="A249" s="14">
        <v>48047</v>
      </c>
      <c r="B249" s="15" t="s">
        <v>243</v>
      </c>
      <c r="C249" s="110">
        <v>96308</v>
      </c>
      <c r="D249" s="17">
        <v>13</v>
      </c>
      <c r="E249" s="18">
        <v>201</v>
      </c>
      <c r="F249" s="14">
        <f t="shared" si="24"/>
        <v>19357908</v>
      </c>
      <c r="G249" s="15">
        <f t="shared" si="31"/>
        <v>2159243</v>
      </c>
      <c r="H249" s="42">
        <f t="shared" si="29"/>
        <v>62412353311</v>
      </c>
      <c r="I249" s="17">
        <f t="shared" si="30"/>
        <v>0.99123368768589282</v>
      </c>
      <c r="J249" s="49">
        <f t="shared" si="25"/>
        <v>0.95562290959836527</v>
      </c>
      <c r="K249" s="14">
        <f t="shared" si="26"/>
        <v>0.99123368768589282</v>
      </c>
      <c r="L249" s="18">
        <f t="shared" si="27"/>
        <v>0.99123368768589282</v>
      </c>
      <c r="M249" s="18">
        <f t="shared" si="28"/>
        <v>1864321403664</v>
      </c>
    </row>
    <row r="250" spans="1:13" ht="15.75" thickBot="1" x14ac:dyDescent="0.3">
      <c r="A250" s="14">
        <v>48901</v>
      </c>
      <c r="B250" s="15" t="s">
        <v>244</v>
      </c>
      <c r="C250" s="110">
        <v>96723</v>
      </c>
      <c r="D250" s="17">
        <v>12</v>
      </c>
      <c r="E250" s="9">
        <v>5372</v>
      </c>
      <c r="F250" s="14">
        <f t="shared" si="24"/>
        <v>519595956</v>
      </c>
      <c r="G250" s="15">
        <f t="shared" si="31"/>
        <v>2164615</v>
      </c>
      <c r="H250" s="42">
        <f t="shared" si="29"/>
        <v>62931949267</v>
      </c>
      <c r="I250" s="17">
        <f t="shared" si="30"/>
        <v>0.99369978685594851</v>
      </c>
      <c r="J250" s="49">
        <f t="shared" si="25"/>
        <v>0.96357867112547868</v>
      </c>
      <c r="K250" s="14">
        <f t="shared" si="26"/>
        <v>0.99369978685594851</v>
      </c>
      <c r="L250" s="18">
        <f t="shared" si="27"/>
        <v>0.99369978685594851</v>
      </c>
      <c r="M250" s="18">
        <f t="shared" si="28"/>
        <v>50256879652188</v>
      </c>
    </row>
    <row r="251" spans="1:13" x14ac:dyDescent="0.25">
      <c r="A251" s="14">
        <v>48030</v>
      </c>
      <c r="B251" s="15" t="s">
        <v>245</v>
      </c>
      <c r="C251" s="110">
        <v>98390</v>
      </c>
      <c r="D251" s="17">
        <v>11</v>
      </c>
      <c r="E251" s="18">
        <v>821</v>
      </c>
      <c r="F251" s="14">
        <f t="shared" si="24"/>
        <v>80778190</v>
      </c>
      <c r="G251" s="15">
        <f t="shared" si="31"/>
        <v>2165436</v>
      </c>
      <c r="H251" s="42">
        <f t="shared" si="29"/>
        <v>63012727457</v>
      </c>
      <c r="I251" s="17">
        <f t="shared" si="30"/>
        <v>0.99407667952508771</v>
      </c>
      <c r="J251" s="49">
        <f t="shared" si="25"/>
        <v>0.96481550141411132</v>
      </c>
      <c r="K251" s="14">
        <f t="shared" si="26"/>
        <v>0.99407667952508771</v>
      </c>
      <c r="L251" s="18">
        <f t="shared" si="27"/>
        <v>0.99407667952508771</v>
      </c>
      <c r="M251" s="51">
        <f t="shared" si="28"/>
        <v>7947766114100</v>
      </c>
    </row>
    <row r="252" spans="1:13" x14ac:dyDescent="0.25">
      <c r="A252" s="14">
        <v>1031</v>
      </c>
      <c r="B252" s="15" t="s">
        <v>246</v>
      </c>
      <c r="C252" s="110">
        <v>101147</v>
      </c>
      <c r="D252" s="17">
        <v>10</v>
      </c>
      <c r="E252" s="9">
        <v>1512</v>
      </c>
      <c r="F252" s="14">
        <f t="shared" si="24"/>
        <v>152934264</v>
      </c>
      <c r="G252" s="15">
        <f t="shared" si="31"/>
        <v>2166948</v>
      </c>
      <c r="H252" s="42">
        <f t="shared" si="29"/>
        <v>63165661721</v>
      </c>
      <c r="I252" s="17">
        <f t="shared" si="30"/>
        <v>0.99477078636520766</v>
      </c>
      <c r="J252" s="49">
        <f t="shared" si="25"/>
        <v>0.96715714499247019</v>
      </c>
      <c r="K252" s="14">
        <f t="shared" si="26"/>
        <v>0.99477078636520766</v>
      </c>
      <c r="L252" s="18">
        <f t="shared" si="27"/>
        <v>0.99477078636520766</v>
      </c>
      <c r="M252" s="18">
        <f t="shared" si="28"/>
        <v>15468842000808</v>
      </c>
    </row>
    <row r="253" spans="1:13" x14ac:dyDescent="0.25">
      <c r="A253" s="14">
        <v>1014</v>
      </c>
      <c r="B253" s="15" t="s">
        <v>247</v>
      </c>
      <c r="C253" s="110">
        <v>106916</v>
      </c>
      <c r="D253" s="17">
        <v>9</v>
      </c>
      <c r="E253" s="18">
        <v>499</v>
      </c>
      <c r="F253" s="14">
        <f t="shared" si="24"/>
        <v>53351084</v>
      </c>
      <c r="G253" s="15">
        <f t="shared" si="31"/>
        <v>2167447</v>
      </c>
      <c r="H253" s="42">
        <f t="shared" si="29"/>
        <v>63219012805</v>
      </c>
      <c r="I253" s="17">
        <f t="shared" si="30"/>
        <v>0.99499985998506202</v>
      </c>
      <c r="J253" s="49">
        <f t="shared" si="25"/>
        <v>0.96797402683424683</v>
      </c>
      <c r="K253" s="14">
        <f t="shared" si="26"/>
        <v>0.99499985998506202</v>
      </c>
      <c r="L253" s="18">
        <f t="shared" si="27"/>
        <v>0.99499985998506202</v>
      </c>
      <c r="M253" s="18">
        <f t="shared" si="28"/>
        <v>5704084496944</v>
      </c>
    </row>
    <row r="254" spans="1:13" x14ac:dyDescent="0.25">
      <c r="A254" s="14">
        <v>48050</v>
      </c>
      <c r="B254" s="15" t="s">
        <v>248</v>
      </c>
      <c r="C254" s="110">
        <v>119409</v>
      </c>
      <c r="D254" s="17">
        <v>8</v>
      </c>
      <c r="E254" s="18">
        <v>270</v>
      </c>
      <c r="F254" s="14">
        <f t="shared" si="24"/>
        <v>32240430</v>
      </c>
      <c r="G254" s="15">
        <f t="shared" si="31"/>
        <v>2167717</v>
      </c>
      <c r="H254" s="42">
        <f t="shared" si="29"/>
        <v>63251253235</v>
      </c>
      <c r="I254" s="17">
        <f t="shared" si="30"/>
        <v>0.99512380763508346</v>
      </c>
      <c r="J254" s="49">
        <f t="shared" si="25"/>
        <v>0.96846767419552771</v>
      </c>
      <c r="K254" s="14">
        <f t="shared" si="26"/>
        <v>0.99512380763508346</v>
      </c>
      <c r="L254" s="18">
        <f t="shared" si="27"/>
        <v>0.99512380763508346</v>
      </c>
      <c r="M254" s="18">
        <f t="shared" si="28"/>
        <v>3849797505870</v>
      </c>
    </row>
    <row r="255" spans="1:13" x14ac:dyDescent="0.25">
      <c r="A255" s="14">
        <v>20002</v>
      </c>
      <c r="B255" s="15" t="s">
        <v>249</v>
      </c>
      <c r="C255" s="110">
        <v>130814</v>
      </c>
      <c r="D255" s="17">
        <v>7</v>
      </c>
      <c r="E255" s="18">
        <v>429</v>
      </c>
      <c r="F255" s="14">
        <f t="shared" si="24"/>
        <v>56119206</v>
      </c>
      <c r="G255" s="15">
        <f t="shared" si="31"/>
        <v>2168146</v>
      </c>
      <c r="H255" s="42">
        <f t="shared" si="29"/>
        <v>63307372441</v>
      </c>
      <c r="I255" s="17">
        <f t="shared" si="30"/>
        <v>0.99532074667900639</v>
      </c>
      <c r="J255" s="49">
        <f t="shared" si="25"/>
        <v>0.96932693996707842</v>
      </c>
      <c r="K255" s="14">
        <f t="shared" si="26"/>
        <v>0.99532074667900639</v>
      </c>
      <c r="L255" s="18">
        <f t="shared" si="27"/>
        <v>0.99532074667900639</v>
      </c>
      <c r="M255" s="18">
        <f t="shared" si="28"/>
        <v>7341177813684</v>
      </c>
    </row>
    <row r="256" spans="1:13" x14ac:dyDescent="0.25">
      <c r="A256" s="14">
        <v>1058</v>
      </c>
      <c r="B256" s="15" t="s">
        <v>250</v>
      </c>
      <c r="C256" s="110">
        <v>131567</v>
      </c>
      <c r="D256" s="17">
        <v>6</v>
      </c>
      <c r="E256" s="9">
        <v>1644</v>
      </c>
      <c r="F256" s="14">
        <f t="shared" si="24"/>
        <v>216296148</v>
      </c>
      <c r="G256" s="15">
        <f t="shared" si="31"/>
        <v>2169790</v>
      </c>
      <c r="H256" s="42">
        <f t="shared" si="29"/>
        <v>63523668589</v>
      </c>
      <c r="I256" s="17">
        <f t="shared" si="30"/>
        <v>0.99607545014802568</v>
      </c>
      <c r="J256" s="49">
        <f t="shared" si="25"/>
        <v>0.97263874513578763</v>
      </c>
      <c r="K256" s="14">
        <f t="shared" si="26"/>
        <v>0.99607545014802568</v>
      </c>
      <c r="L256" s="18">
        <f t="shared" si="27"/>
        <v>0.99607545014802568</v>
      </c>
      <c r="M256" s="18">
        <f t="shared" si="28"/>
        <v>28457435303916</v>
      </c>
    </row>
    <row r="257" spans="1:13" x14ac:dyDescent="0.25">
      <c r="A257" s="14">
        <v>48911</v>
      </c>
      <c r="B257" s="15" t="s">
        <v>251</v>
      </c>
      <c r="C257" s="110">
        <v>153246</v>
      </c>
      <c r="D257" s="17">
        <v>5</v>
      </c>
      <c r="E257" s="18">
        <v>450</v>
      </c>
      <c r="F257" s="14">
        <f t="shared" si="24"/>
        <v>68960700</v>
      </c>
      <c r="G257" s="15">
        <f t="shared" si="31"/>
        <v>2170240</v>
      </c>
      <c r="H257" s="42">
        <f t="shared" si="29"/>
        <v>63592629289</v>
      </c>
      <c r="I257" s="17">
        <f t="shared" si="30"/>
        <v>0.996282029564728</v>
      </c>
      <c r="J257" s="49">
        <f t="shared" si="25"/>
        <v>0.97369463265301615</v>
      </c>
      <c r="K257" s="14">
        <f t="shared" si="26"/>
        <v>0.996282029564728</v>
      </c>
      <c r="L257" s="18">
        <f t="shared" si="27"/>
        <v>0.996282029564728</v>
      </c>
      <c r="M257" s="18">
        <f t="shared" si="28"/>
        <v>10567951432200</v>
      </c>
    </row>
    <row r="258" spans="1:13" x14ac:dyDescent="0.25">
      <c r="A258" s="14">
        <v>48903</v>
      </c>
      <c r="B258" s="15" t="s">
        <v>252</v>
      </c>
      <c r="C258" s="110">
        <v>167514</v>
      </c>
      <c r="D258" s="17">
        <v>4</v>
      </c>
      <c r="E258" s="9">
        <v>2521</v>
      </c>
      <c r="F258" s="14">
        <f t="shared" si="24"/>
        <v>422302794</v>
      </c>
      <c r="G258" s="15">
        <f t="shared" si="31"/>
        <v>2172761</v>
      </c>
      <c r="H258" s="42">
        <f t="shared" si="29"/>
        <v>64014932083</v>
      </c>
      <c r="I258" s="17">
        <f t="shared" si="30"/>
        <v>0.99743933336363166</v>
      </c>
      <c r="J258" s="49">
        <f t="shared" si="25"/>
        <v>0.980160695913327</v>
      </c>
      <c r="K258" s="14">
        <f t="shared" si="26"/>
        <v>0.99743933336363166</v>
      </c>
      <c r="L258" s="18">
        <f t="shared" si="27"/>
        <v>0.99743933336363166</v>
      </c>
      <c r="M258" s="18">
        <f t="shared" si="28"/>
        <v>70741630234116</v>
      </c>
    </row>
    <row r="259" spans="1:13" x14ac:dyDescent="0.25">
      <c r="A259" s="14">
        <v>20058</v>
      </c>
      <c r="B259" s="15" t="s">
        <v>253</v>
      </c>
      <c r="C259" s="110">
        <v>169000</v>
      </c>
      <c r="D259" s="17">
        <v>3</v>
      </c>
      <c r="E259" s="18">
        <v>948</v>
      </c>
      <c r="F259" s="14">
        <f t="shared" si="24"/>
        <v>160212000</v>
      </c>
      <c r="G259" s="15">
        <f t="shared" si="31"/>
        <v>2173709</v>
      </c>
      <c r="H259" s="42">
        <f t="shared" si="29"/>
        <v>64175144083</v>
      </c>
      <c r="I259" s="17">
        <f t="shared" si="30"/>
        <v>0.99787452733481796</v>
      </c>
      <c r="J259" s="49">
        <f t="shared" si="25"/>
        <v>0.98261377209889667</v>
      </c>
      <c r="K259" s="14">
        <f t="shared" si="26"/>
        <v>0.99787452733481796</v>
      </c>
      <c r="L259" s="18">
        <f t="shared" si="27"/>
        <v>0.99787452733481796</v>
      </c>
      <c r="M259" s="18">
        <f t="shared" si="28"/>
        <v>27075828000000</v>
      </c>
    </row>
    <row r="260" spans="1:13" x14ac:dyDescent="0.25">
      <c r="A260" s="14">
        <v>48913</v>
      </c>
      <c r="B260" s="15" t="s">
        <v>254</v>
      </c>
      <c r="C260" s="110">
        <v>175310</v>
      </c>
      <c r="D260" s="17">
        <v>2</v>
      </c>
      <c r="E260" s="9">
        <v>1398</v>
      </c>
      <c r="F260" s="14">
        <f t="shared" si="24"/>
        <v>245083380</v>
      </c>
      <c r="G260" s="15">
        <f t="shared" si="31"/>
        <v>2175107</v>
      </c>
      <c r="H260" s="42">
        <f t="shared" si="29"/>
        <v>64420227463</v>
      </c>
      <c r="I260" s="17">
        <f t="shared" si="30"/>
        <v>0.99851630072270658</v>
      </c>
      <c r="J260" s="49">
        <f t="shared" si="25"/>
        <v>0.98636635120006833</v>
      </c>
      <c r="K260" s="14">
        <f t="shared" si="26"/>
        <v>0.99851630072270658</v>
      </c>
      <c r="L260" s="18">
        <f t="shared" si="27"/>
        <v>0.99851630072270658</v>
      </c>
      <c r="M260" s="18">
        <f t="shared" si="28"/>
        <v>42965567347800</v>
      </c>
    </row>
    <row r="261" spans="1:13" ht="15.75" thickBot="1" x14ac:dyDescent="0.3">
      <c r="A261" s="19">
        <v>48905</v>
      </c>
      <c r="B261" s="20" t="s">
        <v>255</v>
      </c>
      <c r="C261" s="111">
        <v>275502</v>
      </c>
      <c r="D261" s="22">
        <v>1</v>
      </c>
      <c r="E261" s="11">
        <v>3232</v>
      </c>
      <c r="F261" s="19">
        <f t="shared" si="24"/>
        <v>890422464</v>
      </c>
      <c r="G261" s="38">
        <f t="shared" si="31"/>
        <v>2178339</v>
      </c>
      <c r="H261" s="43">
        <f t="shared" si="29"/>
        <v>65310649927</v>
      </c>
      <c r="I261" s="46">
        <f t="shared" si="30"/>
        <v>1</v>
      </c>
      <c r="J261" s="50">
        <f t="shared" si="25"/>
        <v>1</v>
      </c>
      <c r="K261" s="19">
        <f t="shared" si="26"/>
        <v>1</v>
      </c>
      <c r="L261" s="52">
        <f t="shared" si="27"/>
        <v>1</v>
      </c>
      <c r="M261" s="18">
        <f t="shared" si="28"/>
        <v>245313169676928</v>
      </c>
    </row>
    <row r="262" spans="1:13" ht="15.75" thickBot="1" x14ac:dyDescent="0.3">
      <c r="E262" s="158">
        <f>SUM(E11:E261)</f>
        <v>2178339</v>
      </c>
      <c r="F262" s="157">
        <f>SUM(F11:F261)</f>
        <v>65310649927</v>
      </c>
      <c r="G262" s="154">
        <f>E262+G261</f>
        <v>4356678</v>
      </c>
      <c r="H262" s="39">
        <f t="shared" ref="H262" si="32">F262+H261</f>
        <v>130621299854</v>
      </c>
      <c r="M262" s="39">
        <f>SUM(M11:M261)</f>
        <v>2497348097779023</v>
      </c>
    </row>
    <row r="263" spans="1:13" x14ac:dyDescent="0.25">
      <c r="G263" s="1"/>
    </row>
    <row r="264" spans="1:13" ht="15.75" thickBot="1" x14ac:dyDescent="0.3">
      <c r="L264" s="160" t="s">
        <v>271</v>
      </c>
      <c r="M264" s="160">
        <f>M262/E262</f>
        <v>1146446029.6487474</v>
      </c>
    </row>
    <row r="265" spans="1:13" ht="16.5" thickTop="1" thickBot="1" x14ac:dyDescent="0.3">
      <c r="C265" s="61" t="s">
        <v>268</v>
      </c>
      <c r="D265" s="62">
        <f>F262/E262</f>
        <v>29981.857703048056</v>
      </c>
    </row>
    <row r="266" spans="1:13" ht="15.75" thickBot="1" x14ac:dyDescent="0.3">
      <c r="C266" s="63" t="s">
        <v>277</v>
      </c>
      <c r="D266" s="64">
        <f>M264-D265^2</f>
        <v>247534238.32292545</v>
      </c>
    </row>
    <row r="267" spans="1:13" ht="16.5" thickTop="1" thickBot="1" x14ac:dyDescent="0.3">
      <c r="C267" s="135" t="s">
        <v>278</v>
      </c>
      <c r="D267" s="136">
        <f>D266^(1/2)</f>
        <v>15733.220850255851</v>
      </c>
      <c r="H267" s="106">
        <v>2010</v>
      </c>
      <c r="I267" s="97"/>
      <c r="J267" s="97"/>
      <c r="K267" s="97"/>
    </row>
    <row r="268" spans="1:13" ht="16.5" thickTop="1" thickBot="1" x14ac:dyDescent="0.3">
      <c r="C268" s="155" t="s">
        <v>279</v>
      </c>
      <c r="D268" s="156">
        <f>D267/D265</f>
        <v>0.52475803888083827</v>
      </c>
      <c r="H268" s="107" t="s">
        <v>282</v>
      </c>
      <c r="I268" s="108" t="s">
        <v>281</v>
      </c>
      <c r="J268" s="108" t="s">
        <v>280</v>
      </c>
      <c r="K268" s="109" t="s">
        <v>281</v>
      </c>
    </row>
    <row r="269" spans="1:13" ht="15.75" thickBot="1" x14ac:dyDescent="0.3">
      <c r="H269" s="98">
        <v>0.10053347986699958</v>
      </c>
      <c r="I269" s="99">
        <v>0.1</v>
      </c>
      <c r="J269" s="100">
        <v>5.3664196879337232E-2</v>
      </c>
      <c r="K269" s="101">
        <v>5.3499999999999999E-2</v>
      </c>
    </row>
    <row r="270" spans="1:13" ht="15.75" thickBot="1" x14ac:dyDescent="0.3">
      <c r="H270" s="98">
        <v>0.1954626896915494</v>
      </c>
      <c r="I270" s="99">
        <v>0.2</v>
      </c>
      <c r="J270" s="100">
        <v>0.11645261122804688</v>
      </c>
      <c r="K270" s="101">
        <v>0.11650000000000001</v>
      </c>
    </row>
    <row r="271" spans="1:13" ht="15.75" thickBot="1" x14ac:dyDescent="0.3">
      <c r="H271" s="98">
        <v>0.29477918726148683</v>
      </c>
      <c r="I271" s="99">
        <v>0.3</v>
      </c>
      <c r="J271" s="100">
        <v>0.19367521696902865</v>
      </c>
      <c r="K271" s="101">
        <v>0.19370000000000001</v>
      </c>
    </row>
    <row r="272" spans="1:13" ht="15.75" thickBot="1" x14ac:dyDescent="0.3">
      <c r="H272" s="98">
        <v>0.39987394064927451</v>
      </c>
      <c r="I272" s="99">
        <v>0.4</v>
      </c>
      <c r="J272" s="100">
        <v>0.28404306796418571</v>
      </c>
      <c r="K272" s="101">
        <v>0.28399999999999997</v>
      </c>
    </row>
    <row r="273" spans="8:11" ht="15.75" thickBot="1" x14ac:dyDescent="0.3">
      <c r="H273" s="98">
        <v>0.59949943512006165</v>
      </c>
      <c r="I273" s="99">
        <v>0.6</v>
      </c>
      <c r="J273" s="100">
        <v>0.47653079475991661</v>
      </c>
      <c r="K273" s="101">
        <v>0.47649999999999998</v>
      </c>
    </row>
    <row r="274" spans="8:11" ht="15.75" thickBot="1" x14ac:dyDescent="0.3">
      <c r="H274" s="98">
        <v>0.81009613287922588</v>
      </c>
      <c r="I274" s="99">
        <v>0.8</v>
      </c>
      <c r="J274" s="100">
        <v>0.69653123436754616</v>
      </c>
      <c r="K274" s="101">
        <v>0.69650000000000001</v>
      </c>
    </row>
    <row r="275" spans="8:11" ht="15.75" thickBot="1" x14ac:dyDescent="0.3">
      <c r="H275" s="102">
        <v>0.90646543077087638</v>
      </c>
      <c r="I275" s="103">
        <v>0.9</v>
      </c>
      <c r="J275" s="104">
        <v>0.8138694920263766</v>
      </c>
      <c r="K275" s="105">
        <v>0.81389999999999996</v>
      </c>
    </row>
    <row r="276" spans="8:11" ht="15.75" thickTop="1" x14ac:dyDescent="0.25"/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E57"/>
  <sheetViews>
    <sheetView topLeftCell="R49" workbookViewId="0">
      <selection activeCell="G5" sqref="G5:G56"/>
    </sheetView>
  </sheetViews>
  <sheetFormatPr baseColWidth="10" defaultRowHeight="15" x14ac:dyDescent="0.25"/>
  <cols>
    <col min="1" max="1" width="31.5703125" bestFit="1" customWidth="1"/>
    <col min="2" max="2" width="14.5703125" bestFit="1" customWidth="1"/>
    <col min="5" max="7" width="16.42578125" bestFit="1" customWidth="1"/>
    <col min="8" max="10" width="11" bestFit="1" customWidth="1"/>
    <col min="11" max="11" width="12" bestFit="1" customWidth="1"/>
    <col min="12" max="12" width="11" bestFit="1" customWidth="1"/>
    <col min="13" max="13" width="12" bestFit="1" customWidth="1"/>
    <col min="14" max="14" width="12.42578125" bestFit="1" customWidth="1"/>
    <col min="15" max="15" width="12.28515625" bestFit="1" customWidth="1"/>
    <col min="16" max="16" width="16.42578125" bestFit="1" customWidth="1"/>
    <col min="17" max="17" width="12.42578125" bestFit="1" customWidth="1"/>
    <col min="18" max="18" width="12.28515625" bestFit="1" customWidth="1"/>
    <col min="19" max="19" width="16.42578125" bestFit="1" customWidth="1"/>
    <col min="20" max="20" width="12.42578125" bestFit="1" customWidth="1"/>
    <col min="21" max="21" width="12.28515625" bestFit="1" customWidth="1"/>
    <col min="22" max="22" width="16.42578125" bestFit="1" customWidth="1"/>
  </cols>
  <sheetData>
    <row r="4" spans="1:31" x14ac:dyDescent="0.25">
      <c r="B4" t="s">
        <v>327</v>
      </c>
      <c r="C4" t="s">
        <v>328</v>
      </c>
      <c r="D4" t="s">
        <v>329</v>
      </c>
      <c r="E4" t="s">
        <v>330</v>
      </c>
      <c r="F4" t="s">
        <v>331</v>
      </c>
      <c r="G4" t="s">
        <v>332</v>
      </c>
      <c r="H4" t="s">
        <v>333</v>
      </c>
      <c r="I4" t="s">
        <v>334</v>
      </c>
      <c r="J4" t="s">
        <v>335</v>
      </c>
      <c r="K4" t="s">
        <v>336</v>
      </c>
      <c r="L4" s="179" t="s">
        <v>337</v>
      </c>
      <c r="M4" s="179" t="s">
        <v>338</v>
      </c>
      <c r="N4" t="s">
        <v>339</v>
      </c>
      <c r="O4" s="179" t="s">
        <v>340</v>
      </c>
      <c r="P4" s="179" t="s">
        <v>341</v>
      </c>
      <c r="Q4" t="s">
        <v>342</v>
      </c>
      <c r="R4" s="179" t="s">
        <v>343</v>
      </c>
      <c r="S4" s="179" t="s">
        <v>344</v>
      </c>
      <c r="T4" t="s">
        <v>345</v>
      </c>
      <c r="U4" s="179" t="s">
        <v>346</v>
      </c>
      <c r="V4" s="179" t="s">
        <v>347</v>
      </c>
      <c r="W4" s="179"/>
      <c r="X4" s="179"/>
      <c r="Y4" s="179"/>
      <c r="Z4" s="179"/>
      <c r="AA4" s="179"/>
      <c r="AB4" s="179"/>
      <c r="AC4" s="179"/>
      <c r="AD4" s="179"/>
      <c r="AE4" s="179"/>
    </row>
    <row r="5" spans="1:31" x14ac:dyDescent="0.25">
      <c r="A5" s="180" t="s">
        <v>101</v>
      </c>
      <c r="B5" s="181">
        <v>23232</v>
      </c>
      <c r="C5" s="181">
        <v>28602</v>
      </c>
      <c r="D5" s="181">
        <v>22651</v>
      </c>
      <c r="E5" s="181">
        <v>1234</v>
      </c>
      <c r="F5" s="181">
        <v>2467</v>
      </c>
      <c r="G5" s="181">
        <v>2714</v>
      </c>
      <c r="H5">
        <f>B5*E5</f>
        <v>28668288</v>
      </c>
      <c r="I5">
        <f>H5</f>
        <v>28668288</v>
      </c>
      <c r="J5">
        <f>C5*F5</f>
        <v>70561134</v>
      </c>
      <c r="K5">
        <f>J5</f>
        <v>70561134</v>
      </c>
      <c r="L5">
        <f>D5*G5</f>
        <v>61474814</v>
      </c>
      <c r="M5">
        <f>L5</f>
        <v>61474814</v>
      </c>
      <c r="N5">
        <f>B5/($I$55/$E$56)</f>
        <v>1.320550142610224</v>
      </c>
      <c r="O5">
        <f>LN(N5)</f>
        <v>0.27804842447654127</v>
      </c>
      <c r="P5">
        <f>E5*N5*O5</f>
        <v>453.09627805828512</v>
      </c>
      <c r="Q5">
        <f>C5/($K$55/$F$56)</f>
        <v>0.79012058544134567</v>
      </c>
      <c r="R5">
        <f>LN(Q5)</f>
        <v>-0.23556970537016697</v>
      </c>
      <c r="S5">
        <f>F5*Q5*R5</f>
        <v>-459.1789441721665</v>
      </c>
      <c r="T5">
        <f>D5/($M$55/$G$56)</f>
        <v>0.70695382061138889</v>
      </c>
      <c r="U5">
        <f>LN(T5)</f>
        <v>-0.34678993260018259</v>
      </c>
      <c r="V5">
        <f>G5*T5*U5</f>
        <v>-665.37636561263355</v>
      </c>
      <c r="W5" s="167"/>
      <c r="X5" s="167"/>
      <c r="Y5" s="167"/>
    </row>
    <row r="6" spans="1:31" x14ac:dyDescent="0.25">
      <c r="A6" s="180" t="s">
        <v>183</v>
      </c>
      <c r="B6" s="181">
        <v>19368</v>
      </c>
      <c r="C6" s="181">
        <v>55779</v>
      </c>
      <c r="D6" s="181">
        <v>38762</v>
      </c>
      <c r="E6" s="181">
        <v>9758</v>
      </c>
      <c r="F6" s="181">
        <v>10027</v>
      </c>
      <c r="G6" s="181">
        <v>10050</v>
      </c>
      <c r="H6">
        <f t="shared" ref="H6:H55" si="0">B6*E6</f>
        <v>188992944</v>
      </c>
      <c r="I6">
        <f>I5+H6</f>
        <v>217661232</v>
      </c>
      <c r="J6">
        <f t="shared" ref="J6:J55" si="1">C6*F6</f>
        <v>559296033</v>
      </c>
      <c r="K6">
        <f>K5+J6</f>
        <v>629857167</v>
      </c>
      <c r="L6">
        <f t="shared" ref="L6:L55" si="2">D6*G6</f>
        <v>389558100</v>
      </c>
      <c r="M6">
        <f>M5+L6</f>
        <v>451032914</v>
      </c>
      <c r="N6">
        <f t="shared" ref="N6:N55" si="3">B6/($I$55/$E$56)</f>
        <v>1.1009131870727797</v>
      </c>
      <c r="O6">
        <f t="shared" ref="O6:O55" si="4">LN(N6)</f>
        <v>9.6140005469913067E-2</v>
      </c>
      <c r="P6">
        <f t="shared" ref="P6:P55" si="5">E6*N6*O6</f>
        <v>1032.8042827126121</v>
      </c>
      <c r="Q6">
        <f t="shared" ref="Q6:Q55" si="6">C6/($K$55/$F$56)</f>
        <v>1.5408760273873441</v>
      </c>
      <c r="R6">
        <f t="shared" ref="R6:R55" si="7">LN(Q6)</f>
        <v>0.43235110364512469</v>
      </c>
      <c r="S6">
        <f t="shared" ref="S6:S55" si="8">F6*Q6*R6</f>
        <v>6679.9818953899094</v>
      </c>
      <c r="T6">
        <f t="shared" ref="T6:T55" si="9">D6/($M$55/$G$56)</f>
        <v>1.209789589622474</v>
      </c>
      <c r="U6">
        <f t="shared" ref="U6:U55" si="10">LN(T6)</f>
        <v>0.19044645161354246</v>
      </c>
      <c r="V6">
        <f t="shared" ref="V6:V55" si="11">G6*T6*U6</f>
        <v>2315.5213521531691</v>
      </c>
      <c r="W6" s="167"/>
      <c r="X6" s="167"/>
      <c r="Y6" s="167"/>
    </row>
    <row r="7" spans="1:31" x14ac:dyDescent="0.25">
      <c r="A7" s="180" t="s">
        <v>12</v>
      </c>
      <c r="B7" s="181">
        <v>10470</v>
      </c>
      <c r="C7" s="181">
        <v>14929</v>
      </c>
      <c r="D7" s="181">
        <v>12389</v>
      </c>
      <c r="E7" s="181">
        <v>1345</v>
      </c>
      <c r="F7" s="181">
        <v>1489</v>
      </c>
      <c r="G7" s="182">
        <v>1497</v>
      </c>
      <c r="H7">
        <f t="shared" si="0"/>
        <v>14082150</v>
      </c>
      <c r="I7">
        <f t="shared" ref="I7:I55" si="12">I6+H7</f>
        <v>231743382</v>
      </c>
      <c r="J7">
        <f t="shared" si="1"/>
        <v>22229281</v>
      </c>
      <c r="K7">
        <f t="shared" ref="K7:K55" si="13">K6+J7</f>
        <v>652086448</v>
      </c>
      <c r="L7">
        <f t="shared" si="2"/>
        <v>18546333</v>
      </c>
      <c r="M7">
        <f t="shared" ref="M7:M55" si="14">M6+L7</f>
        <v>469579247</v>
      </c>
      <c r="N7">
        <f t="shared" si="3"/>
        <v>0.59513429722490718</v>
      </c>
      <c r="O7">
        <f t="shared" si="4"/>
        <v>-0.51896818928339894</v>
      </c>
      <c r="P7">
        <f t="shared" si="5"/>
        <v>-415.41100878214229</v>
      </c>
      <c r="Q7">
        <f t="shared" si="6"/>
        <v>0.41240858052072754</v>
      </c>
      <c r="R7">
        <f t="shared" si="7"/>
        <v>-0.88574072074945753</v>
      </c>
      <c r="S7">
        <f t="shared" si="8"/>
        <v>-543.91245222364432</v>
      </c>
      <c r="T7">
        <f t="shared" si="9"/>
        <v>0.38666950172418424</v>
      </c>
      <c r="U7">
        <f t="shared" si="10"/>
        <v>-0.95018495153141169</v>
      </c>
      <c r="V7">
        <f t="shared" si="11"/>
        <v>-550.00909000644026</v>
      </c>
      <c r="W7" s="167"/>
      <c r="X7" s="167"/>
      <c r="Y7" s="167"/>
    </row>
    <row r="8" spans="1:31" x14ac:dyDescent="0.25">
      <c r="A8" s="180" t="s">
        <v>97</v>
      </c>
      <c r="B8" s="181">
        <v>15285</v>
      </c>
      <c r="C8" s="181">
        <v>31207</v>
      </c>
      <c r="D8" s="181">
        <v>22165</v>
      </c>
      <c r="E8" s="181">
        <v>1293</v>
      </c>
      <c r="F8" s="181">
        <v>1764</v>
      </c>
      <c r="G8" s="182">
        <v>1818</v>
      </c>
      <c r="H8">
        <f t="shared" si="0"/>
        <v>19763505</v>
      </c>
      <c r="I8">
        <f t="shared" si="12"/>
        <v>251506887</v>
      </c>
      <c r="J8">
        <f t="shared" si="1"/>
        <v>55049148</v>
      </c>
      <c r="K8">
        <f t="shared" si="13"/>
        <v>707135596</v>
      </c>
      <c r="L8">
        <f t="shared" si="2"/>
        <v>40295970</v>
      </c>
      <c r="M8">
        <f t="shared" si="14"/>
        <v>509875217</v>
      </c>
      <c r="N8">
        <f t="shared" si="3"/>
        <v>0.86882786371372556</v>
      </c>
      <c r="O8">
        <f t="shared" si="4"/>
        <v>-0.14061025882304656</v>
      </c>
      <c r="P8">
        <f t="shared" si="5"/>
        <v>-157.96078125077381</v>
      </c>
      <c r="Q8">
        <f t="shared" si="6"/>
        <v>0.86208283021705034</v>
      </c>
      <c r="R8">
        <f t="shared" si="7"/>
        <v>-0.14840392219582577</v>
      </c>
      <c r="S8">
        <f t="shared" si="8"/>
        <v>-225.67993883397116</v>
      </c>
      <c r="T8">
        <f t="shared" si="9"/>
        <v>0.69178541494200851</v>
      </c>
      <c r="U8">
        <f t="shared" si="10"/>
        <v>-0.36847946546799665</v>
      </c>
      <c r="V8">
        <f t="shared" si="11"/>
        <v>-463.42405280799255</v>
      </c>
      <c r="W8" s="167"/>
      <c r="X8" s="167"/>
      <c r="Y8" s="167"/>
    </row>
    <row r="9" spans="1:31" x14ac:dyDescent="0.25">
      <c r="A9" s="180" t="s">
        <v>213</v>
      </c>
      <c r="B9" s="181">
        <v>53449</v>
      </c>
      <c r="C9" s="181">
        <v>63723</v>
      </c>
      <c r="D9" s="181">
        <v>52175</v>
      </c>
      <c r="E9" s="182">
        <v>139</v>
      </c>
      <c r="F9" s="182">
        <v>198</v>
      </c>
      <c r="G9" s="181">
        <v>225</v>
      </c>
      <c r="H9">
        <f t="shared" si="0"/>
        <v>7429411</v>
      </c>
      <c r="I9">
        <f t="shared" si="12"/>
        <v>258936298</v>
      </c>
      <c r="J9">
        <f t="shared" si="1"/>
        <v>12617154</v>
      </c>
      <c r="K9">
        <f t="shared" si="13"/>
        <v>719752750</v>
      </c>
      <c r="L9">
        <f t="shared" si="2"/>
        <v>11739375</v>
      </c>
      <c r="M9">
        <f t="shared" si="14"/>
        <v>521614592</v>
      </c>
      <c r="N9">
        <f t="shared" si="3"/>
        <v>3.0381406926813814</v>
      </c>
      <c r="O9">
        <f t="shared" si="4"/>
        <v>1.1112457140562921</v>
      </c>
      <c r="P9">
        <f t="shared" si="5"/>
        <v>469.28079445846572</v>
      </c>
      <c r="Q9">
        <f t="shared" si="6"/>
        <v>1.760326343125616</v>
      </c>
      <c r="R9">
        <f t="shared" si="7"/>
        <v>0.56549921409194703</v>
      </c>
      <c r="S9">
        <f t="shared" si="8"/>
        <v>197.10170638941162</v>
      </c>
      <c r="T9">
        <f t="shared" si="9"/>
        <v>1.6284188596706199</v>
      </c>
      <c r="U9">
        <f t="shared" si="10"/>
        <v>0.48760951929825086</v>
      </c>
      <c r="V9">
        <f t="shared" si="11"/>
        <v>178.65732091054429</v>
      </c>
      <c r="W9" s="167"/>
      <c r="X9" s="167"/>
      <c r="Y9" s="167"/>
    </row>
    <row r="10" spans="1:31" x14ac:dyDescent="0.25">
      <c r="A10" s="180" t="s">
        <v>136</v>
      </c>
      <c r="B10" s="181">
        <v>27622</v>
      </c>
      <c r="C10" s="181">
        <v>41346</v>
      </c>
      <c r="D10" s="181">
        <v>28175</v>
      </c>
      <c r="E10" s="182">
        <v>745</v>
      </c>
      <c r="F10" s="182">
        <v>902</v>
      </c>
      <c r="G10" s="181">
        <v>913</v>
      </c>
      <c r="H10">
        <f t="shared" si="0"/>
        <v>20578390</v>
      </c>
      <c r="I10">
        <f t="shared" si="12"/>
        <v>279514688</v>
      </c>
      <c r="J10">
        <f t="shared" si="1"/>
        <v>37294092</v>
      </c>
      <c r="K10">
        <f t="shared" si="13"/>
        <v>757046842</v>
      </c>
      <c r="L10">
        <f t="shared" si="2"/>
        <v>25723775</v>
      </c>
      <c r="M10">
        <f t="shared" si="14"/>
        <v>547338367</v>
      </c>
      <c r="N10">
        <f t="shared" si="3"/>
        <v>1.5700859176644113</v>
      </c>
      <c r="O10">
        <f t="shared" si="4"/>
        <v>0.45113034248989248</v>
      </c>
      <c r="P10">
        <f t="shared" si="5"/>
        <v>527.6934813420047</v>
      </c>
      <c r="Q10">
        <f t="shared" si="6"/>
        <v>1.1421692792692075</v>
      </c>
      <c r="R10">
        <f t="shared" si="7"/>
        <v>0.13292933078221517</v>
      </c>
      <c r="S10">
        <f t="shared" si="8"/>
        <v>136.94867373580124</v>
      </c>
      <c r="T10">
        <f t="shared" si="9"/>
        <v>0.87936178957776179</v>
      </c>
      <c r="U10">
        <f t="shared" si="10"/>
        <v>-0.12855887373917346</v>
      </c>
      <c r="V10">
        <f t="shared" si="11"/>
        <v>-103.21443204624894</v>
      </c>
      <c r="W10" s="167"/>
      <c r="X10" s="167"/>
      <c r="Y10" s="167"/>
    </row>
    <row r="11" spans="1:31" x14ac:dyDescent="0.25">
      <c r="A11" s="180" t="s">
        <v>235</v>
      </c>
      <c r="B11" s="181">
        <v>30362</v>
      </c>
      <c r="C11" s="181">
        <v>72025</v>
      </c>
      <c r="D11" s="181">
        <v>69522</v>
      </c>
      <c r="E11" s="181">
        <v>1541</v>
      </c>
      <c r="F11" s="181">
        <v>1595</v>
      </c>
      <c r="G11" s="182">
        <v>1680</v>
      </c>
      <c r="H11">
        <f t="shared" si="0"/>
        <v>46787842</v>
      </c>
      <c r="I11">
        <f t="shared" si="12"/>
        <v>326302530</v>
      </c>
      <c r="J11">
        <f t="shared" si="1"/>
        <v>114879875</v>
      </c>
      <c r="K11">
        <f t="shared" si="13"/>
        <v>871926717</v>
      </c>
      <c r="L11">
        <f t="shared" si="2"/>
        <v>116796960</v>
      </c>
      <c r="M11">
        <f t="shared" si="14"/>
        <v>664135327</v>
      </c>
      <c r="N11">
        <f t="shared" si="3"/>
        <v>1.7258326200900318</v>
      </c>
      <c r="O11">
        <f t="shared" si="4"/>
        <v>0.54570961234467896</v>
      </c>
      <c r="P11">
        <f t="shared" si="5"/>
        <v>1451.3191165750259</v>
      </c>
      <c r="Q11">
        <f t="shared" si="6"/>
        <v>1.9896662878964029</v>
      </c>
      <c r="R11">
        <f t="shared" si="7"/>
        <v>0.68796693014968147</v>
      </c>
      <c r="S11">
        <f t="shared" si="8"/>
        <v>2183.2752499297089</v>
      </c>
      <c r="T11">
        <f t="shared" si="9"/>
        <v>2.1698310677914874</v>
      </c>
      <c r="U11">
        <f t="shared" si="10"/>
        <v>0.77464931557796679</v>
      </c>
      <c r="V11">
        <f t="shared" si="11"/>
        <v>2823.8416946619341</v>
      </c>
      <c r="W11" s="167"/>
      <c r="X11" s="167"/>
      <c r="Y11" s="167"/>
    </row>
    <row r="12" spans="1:31" x14ac:dyDescent="0.25">
      <c r="A12" s="180" t="s">
        <v>121</v>
      </c>
      <c r="B12" s="181">
        <v>18149</v>
      </c>
      <c r="C12" s="181">
        <v>31812</v>
      </c>
      <c r="D12" s="181">
        <v>25422</v>
      </c>
      <c r="E12" s="181">
        <v>2008</v>
      </c>
      <c r="F12" s="181">
        <v>2710</v>
      </c>
      <c r="G12" s="182">
        <v>2827</v>
      </c>
      <c r="H12">
        <f t="shared" si="0"/>
        <v>36443192</v>
      </c>
      <c r="I12">
        <f t="shared" si="12"/>
        <v>362745722</v>
      </c>
      <c r="J12">
        <f t="shared" si="1"/>
        <v>86210520</v>
      </c>
      <c r="K12">
        <f t="shared" si="13"/>
        <v>958137237</v>
      </c>
      <c r="L12">
        <f t="shared" si="2"/>
        <v>71867994</v>
      </c>
      <c r="M12">
        <f t="shared" si="14"/>
        <v>736003321</v>
      </c>
      <c r="N12">
        <f t="shared" si="3"/>
        <v>1.0316229570520383</v>
      </c>
      <c r="O12">
        <f t="shared" si="4"/>
        <v>3.1133248608419213E-2</v>
      </c>
      <c r="P12">
        <f t="shared" si="5"/>
        <v>64.492490176043802</v>
      </c>
      <c r="Q12">
        <f t="shared" si="6"/>
        <v>0.87879575078875904</v>
      </c>
      <c r="R12">
        <f t="shared" si="7"/>
        <v>-0.12920277372602187</v>
      </c>
      <c r="S12">
        <f t="shared" si="8"/>
        <v>-307.70111954488925</v>
      </c>
      <c r="T12">
        <f t="shared" si="9"/>
        <v>0.79343870149586015</v>
      </c>
      <c r="U12">
        <f t="shared" si="10"/>
        <v>-0.23137899279253632</v>
      </c>
      <c r="V12">
        <f t="shared" si="11"/>
        <v>-518.99492955030166</v>
      </c>
      <c r="W12" s="167"/>
      <c r="X12" s="167"/>
      <c r="Y12" s="167"/>
    </row>
    <row r="13" spans="1:31" x14ac:dyDescent="0.25">
      <c r="A13" s="180" t="s">
        <v>156</v>
      </c>
      <c r="B13" s="181">
        <v>24891</v>
      </c>
      <c r="C13" s="181">
        <v>43377</v>
      </c>
      <c r="D13" s="181">
        <v>32851</v>
      </c>
      <c r="E13" s="182">
        <v>335</v>
      </c>
      <c r="F13" s="182">
        <v>357</v>
      </c>
      <c r="G13" s="182">
        <v>329</v>
      </c>
      <c r="H13">
        <f t="shared" si="0"/>
        <v>8338485</v>
      </c>
      <c r="I13">
        <f t="shared" si="12"/>
        <v>371084207</v>
      </c>
      <c r="J13">
        <f t="shared" si="1"/>
        <v>15485589</v>
      </c>
      <c r="K13">
        <f t="shared" si="13"/>
        <v>973622826</v>
      </c>
      <c r="L13">
        <f t="shared" si="2"/>
        <v>10807979</v>
      </c>
      <c r="M13">
        <f t="shared" si="14"/>
        <v>746811300</v>
      </c>
      <c r="N13">
        <f t="shared" si="3"/>
        <v>1.4148507919985831</v>
      </c>
      <c r="O13">
        <f t="shared" si="4"/>
        <v>0.34702407818441355</v>
      </c>
      <c r="P13">
        <f t="shared" si="5"/>
        <v>164.48074277370156</v>
      </c>
      <c r="Q13">
        <f t="shared" si="6"/>
        <v>1.1982749679983655</v>
      </c>
      <c r="R13">
        <f t="shared" si="7"/>
        <v>0.18088299589318832</v>
      </c>
      <c r="S13">
        <f t="shared" si="8"/>
        <v>77.378881103183062</v>
      </c>
      <c r="T13">
        <f t="shared" si="9"/>
        <v>1.0253030754008536</v>
      </c>
      <c r="U13">
        <f t="shared" si="10"/>
        <v>2.4988252202580396E-2</v>
      </c>
      <c r="V13">
        <f t="shared" si="11"/>
        <v>8.4291549727930875</v>
      </c>
      <c r="W13" s="167"/>
      <c r="X13" s="167"/>
      <c r="Y13" s="167"/>
    </row>
    <row r="14" spans="1:31" x14ac:dyDescent="0.25">
      <c r="A14" s="180" t="s">
        <v>36</v>
      </c>
      <c r="B14" s="181">
        <v>14188</v>
      </c>
      <c r="C14" s="181">
        <v>14819</v>
      </c>
      <c r="D14" s="181">
        <v>14883</v>
      </c>
      <c r="E14" s="182">
        <v>554</v>
      </c>
      <c r="F14" s="182">
        <v>841</v>
      </c>
      <c r="G14" s="182">
        <v>910</v>
      </c>
      <c r="H14">
        <f t="shared" si="0"/>
        <v>7860152</v>
      </c>
      <c r="I14">
        <f t="shared" si="12"/>
        <v>378944359</v>
      </c>
      <c r="J14">
        <f t="shared" si="1"/>
        <v>12462779</v>
      </c>
      <c r="K14">
        <f t="shared" si="13"/>
        <v>986085605</v>
      </c>
      <c r="L14">
        <f t="shared" si="2"/>
        <v>13543530</v>
      </c>
      <c r="M14">
        <f t="shared" si="14"/>
        <v>760354830</v>
      </c>
      <c r="N14">
        <f t="shared" si="3"/>
        <v>0.80647234088127828</v>
      </c>
      <c r="O14">
        <f t="shared" si="4"/>
        <v>-0.21508567725446898</v>
      </c>
      <c r="P14">
        <f t="shared" si="5"/>
        <v>-96.097199892497471</v>
      </c>
      <c r="Q14">
        <f t="shared" si="6"/>
        <v>0.40936986768950773</v>
      </c>
      <c r="R14">
        <f t="shared" si="7"/>
        <v>-0.89313620961286933</v>
      </c>
      <c r="S14">
        <f t="shared" si="8"/>
        <v>-307.4889866966181</v>
      </c>
      <c r="T14">
        <f t="shared" si="9"/>
        <v>0.46450901559133373</v>
      </c>
      <c r="U14">
        <f t="shared" si="10"/>
        <v>-0.76677431167799204</v>
      </c>
      <c r="V14">
        <f t="shared" si="11"/>
        <v>-324.11795843542262</v>
      </c>
      <c r="W14" s="167"/>
      <c r="X14" s="167"/>
      <c r="Y14" s="167"/>
    </row>
    <row r="15" spans="1:31" x14ac:dyDescent="0.25">
      <c r="A15" s="180" t="s">
        <v>247</v>
      </c>
      <c r="B15" s="181">
        <v>26120</v>
      </c>
      <c r="C15" s="181">
        <v>113476</v>
      </c>
      <c r="D15" s="181">
        <v>106916</v>
      </c>
      <c r="E15" s="182">
        <v>403</v>
      </c>
      <c r="F15" s="182">
        <v>447</v>
      </c>
      <c r="G15" s="181">
        <v>499</v>
      </c>
      <c r="H15">
        <f t="shared" si="0"/>
        <v>10526360</v>
      </c>
      <c r="I15">
        <f t="shared" si="12"/>
        <v>389470719</v>
      </c>
      <c r="J15">
        <f t="shared" si="1"/>
        <v>50723772</v>
      </c>
      <c r="K15">
        <f t="shared" si="13"/>
        <v>1036809377</v>
      </c>
      <c r="L15">
        <f t="shared" si="2"/>
        <v>53351084</v>
      </c>
      <c r="M15">
        <f t="shared" si="14"/>
        <v>813705914</v>
      </c>
      <c r="N15">
        <f t="shared" si="3"/>
        <v>1.4847094406413157</v>
      </c>
      <c r="O15">
        <f t="shared" si="4"/>
        <v>0.39521909024238588</v>
      </c>
      <c r="P15">
        <f t="shared" si="5"/>
        <v>236.47456230503059</v>
      </c>
      <c r="Q15">
        <f t="shared" si="6"/>
        <v>3.1347361566863206</v>
      </c>
      <c r="R15">
        <f t="shared" si="7"/>
        <v>1.1425450099965584</v>
      </c>
      <c r="S15">
        <f t="shared" si="8"/>
        <v>1600.9649876045521</v>
      </c>
      <c r="T15">
        <f t="shared" si="9"/>
        <v>3.3369244044186681</v>
      </c>
      <c r="U15">
        <f t="shared" si="10"/>
        <v>1.205049545757368</v>
      </c>
      <c r="V15">
        <f t="shared" si="11"/>
        <v>2006.5584596479246</v>
      </c>
      <c r="W15" s="167"/>
      <c r="X15" s="167"/>
      <c r="Y15" s="167"/>
    </row>
    <row r="16" spans="1:31" x14ac:dyDescent="0.25">
      <c r="A16" s="180" t="s">
        <v>240</v>
      </c>
      <c r="B16" s="181">
        <v>15432</v>
      </c>
      <c r="C16" s="181">
        <v>76052</v>
      </c>
      <c r="D16" s="181">
        <v>79315</v>
      </c>
      <c r="E16" s="182">
        <v>540</v>
      </c>
      <c r="F16" s="182">
        <v>588</v>
      </c>
      <c r="G16" s="181">
        <v>575</v>
      </c>
      <c r="H16">
        <f t="shared" si="0"/>
        <v>8333280</v>
      </c>
      <c r="I16">
        <f t="shared" si="12"/>
        <v>397803999</v>
      </c>
      <c r="J16">
        <f t="shared" si="1"/>
        <v>44718576</v>
      </c>
      <c r="K16">
        <f t="shared" si="13"/>
        <v>1081527953</v>
      </c>
      <c r="L16">
        <f t="shared" si="2"/>
        <v>45606125</v>
      </c>
      <c r="M16">
        <f t="shared" si="14"/>
        <v>859312039</v>
      </c>
      <c r="N16">
        <f t="shared" si="3"/>
        <v>0.87718361745699791</v>
      </c>
      <c r="O16">
        <f t="shared" si="4"/>
        <v>-0.13103893856241641</v>
      </c>
      <c r="P16">
        <f t="shared" si="5"/>
        <v>-62.070413484189096</v>
      </c>
      <c r="Q16">
        <f t="shared" si="6"/>
        <v>2.1009108021811489</v>
      </c>
      <c r="R16">
        <f t="shared" si="7"/>
        <v>0.74237096602642905</v>
      </c>
      <c r="S16">
        <f t="shared" si="8"/>
        <v>917.0772468693408</v>
      </c>
      <c r="T16">
        <f t="shared" si="9"/>
        <v>2.4754775631006272</v>
      </c>
      <c r="U16">
        <f t="shared" si="10"/>
        <v>0.90643333219540501</v>
      </c>
      <c r="V16">
        <f t="shared" si="11"/>
        <v>1290.2168413703509</v>
      </c>
      <c r="W16" s="167"/>
      <c r="X16" s="167"/>
      <c r="Y16" s="167"/>
    </row>
    <row r="17" spans="1:25" x14ac:dyDescent="0.25">
      <c r="A17" s="180" t="s">
        <v>123</v>
      </c>
      <c r="B17" s="181">
        <v>14010</v>
      </c>
      <c r="C17" s="181">
        <v>24188</v>
      </c>
      <c r="D17" s="181">
        <v>25721</v>
      </c>
      <c r="E17" s="181">
        <v>1109</v>
      </c>
      <c r="F17" s="181">
        <v>1108</v>
      </c>
      <c r="G17" s="182">
        <v>1126</v>
      </c>
      <c r="H17">
        <f t="shared" si="0"/>
        <v>15537090</v>
      </c>
      <c r="I17">
        <f t="shared" si="12"/>
        <v>413341089</v>
      </c>
      <c r="J17">
        <f t="shared" si="1"/>
        <v>26800304</v>
      </c>
      <c r="K17">
        <f t="shared" si="13"/>
        <v>1108328257</v>
      </c>
      <c r="L17">
        <f t="shared" si="2"/>
        <v>28961846</v>
      </c>
      <c r="M17">
        <f t="shared" si="14"/>
        <v>888273885</v>
      </c>
      <c r="N17">
        <f t="shared" si="3"/>
        <v>0.79635448940983289</v>
      </c>
      <c r="O17">
        <f t="shared" si="4"/>
        <v>-0.22771085381692871</v>
      </c>
      <c r="P17">
        <f t="shared" si="5"/>
        <v>-201.10446384342322</v>
      </c>
      <c r="Q17">
        <f t="shared" si="6"/>
        <v>0.6681853269231266</v>
      </c>
      <c r="R17">
        <f t="shared" si="7"/>
        <v>-0.40318970840994423</v>
      </c>
      <c r="S17">
        <f t="shared" si="8"/>
        <v>-298.50123541554007</v>
      </c>
      <c r="T17">
        <f t="shared" si="9"/>
        <v>0.80277070416076701</v>
      </c>
      <c r="U17">
        <f t="shared" si="10"/>
        <v>-0.21968615480257853</v>
      </c>
      <c r="V17">
        <f t="shared" si="11"/>
        <v>-198.57866794257714</v>
      </c>
      <c r="W17" s="167"/>
      <c r="X17" s="167"/>
      <c r="Y17" s="167"/>
    </row>
    <row r="18" spans="1:25" x14ac:dyDescent="0.25">
      <c r="A18" s="180" t="s">
        <v>186</v>
      </c>
      <c r="B18" s="181">
        <v>50817</v>
      </c>
      <c r="C18" s="181">
        <v>55535</v>
      </c>
      <c r="D18" s="181">
        <v>39567</v>
      </c>
      <c r="E18" s="181">
        <v>1057</v>
      </c>
      <c r="F18" s="181">
        <v>1589</v>
      </c>
      <c r="G18" s="182">
        <v>1694</v>
      </c>
      <c r="H18">
        <f t="shared" si="0"/>
        <v>53713569</v>
      </c>
      <c r="I18">
        <f t="shared" si="12"/>
        <v>467054658</v>
      </c>
      <c r="J18">
        <f t="shared" si="1"/>
        <v>88245115</v>
      </c>
      <c r="K18">
        <f t="shared" si="13"/>
        <v>1196573372</v>
      </c>
      <c r="L18">
        <f t="shared" si="2"/>
        <v>67026498</v>
      </c>
      <c r="M18">
        <f t="shared" si="14"/>
        <v>955300383</v>
      </c>
      <c r="N18">
        <f t="shared" si="3"/>
        <v>2.8885329113732676</v>
      </c>
      <c r="O18">
        <f t="shared" si="4"/>
        <v>1.0607487301065102</v>
      </c>
      <c r="P18">
        <f t="shared" si="5"/>
        <v>3238.6560518138276</v>
      </c>
      <c r="Q18">
        <f t="shared" si="6"/>
        <v>1.5341356098344567</v>
      </c>
      <c r="R18">
        <f t="shared" si="7"/>
        <v>0.42796710179817277</v>
      </c>
      <c r="S18">
        <f t="shared" si="8"/>
        <v>1043.2731578521912</v>
      </c>
      <c r="T18">
        <f t="shared" si="9"/>
        <v>1.2349142121818384</v>
      </c>
      <c r="U18">
        <f t="shared" si="10"/>
        <v>0.21100150384684385</v>
      </c>
      <c r="V18">
        <f t="shared" si="11"/>
        <v>441.40347248140091</v>
      </c>
      <c r="W18" s="167"/>
      <c r="X18" s="167"/>
      <c r="Y18" s="167"/>
    </row>
    <row r="19" spans="1:25" x14ac:dyDescent="0.25">
      <c r="A19" s="180" t="s">
        <v>52</v>
      </c>
      <c r="B19" s="181">
        <v>8973</v>
      </c>
      <c r="C19" s="181">
        <v>21308</v>
      </c>
      <c r="D19" s="181">
        <v>17391</v>
      </c>
      <c r="E19" s="182">
        <v>200</v>
      </c>
      <c r="F19" s="182">
        <v>184</v>
      </c>
      <c r="G19" s="181">
        <v>195</v>
      </c>
      <c r="H19">
        <f t="shared" si="0"/>
        <v>1794600</v>
      </c>
      <c r="I19">
        <f t="shared" si="12"/>
        <v>468849258</v>
      </c>
      <c r="J19">
        <f t="shared" si="1"/>
        <v>3920672</v>
      </c>
      <c r="K19">
        <f t="shared" si="13"/>
        <v>1200494044</v>
      </c>
      <c r="L19">
        <f t="shared" si="2"/>
        <v>3391245</v>
      </c>
      <c r="M19">
        <f t="shared" si="14"/>
        <v>958691628</v>
      </c>
      <c r="N19">
        <f t="shared" si="3"/>
        <v>0.5100420295128073</v>
      </c>
      <c r="O19">
        <f t="shared" si="4"/>
        <v>-0.67326214584992372</v>
      </c>
      <c r="P19">
        <f t="shared" si="5"/>
        <v>-68.678398252688552</v>
      </c>
      <c r="Q19">
        <f t="shared" si="6"/>
        <v>0.58862630006937255</v>
      </c>
      <c r="R19">
        <f t="shared" si="7"/>
        <v>-0.52996376176615789</v>
      </c>
      <c r="S19">
        <f t="shared" si="8"/>
        <v>-57.398911919703828</v>
      </c>
      <c r="T19">
        <f t="shared" si="9"/>
        <v>0.54278547941603739</v>
      </c>
      <c r="U19">
        <f t="shared" si="10"/>
        <v>-0.61104110263930811</v>
      </c>
      <c r="V19">
        <f t="shared" si="11"/>
        <v>-64.674526378601286</v>
      </c>
      <c r="W19" s="167"/>
      <c r="X19" s="167"/>
      <c r="Y19" s="167"/>
    </row>
    <row r="20" spans="1:25" x14ac:dyDescent="0.25">
      <c r="A20" s="180" t="s">
        <v>43</v>
      </c>
      <c r="B20" s="181">
        <v>10003</v>
      </c>
      <c r="C20" s="181">
        <v>17682</v>
      </c>
      <c r="D20" s="181">
        <v>16185</v>
      </c>
      <c r="E20" s="182">
        <v>343</v>
      </c>
      <c r="F20" s="182">
        <v>357</v>
      </c>
      <c r="G20" s="181">
        <v>355</v>
      </c>
      <c r="H20">
        <f t="shared" si="0"/>
        <v>3431029</v>
      </c>
      <c r="I20">
        <f t="shared" si="12"/>
        <v>472280287</v>
      </c>
      <c r="J20">
        <f t="shared" si="1"/>
        <v>6312474</v>
      </c>
      <c r="K20">
        <f t="shared" si="13"/>
        <v>1206806518</v>
      </c>
      <c r="L20">
        <f t="shared" si="2"/>
        <v>5745675</v>
      </c>
      <c r="M20">
        <f t="shared" si="14"/>
        <v>964437303</v>
      </c>
      <c r="N20">
        <f t="shared" si="3"/>
        <v>0.56858914757791279</v>
      </c>
      <c r="O20">
        <f t="shared" si="4"/>
        <v>-0.56459716616280076</v>
      </c>
      <c r="P20">
        <f t="shared" si="5"/>
        <v>-110.11117075166034</v>
      </c>
      <c r="Q20">
        <f t="shared" si="6"/>
        <v>0.48845927528752792</v>
      </c>
      <c r="R20">
        <f t="shared" si="7"/>
        <v>-0.716499177837298</v>
      </c>
      <c r="S20">
        <f t="shared" si="8"/>
        <v>-124.94309888673426</v>
      </c>
      <c r="T20">
        <f t="shared" si="9"/>
        <v>0.50514536164387136</v>
      </c>
      <c r="U20">
        <f t="shared" si="10"/>
        <v>-0.68290904628680571</v>
      </c>
      <c r="V20">
        <f t="shared" si="11"/>
        <v>-122.46375969052902</v>
      </c>
      <c r="W20" s="167"/>
      <c r="X20" s="167"/>
      <c r="Y20" s="167"/>
    </row>
    <row r="21" spans="1:25" x14ac:dyDescent="0.25">
      <c r="A21" s="180" t="s">
        <v>55</v>
      </c>
      <c r="B21" s="181">
        <v>29080</v>
      </c>
      <c r="C21" s="181">
        <v>24298</v>
      </c>
      <c r="D21" s="181">
        <v>17596</v>
      </c>
      <c r="E21" s="182">
        <v>192</v>
      </c>
      <c r="F21" s="182">
        <v>526</v>
      </c>
      <c r="G21" s="181">
        <v>589</v>
      </c>
      <c r="H21">
        <f t="shared" si="0"/>
        <v>5583360</v>
      </c>
      <c r="I21">
        <f t="shared" si="12"/>
        <v>477863647</v>
      </c>
      <c r="J21">
        <f t="shared" si="1"/>
        <v>12780748</v>
      </c>
      <c r="K21">
        <f t="shared" si="13"/>
        <v>1219587266</v>
      </c>
      <c r="L21">
        <f t="shared" si="2"/>
        <v>10364044</v>
      </c>
      <c r="M21">
        <f t="shared" si="14"/>
        <v>974801347</v>
      </c>
      <c r="N21">
        <f t="shared" si="3"/>
        <v>1.6529613527507452</v>
      </c>
      <c r="O21">
        <f t="shared" si="4"/>
        <v>0.5025684384994743</v>
      </c>
      <c r="P21">
        <f t="shared" si="5"/>
        <v>159.49943154276878</v>
      </c>
      <c r="Q21">
        <f t="shared" si="6"/>
        <v>0.67122403975434641</v>
      </c>
      <c r="R21">
        <f t="shared" si="7"/>
        <v>-0.39865230838836024</v>
      </c>
      <c r="S21">
        <f t="shared" si="8"/>
        <v>-140.74971678215493</v>
      </c>
      <c r="T21">
        <f t="shared" si="9"/>
        <v>0.54918367522308065</v>
      </c>
      <c r="U21">
        <f t="shared" si="10"/>
        <v>-0.59932233017854009</v>
      </c>
      <c r="V21">
        <f t="shared" si="11"/>
        <v>-193.86230551918894</v>
      </c>
      <c r="W21" s="167"/>
      <c r="X21" s="167"/>
      <c r="Y21" s="167"/>
    </row>
    <row r="22" spans="1:25" x14ac:dyDescent="0.25">
      <c r="A22" s="180" t="s">
        <v>218</v>
      </c>
      <c r="B22" s="181">
        <v>30944</v>
      </c>
      <c r="C22" s="181">
        <v>57736</v>
      </c>
      <c r="D22" s="181">
        <v>56281</v>
      </c>
      <c r="E22" s="182">
        <v>921</v>
      </c>
      <c r="F22" s="181">
        <v>1025</v>
      </c>
      <c r="G22" s="182">
        <v>1051</v>
      </c>
      <c r="H22">
        <f t="shared" si="0"/>
        <v>28499424</v>
      </c>
      <c r="I22">
        <f t="shared" si="12"/>
        <v>506363071</v>
      </c>
      <c r="J22">
        <f t="shared" si="1"/>
        <v>59179400</v>
      </c>
      <c r="K22">
        <f t="shared" si="13"/>
        <v>1278766666</v>
      </c>
      <c r="L22">
        <f t="shared" si="2"/>
        <v>59151331</v>
      </c>
      <c r="M22">
        <f t="shared" si="14"/>
        <v>1033952678</v>
      </c>
      <c r="N22">
        <f t="shared" si="3"/>
        <v>1.7589145838899263</v>
      </c>
      <c r="O22">
        <f t="shared" si="4"/>
        <v>0.56469690510503945</v>
      </c>
      <c r="P22">
        <f t="shared" si="5"/>
        <v>914.78658573928556</v>
      </c>
      <c r="Q22">
        <f t="shared" si="6"/>
        <v>1.5949374911209542</v>
      </c>
      <c r="R22">
        <f t="shared" si="7"/>
        <v>0.46683454494906146</v>
      </c>
      <c r="S22">
        <f t="shared" si="8"/>
        <v>763.18621583688957</v>
      </c>
      <c r="T22">
        <f t="shared" si="9"/>
        <v>1.7565700400790065</v>
      </c>
      <c r="U22">
        <f t="shared" si="10"/>
        <v>0.56336306672467074</v>
      </c>
      <c r="V22">
        <f t="shared" si="11"/>
        <v>1040.0556056150619</v>
      </c>
      <c r="W22" s="167"/>
      <c r="X22" s="167"/>
      <c r="Y22" s="167"/>
    </row>
    <row r="23" spans="1:25" x14ac:dyDescent="0.25">
      <c r="A23" s="180" t="s">
        <v>150</v>
      </c>
      <c r="B23" s="181">
        <v>23143</v>
      </c>
      <c r="C23" s="181">
        <v>39182</v>
      </c>
      <c r="D23" s="181">
        <v>30941</v>
      </c>
      <c r="E23" s="182">
        <v>348</v>
      </c>
      <c r="F23" s="182">
        <v>357</v>
      </c>
      <c r="G23" s="182">
        <v>367</v>
      </c>
      <c r="H23">
        <f t="shared" si="0"/>
        <v>8053764</v>
      </c>
      <c r="I23">
        <f t="shared" si="12"/>
        <v>514416835</v>
      </c>
      <c r="J23">
        <f t="shared" si="1"/>
        <v>13987974</v>
      </c>
      <c r="K23">
        <f t="shared" si="13"/>
        <v>1292754640</v>
      </c>
      <c r="L23">
        <f t="shared" si="2"/>
        <v>11355347</v>
      </c>
      <c r="M23">
        <f t="shared" si="14"/>
        <v>1045308025</v>
      </c>
      <c r="N23">
        <f t="shared" si="3"/>
        <v>1.3154912168745012</v>
      </c>
      <c r="O23">
        <f t="shared" si="4"/>
        <v>0.27421014483168066</v>
      </c>
      <c r="P23">
        <f t="shared" si="5"/>
        <v>125.53092091217836</v>
      </c>
      <c r="Q23">
        <f t="shared" si="6"/>
        <v>1.0823895104804839</v>
      </c>
      <c r="R23">
        <f t="shared" si="7"/>
        <v>7.9171106844929701E-2</v>
      </c>
      <c r="S23">
        <f t="shared" si="8"/>
        <v>30.592749282803116</v>
      </c>
      <c r="T23">
        <f t="shared" si="9"/>
        <v>0.96569061690596369</v>
      </c>
      <c r="U23">
        <f t="shared" si="10"/>
        <v>-3.4911768421837505E-2</v>
      </c>
      <c r="V23">
        <f t="shared" si="11"/>
        <v>-12.373025956734402</v>
      </c>
      <c r="W23" s="167"/>
      <c r="X23" s="167"/>
      <c r="Y23" s="167"/>
    </row>
    <row r="24" spans="1:25" x14ac:dyDescent="0.25">
      <c r="A24" s="180" t="s">
        <v>16</v>
      </c>
      <c r="B24" s="181">
        <v>11221</v>
      </c>
      <c r="C24" s="181">
        <v>13918</v>
      </c>
      <c r="D24" s="181">
        <v>13164</v>
      </c>
      <c r="E24" s="182">
        <v>408</v>
      </c>
      <c r="F24" s="182">
        <v>486</v>
      </c>
      <c r="G24" s="181">
        <v>511</v>
      </c>
      <c r="H24">
        <f t="shared" si="0"/>
        <v>4578168</v>
      </c>
      <c r="I24">
        <f t="shared" si="12"/>
        <v>518995003</v>
      </c>
      <c r="J24">
        <f t="shared" si="1"/>
        <v>6764148</v>
      </c>
      <c r="K24">
        <f t="shared" si="13"/>
        <v>1299518788</v>
      </c>
      <c r="L24">
        <f t="shared" si="2"/>
        <v>6726804</v>
      </c>
      <c r="M24">
        <f t="shared" si="14"/>
        <v>1052034829</v>
      </c>
      <c r="N24">
        <f t="shared" si="3"/>
        <v>0.63782253573645498</v>
      </c>
      <c r="O24">
        <f t="shared" si="4"/>
        <v>-0.44969519148311521</v>
      </c>
      <c r="P24">
        <f t="shared" si="5"/>
        <v>-117.02489675482251</v>
      </c>
      <c r="Q24">
        <f t="shared" si="6"/>
        <v>0.38448004713560757</v>
      </c>
      <c r="R24">
        <f t="shared" si="7"/>
        <v>-0.95586338439825236</v>
      </c>
      <c r="S24">
        <f t="shared" si="8"/>
        <v>-178.61005395707974</v>
      </c>
      <c r="T24">
        <f t="shared" si="9"/>
        <v>0.41085780294593277</v>
      </c>
      <c r="U24">
        <f t="shared" si="10"/>
        <v>-0.88950810258391999</v>
      </c>
      <c r="V24">
        <f t="shared" si="11"/>
        <v>-186.75074715714996</v>
      </c>
      <c r="W24" s="167"/>
      <c r="X24" s="167"/>
      <c r="Y24" s="167"/>
    </row>
    <row r="25" spans="1:25" x14ac:dyDescent="0.25">
      <c r="A25" s="180" t="s">
        <v>181</v>
      </c>
      <c r="B25" s="181">
        <v>21502</v>
      </c>
      <c r="C25" s="181">
        <v>43947</v>
      </c>
      <c r="D25" s="181">
        <v>38122</v>
      </c>
      <c r="E25" s="181">
        <v>1082</v>
      </c>
      <c r="F25" s="181">
        <v>1503</v>
      </c>
      <c r="G25" s="181">
        <v>1471</v>
      </c>
      <c r="H25">
        <f t="shared" si="0"/>
        <v>23265164</v>
      </c>
      <c r="I25">
        <f t="shared" si="12"/>
        <v>542260167</v>
      </c>
      <c r="J25">
        <f t="shared" si="1"/>
        <v>66052341</v>
      </c>
      <c r="K25">
        <f t="shared" si="13"/>
        <v>1365571129</v>
      </c>
      <c r="L25">
        <f t="shared" si="2"/>
        <v>56077462</v>
      </c>
      <c r="M25">
        <f t="shared" si="14"/>
        <v>1108112291</v>
      </c>
      <c r="N25">
        <f t="shared" si="3"/>
        <v>1.2222137210057265</v>
      </c>
      <c r="O25">
        <f t="shared" si="4"/>
        <v>0.20066373989719199</v>
      </c>
      <c r="P25">
        <f t="shared" si="5"/>
        <v>265.3648022599474</v>
      </c>
      <c r="Q25">
        <f t="shared" si="6"/>
        <v>1.2140210253965042</v>
      </c>
      <c r="R25">
        <f t="shared" si="7"/>
        <v>0.1939380115948319</v>
      </c>
      <c r="S25">
        <f t="shared" si="8"/>
        <v>353.87357002067455</v>
      </c>
      <c r="T25">
        <f t="shared" si="9"/>
        <v>1.1898147344199976</v>
      </c>
      <c r="U25">
        <f t="shared" si="10"/>
        <v>0.17379760964186763</v>
      </c>
      <c r="V25">
        <f t="shared" si="11"/>
        <v>304.18361339229654</v>
      </c>
      <c r="W25" s="167"/>
      <c r="X25" s="167"/>
      <c r="Y25" s="167"/>
    </row>
    <row r="26" spans="1:25" x14ac:dyDescent="0.25">
      <c r="A26" s="180" t="s">
        <v>94</v>
      </c>
      <c r="B26" s="181">
        <v>13974</v>
      </c>
      <c r="C26" s="181">
        <v>14278</v>
      </c>
      <c r="D26" s="181">
        <v>21628</v>
      </c>
      <c r="E26" s="182">
        <v>190</v>
      </c>
      <c r="F26" s="182">
        <v>190</v>
      </c>
      <c r="G26" s="182">
        <v>178</v>
      </c>
      <c r="H26">
        <f t="shared" si="0"/>
        <v>2655060</v>
      </c>
      <c r="I26">
        <f t="shared" si="12"/>
        <v>544915227</v>
      </c>
      <c r="J26">
        <f t="shared" si="1"/>
        <v>2712820</v>
      </c>
      <c r="K26">
        <f t="shared" si="13"/>
        <v>1368283949</v>
      </c>
      <c r="L26">
        <f t="shared" si="2"/>
        <v>3849784</v>
      </c>
      <c r="M26">
        <f t="shared" si="14"/>
        <v>1111962075</v>
      </c>
      <c r="N26">
        <f t="shared" si="3"/>
        <v>0.79430818237066414</v>
      </c>
      <c r="O26">
        <f t="shared" si="4"/>
        <v>-0.23028375403558543</v>
      </c>
      <c r="P26">
        <f t="shared" si="5"/>
        <v>-34.7540913185248</v>
      </c>
      <c r="Q26">
        <f t="shared" si="6"/>
        <v>0.39442492549232683</v>
      </c>
      <c r="R26">
        <f t="shared" si="7"/>
        <v>-0.93032645974064199</v>
      </c>
      <c r="S26">
        <f t="shared" si="8"/>
        <v>-69.719349467681155</v>
      </c>
      <c r="T26">
        <f t="shared" si="9"/>
        <v>0.67502526299868082</v>
      </c>
      <c r="U26">
        <f t="shared" si="10"/>
        <v>-0.39300516214525505</v>
      </c>
      <c r="V26">
        <f t="shared" si="11"/>
        <v>-47.22133750277532</v>
      </c>
      <c r="W26" s="167"/>
      <c r="X26" s="167"/>
      <c r="Y26" s="167"/>
    </row>
    <row r="27" spans="1:25" x14ac:dyDescent="0.25">
      <c r="A27" s="180" t="s">
        <v>246</v>
      </c>
      <c r="B27" s="181">
        <v>34645</v>
      </c>
      <c r="C27" s="181">
        <v>111055</v>
      </c>
      <c r="D27" s="181">
        <v>101147</v>
      </c>
      <c r="E27" s="181">
        <v>1423</v>
      </c>
      <c r="F27" s="181">
        <v>1506</v>
      </c>
      <c r="G27" s="182">
        <v>1512</v>
      </c>
      <c r="H27">
        <f t="shared" si="0"/>
        <v>49299835</v>
      </c>
      <c r="I27">
        <f t="shared" si="12"/>
        <v>594215062</v>
      </c>
      <c r="J27">
        <f t="shared" si="1"/>
        <v>167248830</v>
      </c>
      <c r="K27">
        <f t="shared" si="13"/>
        <v>1535532779</v>
      </c>
      <c r="L27">
        <f t="shared" si="2"/>
        <v>152934264</v>
      </c>
      <c r="M27">
        <f t="shared" si="14"/>
        <v>1264896339</v>
      </c>
      <c r="N27">
        <f t="shared" si="3"/>
        <v>1.9692863158889122</v>
      </c>
      <c r="O27">
        <f t="shared" si="4"/>
        <v>0.67767120091350019</v>
      </c>
      <c r="P27">
        <f t="shared" si="5"/>
        <v>1899.0342300038585</v>
      </c>
      <c r="Q27">
        <f t="shared" si="6"/>
        <v>3.0678568497373835</v>
      </c>
      <c r="R27">
        <f t="shared" si="7"/>
        <v>1.1209792232695617</v>
      </c>
      <c r="S27">
        <f t="shared" si="8"/>
        <v>5179.1397055123498</v>
      </c>
      <c r="T27">
        <f t="shared" si="9"/>
        <v>3.1568698111950972</v>
      </c>
      <c r="U27">
        <f t="shared" si="10"/>
        <v>1.1495809705865139</v>
      </c>
      <c r="V27">
        <f t="shared" si="11"/>
        <v>5487.1651218922143</v>
      </c>
      <c r="W27" s="167"/>
      <c r="X27" s="167"/>
      <c r="Y27" s="167"/>
    </row>
    <row r="28" spans="1:25" x14ac:dyDescent="0.25">
      <c r="A28" s="180" t="s">
        <v>182</v>
      </c>
      <c r="B28" s="181">
        <v>20643</v>
      </c>
      <c r="C28" s="181">
        <v>44358</v>
      </c>
      <c r="D28" s="181">
        <v>38366</v>
      </c>
      <c r="E28" s="182">
        <v>650</v>
      </c>
      <c r="F28" s="182">
        <v>683</v>
      </c>
      <c r="G28" s="182">
        <v>696</v>
      </c>
      <c r="H28">
        <f t="shared" si="0"/>
        <v>13417950</v>
      </c>
      <c r="I28">
        <f t="shared" si="12"/>
        <v>607633012</v>
      </c>
      <c r="J28">
        <f t="shared" si="1"/>
        <v>30296514</v>
      </c>
      <c r="K28">
        <f t="shared" si="13"/>
        <v>1565829293</v>
      </c>
      <c r="L28">
        <f t="shared" si="2"/>
        <v>26702736</v>
      </c>
      <c r="M28">
        <f t="shared" si="14"/>
        <v>1291599075</v>
      </c>
      <c r="N28">
        <f t="shared" si="3"/>
        <v>1.1733865613766723</v>
      </c>
      <c r="O28">
        <f t="shared" si="4"/>
        <v>0.15989406472260806</v>
      </c>
      <c r="P28">
        <f t="shared" si="5"/>
        <v>121.95140541311009</v>
      </c>
      <c r="Q28">
        <f t="shared" si="6"/>
        <v>1.2253747615204253</v>
      </c>
      <c r="R28">
        <f t="shared" si="7"/>
        <v>0.20324672498210725</v>
      </c>
      <c r="S28">
        <f t="shared" si="8"/>
        <v>170.10347708669914</v>
      </c>
      <c r="T28">
        <f t="shared" si="9"/>
        <v>1.1974301479659417</v>
      </c>
      <c r="U28">
        <f t="shared" si="10"/>
        <v>0.18017771704913257</v>
      </c>
      <c r="V28">
        <f t="shared" si="11"/>
        <v>150.16216034887063</v>
      </c>
      <c r="W28" s="167"/>
      <c r="X28" s="167"/>
      <c r="Y28" s="167"/>
    </row>
    <row r="29" spans="1:25" x14ac:dyDescent="0.25">
      <c r="A29" s="180" t="s">
        <v>177</v>
      </c>
      <c r="B29" s="181">
        <v>14077</v>
      </c>
      <c r="C29" s="181">
        <v>40058</v>
      </c>
      <c r="D29" s="181">
        <v>37593</v>
      </c>
      <c r="E29" s="182">
        <v>861</v>
      </c>
      <c r="F29" s="182">
        <v>910</v>
      </c>
      <c r="G29" s="182">
        <v>866</v>
      </c>
      <c r="H29">
        <f t="shared" si="0"/>
        <v>12120297</v>
      </c>
      <c r="I29">
        <f t="shared" si="12"/>
        <v>619753309</v>
      </c>
      <c r="J29">
        <f t="shared" si="1"/>
        <v>36452780</v>
      </c>
      <c r="K29">
        <f t="shared" si="13"/>
        <v>1602282073</v>
      </c>
      <c r="L29">
        <f t="shared" si="2"/>
        <v>32555538</v>
      </c>
      <c r="M29">
        <f t="shared" si="14"/>
        <v>1324154613</v>
      </c>
      <c r="N29">
        <f t="shared" si="3"/>
        <v>0.80016289417717468</v>
      </c>
      <c r="O29">
        <f t="shared" si="4"/>
        <v>-0.22293995432001606</v>
      </c>
      <c r="P29">
        <f t="shared" si="5"/>
        <v>-153.59230828480722</v>
      </c>
      <c r="Q29">
        <f t="shared" si="6"/>
        <v>1.1065887144818343</v>
      </c>
      <c r="R29">
        <f t="shared" si="7"/>
        <v>0.10128205305813016</v>
      </c>
      <c r="S29">
        <f t="shared" si="8"/>
        <v>101.99059497324625</v>
      </c>
      <c r="T29">
        <f t="shared" si="9"/>
        <v>1.173304268166701</v>
      </c>
      <c r="U29">
        <f t="shared" si="10"/>
        <v>0.15982392918624422</v>
      </c>
      <c r="V29">
        <f t="shared" si="11"/>
        <v>162.39413710129426</v>
      </c>
      <c r="W29" s="167"/>
      <c r="X29" s="167"/>
      <c r="Y29" s="167"/>
    </row>
    <row r="30" spans="1:25" x14ac:dyDescent="0.25">
      <c r="A30" s="180" t="s">
        <v>144</v>
      </c>
      <c r="B30" s="181">
        <v>23706</v>
      </c>
      <c r="C30" s="181">
        <v>64511</v>
      </c>
      <c r="D30" s="181">
        <v>29100</v>
      </c>
      <c r="E30" s="182">
        <v>182</v>
      </c>
      <c r="F30" s="182">
        <v>226</v>
      </c>
      <c r="G30" s="181">
        <v>236</v>
      </c>
      <c r="H30">
        <f t="shared" si="0"/>
        <v>4314492</v>
      </c>
      <c r="I30">
        <f t="shared" si="12"/>
        <v>624067801</v>
      </c>
      <c r="J30">
        <f t="shared" si="1"/>
        <v>14579486</v>
      </c>
      <c r="K30">
        <f t="shared" si="13"/>
        <v>1616861559</v>
      </c>
      <c r="L30">
        <f t="shared" si="2"/>
        <v>6867600</v>
      </c>
      <c r="M30">
        <f t="shared" si="14"/>
        <v>1331022213</v>
      </c>
      <c r="N30">
        <f t="shared" si="3"/>
        <v>1.3474931852926122</v>
      </c>
      <c r="O30">
        <f t="shared" si="4"/>
        <v>0.29824596649146423</v>
      </c>
      <c r="P30">
        <f t="shared" si="5"/>
        <v>73.142962144662732</v>
      </c>
      <c r="Q30">
        <f t="shared" si="6"/>
        <v>1.7820945768619902</v>
      </c>
      <c r="R30">
        <f t="shared" si="7"/>
        <v>0.57778940107573296</v>
      </c>
      <c r="S30">
        <f t="shared" si="8"/>
        <v>232.70663095894065</v>
      </c>
      <c r="T30">
        <f t="shared" si="9"/>
        <v>0.90823169748759069</v>
      </c>
      <c r="U30">
        <f t="shared" si="10"/>
        <v>-9.625575948756665E-2</v>
      </c>
      <c r="V30">
        <f t="shared" si="11"/>
        <v>-20.63171751243458</v>
      </c>
      <c r="W30" s="167"/>
      <c r="X30" s="167"/>
      <c r="Y30" s="167"/>
    </row>
    <row r="31" spans="1:25" x14ac:dyDescent="0.25">
      <c r="A31" s="180" t="s">
        <v>129</v>
      </c>
      <c r="B31" s="181">
        <v>14322</v>
      </c>
      <c r="C31" s="181">
        <v>33141</v>
      </c>
      <c r="D31" s="181">
        <v>26733</v>
      </c>
      <c r="E31" s="181">
        <v>19913</v>
      </c>
      <c r="F31" s="181">
        <v>18276</v>
      </c>
      <c r="G31" s="181">
        <v>18420</v>
      </c>
      <c r="H31">
        <f t="shared" si="0"/>
        <v>285193986</v>
      </c>
      <c r="I31">
        <f t="shared" si="12"/>
        <v>909261787</v>
      </c>
      <c r="J31">
        <f t="shared" si="1"/>
        <v>605684916</v>
      </c>
      <c r="K31">
        <f t="shared" si="13"/>
        <v>2222546475</v>
      </c>
      <c r="L31">
        <f t="shared" si="2"/>
        <v>492421860</v>
      </c>
      <c r="M31">
        <f t="shared" si="14"/>
        <v>1823444073</v>
      </c>
      <c r="N31">
        <f t="shared" si="3"/>
        <v>0.81408915041596186</v>
      </c>
      <c r="O31">
        <f t="shared" si="4"/>
        <v>-0.20568539758109639</v>
      </c>
      <c r="P31">
        <f t="shared" si="5"/>
        <v>-3334.3571875957123</v>
      </c>
      <c r="Q31">
        <f t="shared" si="6"/>
        <v>0.91550892672231432</v>
      </c>
      <c r="R31">
        <f t="shared" si="7"/>
        <v>-8.827516426266295E-2</v>
      </c>
      <c r="S31">
        <f t="shared" si="8"/>
        <v>-1477.0060254719735</v>
      </c>
      <c r="T31">
        <f t="shared" si="9"/>
        <v>0.83435594394968249</v>
      </c>
      <c r="U31">
        <f t="shared" si="10"/>
        <v>-0.18109517636632108</v>
      </c>
      <c r="V31">
        <f t="shared" si="11"/>
        <v>-2783.2221542585885</v>
      </c>
      <c r="W31" s="167"/>
      <c r="X31" s="167"/>
      <c r="Y31" s="167"/>
    </row>
    <row r="32" spans="1:25" x14ac:dyDescent="0.25">
      <c r="A32" s="180" t="s">
        <v>184</v>
      </c>
      <c r="B32" s="181">
        <v>15163</v>
      </c>
      <c r="C32" s="181">
        <v>31717</v>
      </c>
      <c r="D32" s="181">
        <v>39201</v>
      </c>
      <c r="E32" s="182">
        <v>684</v>
      </c>
      <c r="F32" s="182">
        <v>707</v>
      </c>
      <c r="G32" s="182">
        <v>708</v>
      </c>
      <c r="H32">
        <f t="shared" si="0"/>
        <v>10371492</v>
      </c>
      <c r="I32">
        <f t="shared" si="12"/>
        <v>919633279</v>
      </c>
      <c r="J32">
        <f t="shared" si="1"/>
        <v>22423919</v>
      </c>
      <c r="K32">
        <f t="shared" si="13"/>
        <v>2244970394</v>
      </c>
      <c r="L32">
        <f t="shared" si="2"/>
        <v>27754308</v>
      </c>
      <c r="M32">
        <f t="shared" si="14"/>
        <v>1851198381</v>
      </c>
      <c r="N32">
        <f t="shared" si="3"/>
        <v>0.86189315652543153</v>
      </c>
      <c r="O32">
        <f t="shared" si="4"/>
        <v>-0.1486239643470422</v>
      </c>
      <c r="P32">
        <f t="shared" si="5"/>
        <v>-87.619016792214452</v>
      </c>
      <c r="Q32">
        <f t="shared" si="6"/>
        <v>0.87617140788906922</v>
      </c>
      <c r="R32">
        <f t="shared" si="7"/>
        <v>-0.13219353608059625</v>
      </c>
      <c r="S32">
        <f t="shared" si="8"/>
        <v>-81.887707011450331</v>
      </c>
      <c r="T32">
        <f t="shared" si="9"/>
        <v>1.2234910918629225</v>
      </c>
      <c r="U32">
        <f t="shared" si="10"/>
        <v>0.20170832301010533</v>
      </c>
      <c r="V32">
        <f t="shared" si="11"/>
        <v>174.72614214109078</v>
      </c>
      <c r="W32" s="167"/>
      <c r="X32" s="167"/>
      <c r="Y32" s="167"/>
    </row>
    <row r="33" spans="1:25" x14ac:dyDescent="0.25">
      <c r="A33" s="180" t="s">
        <v>99</v>
      </c>
      <c r="B33" s="181">
        <v>11195</v>
      </c>
      <c r="C33" s="181">
        <v>23712</v>
      </c>
      <c r="D33" s="181">
        <v>22533</v>
      </c>
      <c r="E33" s="182">
        <v>283</v>
      </c>
      <c r="F33" s="182">
        <v>267</v>
      </c>
      <c r="G33" s="182">
        <v>249</v>
      </c>
      <c r="H33">
        <f t="shared" si="0"/>
        <v>3168185</v>
      </c>
      <c r="I33">
        <f t="shared" si="12"/>
        <v>922801464</v>
      </c>
      <c r="J33">
        <f t="shared" si="1"/>
        <v>6331104</v>
      </c>
      <c r="K33">
        <f t="shared" si="13"/>
        <v>2251301498</v>
      </c>
      <c r="L33">
        <f t="shared" si="2"/>
        <v>5610717</v>
      </c>
      <c r="M33">
        <f t="shared" si="14"/>
        <v>1856809098</v>
      </c>
      <c r="N33">
        <f t="shared" si="3"/>
        <v>0.63634464731927753</v>
      </c>
      <c r="O33">
        <f t="shared" si="4"/>
        <v>-0.45201496411512632</v>
      </c>
      <c r="P33">
        <f t="shared" si="5"/>
        <v>-81.401356727173891</v>
      </c>
      <c r="Q33">
        <f t="shared" si="6"/>
        <v>0.65503598776257554</v>
      </c>
      <c r="R33">
        <f t="shared" si="7"/>
        <v>-0.42306510170723438</v>
      </c>
      <c r="S33">
        <f t="shared" si="8"/>
        <v>-73.991805431507629</v>
      </c>
      <c r="T33">
        <f t="shared" si="9"/>
        <v>0.70327095668343231</v>
      </c>
      <c r="U33">
        <f t="shared" si="10"/>
        <v>-0.3520130322930291</v>
      </c>
      <c r="V33">
        <f t="shared" si="11"/>
        <v>-61.642574954452883</v>
      </c>
      <c r="W33" s="167"/>
      <c r="X33" s="167"/>
      <c r="Y33" s="167"/>
    </row>
    <row r="34" spans="1:25" x14ac:dyDescent="0.25">
      <c r="A34" s="180" t="s">
        <v>163</v>
      </c>
      <c r="B34" s="181">
        <v>25116</v>
      </c>
      <c r="C34" s="181">
        <v>39009</v>
      </c>
      <c r="D34" s="181">
        <v>33618</v>
      </c>
      <c r="E34" s="182">
        <v>227</v>
      </c>
      <c r="F34" s="182">
        <v>219</v>
      </c>
      <c r="G34" s="181">
        <v>211</v>
      </c>
      <c r="H34">
        <f t="shared" si="0"/>
        <v>5701332</v>
      </c>
      <c r="I34">
        <f t="shared" si="12"/>
        <v>928502796</v>
      </c>
      <c r="J34">
        <f t="shared" si="1"/>
        <v>8542971</v>
      </c>
      <c r="K34">
        <f t="shared" si="13"/>
        <v>2259844469</v>
      </c>
      <c r="L34">
        <f t="shared" si="2"/>
        <v>7093398</v>
      </c>
      <c r="M34">
        <f t="shared" si="14"/>
        <v>1863902496</v>
      </c>
      <c r="N34">
        <f t="shared" si="3"/>
        <v>1.4276402109933877</v>
      </c>
      <c r="O34">
        <f t="shared" si="4"/>
        <v>0.35602287908601854</v>
      </c>
      <c r="P34">
        <f t="shared" si="5"/>
        <v>115.37787525522197</v>
      </c>
      <c r="Q34">
        <f t="shared" si="6"/>
        <v>1.0776104439368384</v>
      </c>
      <c r="R34">
        <f t="shared" si="7"/>
        <v>7.4746037916381833E-2</v>
      </c>
      <c r="S34">
        <f t="shared" si="8"/>
        <v>17.639817331248643</v>
      </c>
      <c r="T34">
        <f t="shared" si="9"/>
        <v>1.0492416909325712</v>
      </c>
      <c r="U34">
        <f t="shared" si="10"/>
        <v>4.8067704146188973E-2</v>
      </c>
      <c r="V34">
        <f t="shared" si="11"/>
        <v>10.64170886647231</v>
      </c>
      <c r="W34" s="167"/>
      <c r="X34" s="167"/>
      <c r="Y34" s="167"/>
    </row>
    <row r="35" spans="1:25" x14ac:dyDescent="0.25">
      <c r="A35" s="180" t="s">
        <v>111</v>
      </c>
      <c r="B35" s="181">
        <v>12139</v>
      </c>
      <c r="C35" s="181">
        <v>28712</v>
      </c>
      <c r="D35" s="181">
        <v>24278</v>
      </c>
      <c r="E35" s="182">
        <v>770</v>
      </c>
      <c r="F35" s="181">
        <v>1076</v>
      </c>
      <c r="G35" s="181">
        <v>1116</v>
      </c>
      <c r="H35">
        <f t="shared" si="0"/>
        <v>9347030</v>
      </c>
      <c r="I35">
        <f t="shared" si="12"/>
        <v>937849826</v>
      </c>
      <c r="J35">
        <f t="shared" si="1"/>
        <v>30894112</v>
      </c>
      <c r="K35">
        <f t="shared" si="13"/>
        <v>2290738581</v>
      </c>
      <c r="L35">
        <f t="shared" si="2"/>
        <v>27094248</v>
      </c>
      <c r="M35">
        <f t="shared" si="14"/>
        <v>1890996744</v>
      </c>
      <c r="N35">
        <f t="shared" si="3"/>
        <v>0.69000336523525774</v>
      </c>
      <c r="O35">
        <f t="shared" si="4"/>
        <v>-0.37105880425017779</v>
      </c>
      <c r="P35">
        <f t="shared" si="5"/>
        <v>-197.14450419725094</v>
      </c>
      <c r="Q35">
        <f t="shared" si="6"/>
        <v>0.79315929827256537</v>
      </c>
      <c r="R35">
        <f t="shared" si="7"/>
        <v>-0.23173119697560454</v>
      </c>
      <c r="S35">
        <f t="shared" si="8"/>
        <v>-197.76853485319057</v>
      </c>
      <c r="T35">
        <f t="shared" si="9"/>
        <v>0.75773364782143393</v>
      </c>
      <c r="U35">
        <f t="shared" si="10"/>
        <v>-0.27742334318940154</v>
      </c>
      <c r="V35">
        <f t="shared" si="11"/>
        <v>-234.59771003750663</v>
      </c>
      <c r="W35" s="167"/>
      <c r="X35" s="167"/>
      <c r="Y35" s="167"/>
    </row>
    <row r="36" spans="1:25" x14ac:dyDescent="0.25">
      <c r="A36" s="180" t="s">
        <v>214</v>
      </c>
      <c r="B36" s="181">
        <v>33315</v>
      </c>
      <c r="C36" s="181">
        <v>64789</v>
      </c>
      <c r="D36" s="181">
        <v>53395</v>
      </c>
      <c r="E36" s="181">
        <v>2242</v>
      </c>
      <c r="F36" s="181">
        <v>3101</v>
      </c>
      <c r="G36" s="181">
        <v>3246</v>
      </c>
      <c r="H36">
        <f t="shared" si="0"/>
        <v>74692230</v>
      </c>
      <c r="I36">
        <f t="shared" si="12"/>
        <v>1012542056</v>
      </c>
      <c r="J36">
        <f t="shared" si="1"/>
        <v>200910689</v>
      </c>
      <c r="K36">
        <f t="shared" si="13"/>
        <v>2491649270</v>
      </c>
      <c r="L36">
        <f t="shared" si="2"/>
        <v>173320170</v>
      </c>
      <c r="M36">
        <f t="shared" si="14"/>
        <v>2064316914</v>
      </c>
      <c r="N36">
        <f t="shared" si="3"/>
        <v>1.8936866391640672</v>
      </c>
      <c r="O36">
        <f t="shared" si="4"/>
        <v>0.63852553184865601</v>
      </c>
      <c r="P36">
        <f t="shared" si="5"/>
        <v>2710.9530158131774</v>
      </c>
      <c r="Q36">
        <f t="shared" si="6"/>
        <v>1.7897742329263457</v>
      </c>
      <c r="R36">
        <f t="shared" si="7"/>
        <v>0.58208948504121272</v>
      </c>
      <c r="S36">
        <f t="shared" si="8"/>
        <v>3230.6489696723816</v>
      </c>
      <c r="T36">
        <f t="shared" si="9"/>
        <v>1.6664959274003404</v>
      </c>
      <c r="U36">
        <f t="shared" si="10"/>
        <v>0.51072317495849506</v>
      </c>
      <c r="V36">
        <f t="shared" si="11"/>
        <v>2762.7293237018471</v>
      </c>
      <c r="W36" s="167"/>
      <c r="X36" s="167"/>
      <c r="Y36" s="167"/>
    </row>
    <row r="37" spans="1:25" x14ac:dyDescent="0.25">
      <c r="A37" s="180" t="s">
        <v>51</v>
      </c>
      <c r="B37" s="181">
        <v>10059</v>
      </c>
      <c r="C37" s="181">
        <v>15275</v>
      </c>
      <c r="D37" s="181">
        <v>17196</v>
      </c>
      <c r="E37" s="182">
        <v>251</v>
      </c>
      <c r="F37" s="182">
        <v>271</v>
      </c>
      <c r="G37" s="182">
        <v>296</v>
      </c>
      <c r="H37">
        <f t="shared" si="0"/>
        <v>2524809</v>
      </c>
      <c r="I37">
        <f t="shared" si="12"/>
        <v>1015066865</v>
      </c>
      <c r="J37">
        <f t="shared" si="1"/>
        <v>4139525</v>
      </c>
      <c r="K37">
        <f t="shared" si="13"/>
        <v>2495788795</v>
      </c>
      <c r="L37">
        <f t="shared" si="2"/>
        <v>5090016</v>
      </c>
      <c r="M37">
        <f t="shared" si="14"/>
        <v>2069406930</v>
      </c>
      <c r="N37">
        <f t="shared" si="3"/>
        <v>0.57177229186106415</v>
      </c>
      <c r="O37">
        <f t="shared" si="4"/>
        <v>-0.55901445801364325</v>
      </c>
      <c r="P37">
        <f t="shared" si="5"/>
        <v>-80.226873438324773</v>
      </c>
      <c r="Q37">
        <f t="shared" si="6"/>
        <v>0.4219667136080188</v>
      </c>
      <c r="R37">
        <f t="shared" si="7"/>
        <v>-0.8628288457632517</v>
      </c>
      <c r="S37">
        <f t="shared" si="8"/>
        <v>-98.667049214741169</v>
      </c>
      <c r="T37">
        <f t="shared" si="9"/>
        <v>0.53669939072153294</v>
      </c>
      <c r="U37">
        <f t="shared" si="10"/>
        <v>-0.62231713503097841</v>
      </c>
      <c r="V37">
        <f t="shared" si="11"/>
        <v>-98.863179253182039</v>
      </c>
      <c r="W37" s="167"/>
      <c r="X37" s="167"/>
      <c r="Y37" s="167"/>
    </row>
    <row r="38" spans="1:25" x14ac:dyDescent="0.25">
      <c r="A38" s="180" t="s">
        <v>58</v>
      </c>
      <c r="B38" s="181">
        <v>13982</v>
      </c>
      <c r="C38" s="181">
        <v>17137</v>
      </c>
      <c r="D38" s="181">
        <v>17727</v>
      </c>
      <c r="E38" s="182">
        <v>512</v>
      </c>
      <c r="F38" s="182">
        <v>705</v>
      </c>
      <c r="G38" s="182">
        <v>750</v>
      </c>
      <c r="H38">
        <f t="shared" si="0"/>
        <v>7158784</v>
      </c>
      <c r="I38">
        <f t="shared" si="12"/>
        <v>1022225649</v>
      </c>
      <c r="J38">
        <f t="shared" si="1"/>
        <v>12081585</v>
      </c>
      <c r="K38">
        <f t="shared" si="13"/>
        <v>2507870380</v>
      </c>
      <c r="L38">
        <f t="shared" si="2"/>
        <v>13295250</v>
      </c>
      <c r="M38">
        <f t="shared" si="14"/>
        <v>2082702180</v>
      </c>
      <c r="N38">
        <f t="shared" si="3"/>
        <v>0.79476291726825721</v>
      </c>
      <c r="O38">
        <f t="shared" si="4"/>
        <v>-0.22971142607605094</v>
      </c>
      <c r="P38">
        <f t="shared" si="5"/>
        <v>-93.473855036443567</v>
      </c>
      <c r="Q38">
        <f t="shared" si="6"/>
        <v>0.47340383444193901</v>
      </c>
      <c r="R38">
        <f t="shared" si="7"/>
        <v>-0.74780648214219858</v>
      </c>
      <c r="S38">
        <f t="shared" si="8"/>
        <v>-249.5801915269912</v>
      </c>
      <c r="T38">
        <f t="shared" si="9"/>
        <v>0.5532722783973375</v>
      </c>
      <c r="U38">
        <f t="shared" si="10"/>
        <v>-0.59190503263336613</v>
      </c>
      <c r="V38">
        <f t="shared" si="11"/>
        <v>-245.61348449993469</v>
      </c>
      <c r="W38" s="167"/>
      <c r="X38" s="167"/>
      <c r="Y38" s="167"/>
    </row>
    <row r="39" spans="1:25" x14ac:dyDescent="0.25">
      <c r="A39" s="180" t="s">
        <v>212</v>
      </c>
      <c r="B39" s="181">
        <v>33440</v>
      </c>
      <c r="C39" s="181">
        <v>50760</v>
      </c>
      <c r="D39" s="181">
        <v>51446</v>
      </c>
      <c r="E39" s="182">
        <v>465</v>
      </c>
      <c r="F39" s="181">
        <v>1173</v>
      </c>
      <c r="G39" s="181">
        <v>1303</v>
      </c>
      <c r="H39">
        <f t="shared" si="0"/>
        <v>15549600</v>
      </c>
      <c r="I39">
        <f t="shared" si="12"/>
        <v>1037775249</v>
      </c>
      <c r="J39">
        <f t="shared" si="1"/>
        <v>59541480</v>
      </c>
      <c r="K39">
        <f t="shared" si="13"/>
        <v>2567411860</v>
      </c>
      <c r="L39">
        <f t="shared" si="2"/>
        <v>67034138</v>
      </c>
      <c r="M39">
        <f t="shared" si="14"/>
        <v>2149736318</v>
      </c>
      <c r="N39">
        <f t="shared" si="3"/>
        <v>1.9007918719389587</v>
      </c>
      <c r="O39">
        <f t="shared" si="4"/>
        <v>0.64227057405065646</v>
      </c>
      <c r="P39">
        <f t="shared" si="5"/>
        <v>567.6825493345915</v>
      </c>
      <c r="Q39">
        <f t="shared" si="6"/>
        <v>1.4022278482974164</v>
      </c>
      <c r="R39">
        <f t="shared" si="7"/>
        <v>0.33806229202527627</v>
      </c>
      <c r="S39">
        <f t="shared" si="8"/>
        <v>556.04934267541364</v>
      </c>
      <c r="T39">
        <f t="shared" si="9"/>
        <v>1.6056662511665494</v>
      </c>
      <c r="U39">
        <f t="shared" si="10"/>
        <v>0.47353878020884821</v>
      </c>
      <c r="V39">
        <f t="shared" si="11"/>
        <v>990.72984511389825</v>
      </c>
      <c r="W39" s="167"/>
      <c r="X39" s="167"/>
      <c r="Y39" s="167"/>
    </row>
    <row r="40" spans="1:25" x14ac:dyDescent="0.25">
      <c r="A40" s="180" t="s">
        <v>164</v>
      </c>
      <c r="B40" s="181">
        <v>12902</v>
      </c>
      <c r="C40" s="181">
        <v>21482</v>
      </c>
      <c r="D40" s="181">
        <v>33756</v>
      </c>
      <c r="E40" s="182">
        <v>203</v>
      </c>
      <c r="F40" s="182">
        <v>176</v>
      </c>
      <c r="G40" s="181">
        <v>175</v>
      </c>
      <c r="H40">
        <f t="shared" si="0"/>
        <v>2619106</v>
      </c>
      <c r="I40">
        <f t="shared" si="12"/>
        <v>1040394355</v>
      </c>
      <c r="J40">
        <f t="shared" si="1"/>
        <v>3780832</v>
      </c>
      <c r="K40">
        <f t="shared" si="13"/>
        <v>2571192692</v>
      </c>
      <c r="L40">
        <f t="shared" si="2"/>
        <v>5907300</v>
      </c>
      <c r="M40">
        <f t="shared" si="14"/>
        <v>2155643618</v>
      </c>
      <c r="N40">
        <f t="shared" si="3"/>
        <v>0.73337370609319508</v>
      </c>
      <c r="O40">
        <f t="shared" si="4"/>
        <v>-0.31009987605579453</v>
      </c>
      <c r="P40">
        <f t="shared" si="5"/>
        <v>-46.166076358501932</v>
      </c>
      <c r="Q40">
        <f t="shared" si="6"/>
        <v>0.59343299127512017</v>
      </c>
      <c r="R40">
        <f t="shared" si="7"/>
        <v>-0.52183097564505532</v>
      </c>
      <c r="S40">
        <f t="shared" si="8"/>
        <v>-54.502222159802479</v>
      </c>
      <c r="T40">
        <f t="shared" si="9"/>
        <v>1.0535487690856051</v>
      </c>
      <c r="U40">
        <f t="shared" si="10"/>
        <v>5.2164245630706561E-2</v>
      </c>
      <c r="V40">
        <f t="shared" si="11"/>
        <v>9.6175759355392589</v>
      </c>
      <c r="W40" s="167"/>
      <c r="X40" s="167"/>
      <c r="Y40" s="167"/>
    </row>
    <row r="41" spans="1:25" x14ac:dyDescent="0.25">
      <c r="A41" s="180" t="s">
        <v>127</v>
      </c>
      <c r="B41" s="181">
        <v>17654</v>
      </c>
      <c r="C41" s="181">
        <v>30668</v>
      </c>
      <c r="D41" s="181">
        <v>26346</v>
      </c>
      <c r="E41" s="181">
        <v>3796</v>
      </c>
      <c r="F41" s="181">
        <v>4628</v>
      </c>
      <c r="G41" s="182">
        <v>4867</v>
      </c>
      <c r="H41">
        <f t="shared" si="0"/>
        <v>67014584</v>
      </c>
      <c r="I41">
        <f t="shared" si="12"/>
        <v>1107408939</v>
      </c>
      <c r="J41">
        <f t="shared" si="1"/>
        <v>141931504</v>
      </c>
      <c r="K41">
        <f t="shared" si="13"/>
        <v>2713124196</v>
      </c>
      <c r="L41">
        <f t="shared" si="2"/>
        <v>128225982</v>
      </c>
      <c r="M41">
        <f t="shared" si="14"/>
        <v>2283869600</v>
      </c>
      <c r="N41">
        <f t="shared" si="3"/>
        <v>1.0034862352634681</v>
      </c>
      <c r="O41">
        <f t="shared" si="4"/>
        <v>3.4801724321966905E-3</v>
      </c>
      <c r="P41">
        <f t="shared" si="5"/>
        <v>13.256790281272293</v>
      </c>
      <c r="Q41">
        <f t="shared" si="6"/>
        <v>0.84719313734407342</v>
      </c>
      <c r="R41">
        <f t="shared" si="7"/>
        <v>-0.16582658512426265</v>
      </c>
      <c r="S41">
        <f t="shared" si="8"/>
        <v>-650.17450662718079</v>
      </c>
      <c r="T41">
        <f t="shared" si="9"/>
        <v>0.82227739869443517</v>
      </c>
      <c r="U41">
        <f t="shared" si="10"/>
        <v>-0.19567747285737813</v>
      </c>
      <c r="V41">
        <f t="shared" si="11"/>
        <v>-783.10596209388177</v>
      </c>
      <c r="W41" s="167"/>
      <c r="X41" s="167"/>
      <c r="Y41" s="167"/>
    </row>
    <row r="42" spans="1:25" x14ac:dyDescent="0.25">
      <c r="A42" s="180" t="s">
        <v>197</v>
      </c>
      <c r="B42" s="181">
        <v>25272</v>
      </c>
      <c r="C42" s="181">
        <v>46506</v>
      </c>
      <c r="D42" s="181">
        <v>44207</v>
      </c>
      <c r="E42" s="182">
        <v>305</v>
      </c>
      <c r="F42" s="182">
        <v>329</v>
      </c>
      <c r="G42" s="182">
        <v>329</v>
      </c>
      <c r="H42">
        <f t="shared" si="0"/>
        <v>7707960</v>
      </c>
      <c r="I42">
        <f t="shared" si="12"/>
        <v>1115116899</v>
      </c>
      <c r="J42">
        <f t="shared" si="1"/>
        <v>15300474</v>
      </c>
      <c r="K42">
        <f t="shared" si="13"/>
        <v>2728424670</v>
      </c>
      <c r="L42">
        <f t="shared" si="2"/>
        <v>14544103</v>
      </c>
      <c r="M42">
        <f t="shared" si="14"/>
        <v>2298413703</v>
      </c>
      <c r="N42">
        <f t="shared" si="3"/>
        <v>1.4365075414964523</v>
      </c>
      <c r="O42">
        <f t="shared" si="4"/>
        <v>0.36221484933393971</v>
      </c>
      <c r="P42">
        <f t="shared" si="5"/>
        <v>158.69893062661271</v>
      </c>
      <c r="Q42">
        <f t="shared" si="6"/>
        <v>1.2847125357155171</v>
      </c>
      <c r="R42">
        <f t="shared" si="7"/>
        <v>0.25053498570651878</v>
      </c>
      <c r="S42">
        <f t="shared" si="8"/>
        <v>105.89372869814348</v>
      </c>
      <c r="T42">
        <f t="shared" si="9"/>
        <v>1.3797319123997911</v>
      </c>
      <c r="U42">
        <f t="shared" si="10"/>
        <v>0.32188921391999353</v>
      </c>
      <c r="V42">
        <f t="shared" si="11"/>
        <v>146.11575001118769</v>
      </c>
      <c r="W42" s="167"/>
      <c r="X42" s="167"/>
      <c r="Y42" s="167"/>
    </row>
    <row r="43" spans="1:25" x14ac:dyDescent="0.25">
      <c r="A43" s="180" t="s">
        <v>106</v>
      </c>
      <c r="B43" s="181">
        <v>15493</v>
      </c>
      <c r="C43" s="181">
        <v>27278</v>
      </c>
      <c r="D43" s="181">
        <v>23769</v>
      </c>
      <c r="E43" s="182">
        <v>691</v>
      </c>
      <c r="F43" s="182">
        <v>715</v>
      </c>
      <c r="G43" s="182">
        <v>725</v>
      </c>
      <c r="H43">
        <f t="shared" si="0"/>
        <v>10705663</v>
      </c>
      <c r="I43">
        <f t="shared" si="12"/>
        <v>1125822562</v>
      </c>
      <c r="J43">
        <f t="shared" si="1"/>
        <v>19503770</v>
      </c>
      <c r="K43">
        <f t="shared" si="13"/>
        <v>2747928440</v>
      </c>
      <c r="L43">
        <f t="shared" si="2"/>
        <v>17232525</v>
      </c>
      <c r="M43">
        <f t="shared" si="14"/>
        <v>2315646228</v>
      </c>
      <c r="N43">
        <f t="shared" si="3"/>
        <v>0.88065097105114498</v>
      </c>
      <c r="O43">
        <f t="shared" si="4"/>
        <v>-0.12709390515168956</v>
      </c>
      <c r="P43">
        <f t="shared" si="5"/>
        <v>-77.340431351683605</v>
      </c>
      <c r="Q43">
        <f t="shared" si="6"/>
        <v>0.75354553281830028</v>
      </c>
      <c r="R43">
        <f t="shared" si="7"/>
        <v>-0.28296583431622729</v>
      </c>
      <c r="S43">
        <f t="shared" si="8"/>
        <v>-152.45776287827539</v>
      </c>
      <c r="T43">
        <f t="shared" si="9"/>
        <v>0.74184739579321457</v>
      </c>
      <c r="U43">
        <f t="shared" si="10"/>
        <v>-0.2986117230137989</v>
      </c>
      <c r="V43">
        <f t="shared" si="11"/>
        <v>-160.60513857655582</v>
      </c>
      <c r="W43" s="167"/>
      <c r="X43" s="167"/>
      <c r="Y43" s="167"/>
    </row>
    <row r="44" spans="1:25" x14ac:dyDescent="0.25">
      <c r="A44" s="180" t="s">
        <v>93</v>
      </c>
      <c r="B44" s="181">
        <v>28949</v>
      </c>
      <c r="C44" s="181">
        <v>23870</v>
      </c>
      <c r="D44" s="181">
        <v>21372</v>
      </c>
      <c r="E44" s="182">
        <v>836</v>
      </c>
      <c r="F44" s="181">
        <v>1159</v>
      </c>
      <c r="G44" s="182">
        <v>1271</v>
      </c>
      <c r="H44">
        <f t="shared" si="0"/>
        <v>24201364</v>
      </c>
      <c r="I44">
        <f t="shared" si="12"/>
        <v>1150023926</v>
      </c>
      <c r="J44">
        <f t="shared" si="1"/>
        <v>27665330</v>
      </c>
      <c r="K44">
        <f t="shared" si="13"/>
        <v>2775593770</v>
      </c>
      <c r="L44">
        <f t="shared" si="2"/>
        <v>27163812</v>
      </c>
      <c r="M44">
        <f t="shared" si="14"/>
        <v>2342810040</v>
      </c>
      <c r="N44">
        <f t="shared" si="3"/>
        <v>1.645515068802659</v>
      </c>
      <c r="O44">
        <f t="shared" si="4"/>
        <v>0.49805344694222536</v>
      </c>
      <c r="P44">
        <f t="shared" si="5"/>
        <v>685.14752188248133</v>
      </c>
      <c r="Q44">
        <f t="shared" si="6"/>
        <v>0.65940068437469124</v>
      </c>
      <c r="R44">
        <f t="shared" si="7"/>
        <v>-0.41642391047017202</v>
      </c>
      <c r="S44">
        <f t="shared" si="8"/>
        <v>-318.25005519110522</v>
      </c>
      <c r="T44">
        <f t="shared" si="9"/>
        <v>0.66703532091769036</v>
      </c>
      <c r="U44">
        <f t="shared" si="10"/>
        <v>-0.4049122795694885</v>
      </c>
      <c r="V44">
        <f t="shared" si="11"/>
        <v>-343.28539707195324</v>
      </c>
      <c r="W44" s="167"/>
      <c r="X44" s="167"/>
      <c r="Y44" s="167"/>
    </row>
    <row r="45" spans="1:25" x14ac:dyDescent="0.25">
      <c r="A45" s="180" t="s">
        <v>104</v>
      </c>
      <c r="B45" s="181">
        <v>14677</v>
      </c>
      <c r="C45" s="181">
        <v>20222</v>
      </c>
      <c r="D45" s="181">
        <v>23643</v>
      </c>
      <c r="E45" s="182">
        <v>883</v>
      </c>
      <c r="F45" s="181">
        <v>1148</v>
      </c>
      <c r="G45" s="181">
        <v>1106</v>
      </c>
      <c r="H45">
        <f t="shared" si="0"/>
        <v>12959791</v>
      </c>
      <c r="I45">
        <f t="shared" si="12"/>
        <v>1162983717</v>
      </c>
      <c r="J45">
        <f t="shared" si="1"/>
        <v>23214856</v>
      </c>
      <c r="K45">
        <f t="shared" si="13"/>
        <v>2798808626</v>
      </c>
      <c r="L45">
        <f t="shared" si="2"/>
        <v>26149158</v>
      </c>
      <c r="M45">
        <f t="shared" si="14"/>
        <v>2368959198</v>
      </c>
      <c r="N45">
        <f t="shared" si="3"/>
        <v>0.83426801149665364</v>
      </c>
      <c r="O45">
        <f t="shared" si="4"/>
        <v>-0.18120057153678262</v>
      </c>
      <c r="P45">
        <f t="shared" si="5"/>
        <v>-133.48296915977707</v>
      </c>
      <c r="Q45">
        <f t="shared" si="6"/>
        <v>0.55862591702660269</v>
      </c>
      <c r="R45">
        <f t="shared" si="7"/>
        <v>-0.58227523015170335</v>
      </c>
      <c r="S45">
        <f t="shared" si="8"/>
        <v>-373.41459149736636</v>
      </c>
      <c r="T45">
        <f t="shared" si="9"/>
        <v>0.73791484617522707</v>
      </c>
      <c r="U45">
        <f t="shared" si="10"/>
        <v>-0.30392684562539124</v>
      </c>
      <c r="V45">
        <f t="shared" si="11"/>
        <v>-248.04497748122992</v>
      </c>
      <c r="W45" s="167"/>
      <c r="X45" s="167"/>
      <c r="Y45" s="167"/>
    </row>
    <row r="46" spans="1:25" x14ac:dyDescent="0.25">
      <c r="A46" s="180" t="s">
        <v>72</v>
      </c>
      <c r="B46" s="181">
        <v>9579</v>
      </c>
      <c r="C46" s="181">
        <v>15383</v>
      </c>
      <c r="D46" s="181">
        <v>19191</v>
      </c>
      <c r="E46" s="182">
        <v>366</v>
      </c>
      <c r="F46" s="182">
        <v>311</v>
      </c>
      <c r="G46" s="181">
        <v>296</v>
      </c>
      <c r="H46">
        <f t="shared" si="0"/>
        <v>3505914</v>
      </c>
      <c r="I46">
        <f t="shared" si="12"/>
        <v>1166489631</v>
      </c>
      <c r="J46">
        <f t="shared" si="1"/>
        <v>4784113</v>
      </c>
      <c r="K46">
        <f t="shared" si="13"/>
        <v>2803592739</v>
      </c>
      <c r="L46">
        <f t="shared" si="2"/>
        <v>5680536</v>
      </c>
      <c r="M46">
        <f t="shared" si="14"/>
        <v>2374639734</v>
      </c>
      <c r="N46">
        <f t="shared" si="3"/>
        <v>0.54448819800548098</v>
      </c>
      <c r="O46">
        <f t="shared" si="4"/>
        <v>-0.60790901176508982</v>
      </c>
      <c r="P46">
        <f t="shared" si="5"/>
        <v>-121.14573734641954</v>
      </c>
      <c r="Q46">
        <f t="shared" si="6"/>
        <v>0.42495017711503458</v>
      </c>
      <c r="R46">
        <f t="shared" si="7"/>
        <v>-0.85578334724729666</v>
      </c>
      <c r="S46">
        <f t="shared" si="8"/>
        <v>-113.09990363028395</v>
      </c>
      <c r="T46">
        <f t="shared" si="9"/>
        <v>0.59896475967300178</v>
      </c>
      <c r="U46">
        <f t="shared" si="10"/>
        <v>-0.51255251452890327</v>
      </c>
      <c r="V46">
        <f t="shared" si="11"/>
        <v>-90.872264530640791</v>
      </c>
      <c r="W46" s="167"/>
      <c r="X46" s="167"/>
      <c r="Y46" s="167"/>
    </row>
    <row r="47" spans="1:25" x14ac:dyDescent="0.25">
      <c r="A47" s="180" t="s">
        <v>225</v>
      </c>
      <c r="B47" s="181">
        <v>24829</v>
      </c>
      <c r="C47" s="181">
        <v>72842</v>
      </c>
      <c r="D47" s="181">
        <v>59917</v>
      </c>
      <c r="E47" s="182">
        <v>345</v>
      </c>
      <c r="F47" s="182">
        <v>317</v>
      </c>
      <c r="G47" s="182">
        <v>316</v>
      </c>
      <c r="H47">
        <f t="shared" si="0"/>
        <v>8566005</v>
      </c>
      <c r="I47">
        <f t="shared" si="12"/>
        <v>1175055636</v>
      </c>
      <c r="J47">
        <f t="shared" si="1"/>
        <v>23090914</v>
      </c>
      <c r="K47">
        <f t="shared" si="13"/>
        <v>2826683653</v>
      </c>
      <c r="L47">
        <f t="shared" si="2"/>
        <v>18933772</v>
      </c>
      <c r="M47">
        <f t="shared" si="14"/>
        <v>2393573506</v>
      </c>
      <c r="N47">
        <f t="shared" si="3"/>
        <v>1.411326596542237</v>
      </c>
      <c r="O47">
        <f t="shared" si="4"/>
        <v>0.34453011068095374</v>
      </c>
      <c r="P47">
        <f t="shared" si="5"/>
        <v>167.75435543721639</v>
      </c>
      <c r="Q47">
        <f t="shared" si="6"/>
        <v>2.0122356368337355</v>
      </c>
      <c r="R47">
        <f t="shared" si="7"/>
        <v>0.69924636110251448</v>
      </c>
      <c r="S47">
        <f t="shared" si="8"/>
        <v>446.03435761556256</v>
      </c>
      <c r="T47">
        <f t="shared" si="9"/>
        <v>1.8700521861980746</v>
      </c>
      <c r="U47">
        <f t="shared" si="10"/>
        <v>0.6259663375348945</v>
      </c>
      <c r="V47">
        <f t="shared" si="11"/>
        <v>369.90635088595587</v>
      </c>
      <c r="W47" s="167"/>
      <c r="X47" s="167"/>
      <c r="Y47" s="167"/>
    </row>
    <row r="48" spans="1:25" x14ac:dyDescent="0.25">
      <c r="A48" s="180" t="s">
        <v>250</v>
      </c>
      <c r="B48" s="181">
        <v>68554</v>
      </c>
      <c r="C48" s="181">
        <v>180423</v>
      </c>
      <c r="D48" s="181">
        <v>131567</v>
      </c>
      <c r="E48" s="181">
        <v>1311</v>
      </c>
      <c r="F48" s="181">
        <v>1604</v>
      </c>
      <c r="G48" s="182">
        <v>1644</v>
      </c>
      <c r="H48">
        <f t="shared" si="0"/>
        <v>89874294</v>
      </c>
      <c r="I48">
        <f t="shared" si="12"/>
        <v>1264929930</v>
      </c>
      <c r="J48">
        <f t="shared" si="1"/>
        <v>289398492</v>
      </c>
      <c r="K48">
        <f t="shared" si="13"/>
        <v>3116082145</v>
      </c>
      <c r="L48">
        <f t="shared" si="2"/>
        <v>216296148</v>
      </c>
      <c r="M48">
        <f t="shared" si="14"/>
        <v>2609869654</v>
      </c>
      <c r="N48">
        <f t="shared" si="3"/>
        <v>3.8967370211992636</v>
      </c>
      <c r="O48">
        <f t="shared" si="4"/>
        <v>1.3601395417082909</v>
      </c>
      <c r="P48">
        <f t="shared" si="5"/>
        <v>6948.4391051910952</v>
      </c>
      <c r="Q48">
        <f t="shared" si="6"/>
        <v>4.9841244104287776</v>
      </c>
      <c r="R48">
        <f t="shared" si="7"/>
        <v>1.6062577431376479</v>
      </c>
      <c r="S48">
        <f t="shared" si="8"/>
        <v>12841.284636928191</v>
      </c>
      <c r="T48">
        <f t="shared" si="9"/>
        <v>4.1062996475377949</v>
      </c>
      <c r="U48">
        <f t="shared" si="10"/>
        <v>1.4125222939022686</v>
      </c>
      <c r="V48">
        <f t="shared" si="11"/>
        <v>9535.5942272382272</v>
      </c>
      <c r="W48" s="167"/>
      <c r="X48" s="167"/>
      <c r="Y48" s="167"/>
    </row>
    <row r="49" spans="1:25" x14ac:dyDescent="0.25">
      <c r="A49" s="180" t="s">
        <v>149</v>
      </c>
      <c r="B49" s="181">
        <v>16445</v>
      </c>
      <c r="C49" s="181">
        <v>33499</v>
      </c>
      <c r="D49" s="181">
        <v>30569</v>
      </c>
      <c r="E49" s="181">
        <v>214234</v>
      </c>
      <c r="F49" s="181">
        <v>232477</v>
      </c>
      <c r="G49" s="181">
        <v>238247</v>
      </c>
      <c r="H49">
        <f t="shared" si="0"/>
        <v>3523078130</v>
      </c>
      <c r="I49">
        <f t="shared" si="12"/>
        <v>4788008060</v>
      </c>
      <c r="J49">
        <f t="shared" si="1"/>
        <v>7787747023</v>
      </c>
      <c r="K49">
        <f t="shared" si="13"/>
        <v>10903829168</v>
      </c>
      <c r="L49">
        <f t="shared" si="2"/>
        <v>7282972543</v>
      </c>
      <c r="M49">
        <f t="shared" si="14"/>
        <v>9892842197</v>
      </c>
      <c r="N49">
        <f t="shared" si="3"/>
        <v>0.93476442386471814</v>
      </c>
      <c r="O49">
        <f t="shared" si="4"/>
        <v>-6.7460734524824109E-2</v>
      </c>
      <c r="P49">
        <f t="shared" si="5"/>
        <v>-13509.573468645944</v>
      </c>
      <c r="Q49">
        <f t="shared" si="6"/>
        <v>0.92539855575482965</v>
      </c>
      <c r="R49">
        <f t="shared" si="7"/>
        <v>-7.7530763181700921E-2</v>
      </c>
      <c r="S49">
        <f t="shared" si="8"/>
        <v>-16679.49390622359</v>
      </c>
      <c r="T49">
        <f t="shared" si="9"/>
        <v>0.95408023231952432</v>
      </c>
      <c r="U49">
        <f t="shared" si="10"/>
        <v>-4.7007510106276344E-2</v>
      </c>
      <c r="V49">
        <f t="shared" si="11"/>
        <v>-10685.124494016378</v>
      </c>
      <c r="W49" s="167"/>
      <c r="X49" s="167"/>
      <c r="Y49" s="167"/>
    </row>
    <row r="50" spans="1:25" x14ac:dyDescent="0.25">
      <c r="A50" s="180" t="s">
        <v>89</v>
      </c>
      <c r="B50" s="181">
        <v>14533</v>
      </c>
      <c r="C50" s="181">
        <v>22913</v>
      </c>
      <c r="D50" s="181">
        <v>21102</v>
      </c>
      <c r="E50" s="182">
        <v>254</v>
      </c>
      <c r="F50" s="182">
        <v>299</v>
      </c>
      <c r="G50" s="181">
        <v>286</v>
      </c>
      <c r="H50">
        <f t="shared" si="0"/>
        <v>3691382</v>
      </c>
      <c r="I50">
        <f t="shared" si="12"/>
        <v>4791699442</v>
      </c>
      <c r="J50">
        <f t="shared" si="1"/>
        <v>6850987</v>
      </c>
      <c r="K50">
        <f t="shared" si="13"/>
        <v>10910680155</v>
      </c>
      <c r="L50">
        <f t="shared" si="2"/>
        <v>6035172</v>
      </c>
      <c r="M50">
        <f t="shared" si="14"/>
        <v>9898877369</v>
      </c>
      <c r="N50">
        <f t="shared" si="3"/>
        <v>0.82608278333997864</v>
      </c>
      <c r="O50">
        <f t="shared" si="4"/>
        <v>-0.19106028852181098</v>
      </c>
      <c r="P50">
        <f t="shared" si="5"/>
        <v>-40.089230191670595</v>
      </c>
      <c r="Q50">
        <f t="shared" si="6"/>
        <v>0.63296388274307924</v>
      </c>
      <c r="R50">
        <f t="shared" si="7"/>
        <v>-0.45734191574370514</v>
      </c>
      <c r="S50">
        <f t="shared" si="8"/>
        <v>-86.554793504357846</v>
      </c>
      <c r="T50">
        <f t="shared" si="9"/>
        <v>0.65860842887914561</v>
      </c>
      <c r="U50">
        <f t="shared" si="10"/>
        <v>-0.41762611094511315</v>
      </c>
      <c r="V50">
        <f t="shared" si="11"/>
        <v>-78.664893961502059</v>
      </c>
      <c r="W50" s="167"/>
      <c r="X50" s="167"/>
      <c r="Y50" s="167"/>
    </row>
    <row r="51" spans="1:25" x14ac:dyDescent="0.25">
      <c r="A51" s="180" t="s">
        <v>6</v>
      </c>
      <c r="B51" s="181">
        <v>9492</v>
      </c>
      <c r="C51" s="181">
        <v>11228</v>
      </c>
      <c r="D51" s="181">
        <v>9793</v>
      </c>
      <c r="E51" s="182">
        <v>136</v>
      </c>
      <c r="F51" s="182">
        <v>184</v>
      </c>
      <c r="G51" s="181">
        <v>193</v>
      </c>
      <c r="H51">
        <f t="shared" si="0"/>
        <v>1290912</v>
      </c>
      <c r="I51">
        <f t="shared" si="12"/>
        <v>4792990354</v>
      </c>
      <c r="J51">
        <f t="shared" si="1"/>
        <v>2065952</v>
      </c>
      <c r="K51">
        <f t="shared" si="13"/>
        <v>10912746107</v>
      </c>
      <c r="L51">
        <f t="shared" si="2"/>
        <v>1890049</v>
      </c>
      <c r="M51">
        <f t="shared" si="14"/>
        <v>9900767418</v>
      </c>
      <c r="N51">
        <f t="shared" si="3"/>
        <v>0.53954295599415658</v>
      </c>
      <c r="O51">
        <f t="shared" si="4"/>
        <v>-0.61703287559232722</v>
      </c>
      <c r="P51">
        <f t="shared" si="5"/>
        <v>-45.276540863401607</v>
      </c>
      <c r="Q51">
        <f t="shared" si="6"/>
        <v>0.31016970608123307</v>
      </c>
      <c r="R51">
        <f t="shared" si="7"/>
        <v>-1.1706356923212746</v>
      </c>
      <c r="S51">
        <f t="shared" si="8"/>
        <v>-66.809614065250258</v>
      </c>
      <c r="T51">
        <f t="shared" si="9"/>
        <v>0.30564649530914006</v>
      </c>
      <c r="U51">
        <f t="shared" si="10"/>
        <v>-1.1853260889263559</v>
      </c>
      <c r="V51">
        <f t="shared" si="11"/>
        <v>-69.922117621614333</v>
      </c>
      <c r="W51" s="167"/>
      <c r="X51" s="167"/>
      <c r="Y51" s="167"/>
    </row>
    <row r="52" spans="1:25" x14ac:dyDescent="0.25">
      <c r="A52" s="180" t="s">
        <v>238</v>
      </c>
      <c r="B52" s="181">
        <v>53750</v>
      </c>
      <c r="C52" s="181">
        <v>82370</v>
      </c>
      <c r="D52" s="181">
        <v>74670</v>
      </c>
      <c r="E52" s="182">
        <v>357</v>
      </c>
      <c r="F52" s="182">
        <v>358</v>
      </c>
      <c r="G52" s="182">
        <v>383</v>
      </c>
      <c r="H52">
        <f t="shared" si="0"/>
        <v>19188750</v>
      </c>
      <c r="I52">
        <f t="shared" si="12"/>
        <v>4812179104</v>
      </c>
      <c r="J52">
        <f t="shared" si="1"/>
        <v>29488460</v>
      </c>
      <c r="K52">
        <f t="shared" si="13"/>
        <v>10942234567</v>
      </c>
      <c r="L52">
        <f t="shared" si="2"/>
        <v>28598610</v>
      </c>
      <c r="M52">
        <f t="shared" si="14"/>
        <v>9929366028</v>
      </c>
      <c r="N52">
        <f t="shared" si="3"/>
        <v>3.0552500932033202</v>
      </c>
      <c r="O52">
        <f t="shared" si="4"/>
        <v>1.1168614528419278</v>
      </c>
      <c r="P52">
        <f t="shared" si="5"/>
        <v>1218.187907666907</v>
      </c>
      <c r="Q52">
        <f t="shared" si="6"/>
        <v>2.2754434173415721</v>
      </c>
      <c r="R52">
        <f t="shared" si="7"/>
        <v>0.82217494213224684</v>
      </c>
      <c r="S52">
        <f t="shared" si="8"/>
        <v>669.75089647212724</v>
      </c>
      <c r="T52">
        <f t="shared" si="9"/>
        <v>2.3305038093264052</v>
      </c>
      <c r="U52">
        <f t="shared" si="10"/>
        <v>0.84608447138259679</v>
      </c>
      <c r="V52">
        <f t="shared" si="11"/>
        <v>755.20058100694985</v>
      </c>
      <c r="W52" s="167"/>
      <c r="X52" s="167"/>
      <c r="Y52" s="167"/>
    </row>
    <row r="53" spans="1:25" x14ac:dyDescent="0.25">
      <c r="A53" s="180" t="s">
        <v>71</v>
      </c>
      <c r="B53" s="181">
        <v>15646</v>
      </c>
      <c r="C53" s="181">
        <v>18225</v>
      </c>
      <c r="D53" s="181">
        <v>19104</v>
      </c>
      <c r="E53" s="181">
        <v>1451</v>
      </c>
      <c r="F53" s="181">
        <v>2379</v>
      </c>
      <c r="G53" s="182">
        <v>2401</v>
      </c>
      <c r="H53">
        <f t="shared" si="0"/>
        <v>22702346</v>
      </c>
      <c r="I53">
        <f t="shared" si="12"/>
        <v>4834881450</v>
      </c>
      <c r="J53">
        <f t="shared" si="1"/>
        <v>43357275</v>
      </c>
      <c r="K53">
        <f t="shared" si="13"/>
        <v>10985591842</v>
      </c>
      <c r="L53">
        <f t="shared" si="2"/>
        <v>45868704</v>
      </c>
      <c r="M53">
        <f t="shared" si="14"/>
        <v>9975234732</v>
      </c>
      <c r="N53">
        <f t="shared" si="3"/>
        <v>0.88934777596761205</v>
      </c>
      <c r="O53">
        <f t="shared" si="4"/>
        <v>-0.1172669209029555</v>
      </c>
      <c r="P53">
        <f t="shared" si="5"/>
        <v>-151.32635025973897</v>
      </c>
      <c r="Q53">
        <f t="shared" si="6"/>
        <v>0.50345946680891285</v>
      </c>
      <c r="R53">
        <f t="shared" si="7"/>
        <v>-0.68625207292618873</v>
      </c>
      <c r="S53">
        <f t="shared" si="8"/>
        <v>-821.94474439926194</v>
      </c>
      <c r="T53">
        <f t="shared" si="9"/>
        <v>0.59624942779391521</v>
      </c>
      <c r="U53">
        <f t="shared" si="10"/>
        <v>-0.51709619645482185</v>
      </c>
      <c r="V53">
        <f t="shared" si="11"/>
        <v>-740.27226531268457</v>
      </c>
      <c r="W53" s="167"/>
      <c r="X53" s="167"/>
      <c r="Y53" s="167"/>
    </row>
    <row r="54" spans="1:25" x14ac:dyDescent="0.25">
      <c r="A54" s="180" t="s">
        <v>193</v>
      </c>
      <c r="B54" s="181">
        <v>50168</v>
      </c>
      <c r="C54" s="181">
        <v>50853</v>
      </c>
      <c r="D54" s="181">
        <v>41915</v>
      </c>
      <c r="E54" s="181">
        <v>1616</v>
      </c>
      <c r="F54" s="181">
        <v>2783</v>
      </c>
      <c r="G54" s="181">
        <v>2973</v>
      </c>
      <c r="H54">
        <f t="shared" si="0"/>
        <v>81071488</v>
      </c>
      <c r="I54">
        <f t="shared" si="12"/>
        <v>4915952938</v>
      </c>
      <c r="J54">
        <f t="shared" si="1"/>
        <v>141523899</v>
      </c>
      <c r="K54">
        <f t="shared" si="13"/>
        <v>11127115741</v>
      </c>
      <c r="L54">
        <f t="shared" si="2"/>
        <v>124613295</v>
      </c>
      <c r="M54">
        <f t="shared" si="14"/>
        <v>10099848027</v>
      </c>
      <c r="N54">
        <f t="shared" si="3"/>
        <v>2.8516425428060312</v>
      </c>
      <c r="O54">
        <f t="shared" si="4"/>
        <v>1.0478951590748753</v>
      </c>
      <c r="P54">
        <f t="shared" si="5"/>
        <v>4828.9674242857473</v>
      </c>
      <c r="Q54">
        <f t="shared" si="6"/>
        <v>1.4047969418729023</v>
      </c>
      <c r="R54">
        <f t="shared" si="7"/>
        <v>0.33989276698354831</v>
      </c>
      <c r="S54">
        <f t="shared" si="8"/>
        <v>1328.8277295113869</v>
      </c>
      <c r="T54">
        <f t="shared" si="9"/>
        <v>1.3081969622059231</v>
      </c>
      <c r="U54">
        <f t="shared" si="10"/>
        <v>0.26864982442480717</v>
      </c>
      <c r="V54">
        <f t="shared" si="11"/>
        <v>1044.8515867554004</v>
      </c>
      <c r="W54" s="167"/>
      <c r="X54" s="167"/>
      <c r="Y54" s="167"/>
    </row>
    <row r="55" spans="1:25" x14ac:dyDescent="0.25">
      <c r="A55" s="180" t="s">
        <v>236</v>
      </c>
      <c r="B55" s="181">
        <v>50700</v>
      </c>
      <c r="C55" s="181">
        <v>86917</v>
      </c>
      <c r="D55" s="181">
        <v>71264</v>
      </c>
      <c r="E55" s="182">
        <v>829</v>
      </c>
      <c r="F55" s="182">
        <v>938</v>
      </c>
      <c r="G55" s="181">
        <v>957</v>
      </c>
      <c r="H55">
        <f t="shared" si="0"/>
        <v>42030300</v>
      </c>
      <c r="I55">
        <f t="shared" si="12"/>
        <v>4957983238</v>
      </c>
      <c r="J55">
        <f t="shared" si="1"/>
        <v>81528146</v>
      </c>
      <c r="K55">
        <f t="shared" si="13"/>
        <v>11208643887</v>
      </c>
      <c r="L55">
        <f t="shared" si="2"/>
        <v>68199648</v>
      </c>
      <c r="M55">
        <f t="shared" si="14"/>
        <v>10168047675</v>
      </c>
      <c r="N55">
        <f t="shared" si="3"/>
        <v>2.8818824134959691</v>
      </c>
      <c r="O55">
        <f t="shared" si="4"/>
        <v>1.0584436964312931</v>
      </c>
      <c r="P55">
        <f t="shared" si="5"/>
        <v>2528.7072174950172</v>
      </c>
      <c r="Q55">
        <f t="shared" si="6"/>
        <v>2.4010527559193564</v>
      </c>
      <c r="R55">
        <f t="shared" si="7"/>
        <v>0.87590728947559082</v>
      </c>
      <c r="S55">
        <f t="shared" si="8"/>
        <v>1972.7074354230572</v>
      </c>
      <c r="T55">
        <f t="shared" si="9"/>
        <v>2.2242001267957274</v>
      </c>
      <c r="U55">
        <f t="shared" si="10"/>
        <v>0.79939735740994367</v>
      </c>
      <c r="V55">
        <f t="shared" si="11"/>
        <v>1701.5648564517776</v>
      </c>
      <c r="W55" s="167"/>
      <c r="X55" s="167"/>
      <c r="Y55" s="167"/>
    </row>
    <row r="56" spans="1:25" ht="15.75" thickBot="1" x14ac:dyDescent="0.3">
      <c r="A56" s="183"/>
      <c r="E56" s="167">
        <f>SUM(E5:E55)</f>
        <v>281821</v>
      </c>
      <c r="F56" s="167">
        <f>SUM(F5:F55)</f>
        <v>309635</v>
      </c>
      <c r="G56" s="167">
        <f>SUM(G5:G55)</f>
        <v>317352</v>
      </c>
      <c r="P56" s="1">
        <f>SUM(P5:P55)</f>
        <v>11725.35250092036</v>
      </c>
      <c r="S56">
        <f>SUM(S5:S55)</f>
        <v>16626.944435286699</v>
      </c>
      <c r="V56">
        <f>SUM(V5:V55)</f>
        <v>13614.737352867069</v>
      </c>
      <c r="W56" s="167"/>
      <c r="X56" s="167"/>
      <c r="Y56" s="167"/>
    </row>
    <row r="57" spans="1:25" ht="15.75" thickBot="1" x14ac:dyDescent="0.3">
      <c r="O57" s="184" t="s">
        <v>348</v>
      </c>
      <c r="P57" s="185">
        <f>P56/E56</f>
        <v>4.1605673462660198E-2</v>
      </c>
      <c r="Q57" s="185"/>
      <c r="R57" s="185"/>
      <c r="S57" s="185">
        <f>S56/F56</f>
        <v>5.3698530318880937E-2</v>
      </c>
      <c r="T57" s="185"/>
      <c r="U57" s="185"/>
      <c r="V57" s="186">
        <f>V56/G56</f>
        <v>4.290106050337502E-2</v>
      </c>
      <c r="W57" s="167"/>
      <c r="X57" s="167"/>
      <c r="Y57" s="167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E118"/>
  <sheetViews>
    <sheetView topLeftCell="K95" workbookViewId="0">
      <selection activeCell="G5" sqref="G5:G117"/>
    </sheetView>
  </sheetViews>
  <sheetFormatPr baseColWidth="10" defaultRowHeight="15" x14ac:dyDescent="0.25"/>
  <cols>
    <col min="1" max="1" width="34.5703125" bestFit="1" customWidth="1"/>
    <col min="2" max="2" width="14.5703125" bestFit="1" customWidth="1"/>
    <col min="3" max="4" width="10.140625" bestFit="1" customWidth="1"/>
    <col min="5" max="7" width="16.42578125" bestFit="1" customWidth="1"/>
    <col min="8" max="10" width="12" bestFit="1" customWidth="1"/>
    <col min="11" max="13" width="11.5703125" bestFit="1" customWidth="1"/>
    <col min="14" max="15" width="15" bestFit="1" customWidth="1"/>
    <col min="16" max="16" width="16.42578125" bestFit="1" customWidth="1"/>
    <col min="17" max="17" width="12.42578125" bestFit="1" customWidth="1"/>
    <col min="18" max="18" width="12.28515625" bestFit="1" customWidth="1"/>
    <col min="19" max="19" width="16.42578125" bestFit="1" customWidth="1"/>
    <col min="20" max="20" width="12.42578125" bestFit="1" customWidth="1"/>
    <col min="21" max="21" width="12.28515625" bestFit="1" customWidth="1"/>
    <col min="22" max="22" width="16.42578125" bestFit="1" customWidth="1"/>
  </cols>
  <sheetData>
    <row r="4" spans="1:31" x14ac:dyDescent="0.25">
      <c r="B4" t="s">
        <v>349</v>
      </c>
      <c r="C4" t="s">
        <v>328</v>
      </c>
      <c r="D4" t="s">
        <v>329</v>
      </c>
      <c r="E4" t="s">
        <v>330</v>
      </c>
      <c r="F4" t="s">
        <v>331</v>
      </c>
      <c r="G4" t="s">
        <v>332</v>
      </c>
      <c r="H4" t="s">
        <v>333</v>
      </c>
      <c r="I4" t="s">
        <v>334</v>
      </c>
      <c r="J4" t="s">
        <v>335</v>
      </c>
      <c r="K4" t="s">
        <v>336</v>
      </c>
      <c r="L4" s="179" t="s">
        <v>337</v>
      </c>
      <c r="M4" s="179" t="s">
        <v>338</v>
      </c>
      <c r="N4" t="s">
        <v>339</v>
      </c>
      <c r="O4" s="179" t="s">
        <v>340</v>
      </c>
      <c r="P4" s="179" t="s">
        <v>341</v>
      </c>
      <c r="Q4" t="s">
        <v>342</v>
      </c>
      <c r="R4" s="179" t="s">
        <v>343</v>
      </c>
      <c r="S4" s="179" t="s">
        <v>344</v>
      </c>
      <c r="T4" t="s">
        <v>345</v>
      </c>
      <c r="U4" s="179" t="s">
        <v>346</v>
      </c>
      <c r="V4" s="179" t="s">
        <v>347</v>
      </c>
      <c r="W4" s="179"/>
      <c r="X4" s="179"/>
      <c r="Y4" s="179"/>
      <c r="Z4" s="179"/>
      <c r="AA4" s="179"/>
      <c r="AB4" s="179"/>
      <c r="AC4" s="179"/>
      <c r="AD4" s="179"/>
      <c r="AE4" s="179"/>
    </row>
    <row r="5" spans="1:31" x14ac:dyDescent="0.25">
      <c r="A5" s="180" t="s">
        <v>224</v>
      </c>
      <c r="B5" s="181">
        <v>23627</v>
      </c>
      <c r="C5" s="181">
        <v>65126</v>
      </c>
      <c r="D5" s="181">
        <v>59035</v>
      </c>
      <c r="E5" s="181">
        <v>6897</v>
      </c>
      <c r="F5" s="181">
        <v>7197</v>
      </c>
      <c r="G5" s="181">
        <v>7310</v>
      </c>
      <c r="H5">
        <f>B5*E5</f>
        <v>162955419</v>
      </c>
      <c r="I5">
        <f>H5</f>
        <v>162955419</v>
      </c>
      <c r="J5">
        <f>C5*F5</f>
        <v>468711822</v>
      </c>
      <c r="K5">
        <f>J5</f>
        <v>468711822</v>
      </c>
      <c r="L5">
        <f>D5*G5</f>
        <v>431545850</v>
      </c>
      <c r="M5">
        <f>L5</f>
        <v>431545850</v>
      </c>
      <c r="N5">
        <f>B5/($I$116/$E$117)</f>
        <v>1.7558676759946616</v>
      </c>
      <c r="O5">
        <f>LN(N5)</f>
        <v>0.56296313701745215</v>
      </c>
      <c r="P5">
        <f>E5*N5*O5</f>
        <v>6817.6070816267393</v>
      </c>
      <c r="Q5">
        <f>C5/($K$116/$F$117)</f>
        <v>2.1739427556890849</v>
      </c>
      <c r="R5">
        <f>LN(Q5)</f>
        <v>0.77654245702257441</v>
      </c>
      <c r="S5">
        <f>F5*Q5*R5</f>
        <v>12149.679235743655</v>
      </c>
      <c r="T5">
        <f>D5/($M$116/$G$117)</f>
        <v>2.0233704428873884</v>
      </c>
      <c r="U5">
        <f>LN(T5)</f>
        <v>0.70476465703612245</v>
      </c>
      <c r="V5">
        <f>G5*T5*U5</f>
        <v>10424.059826303856</v>
      </c>
      <c r="W5" s="167"/>
      <c r="X5" s="167"/>
      <c r="Y5" s="167"/>
    </row>
    <row r="6" spans="1:31" x14ac:dyDescent="0.25">
      <c r="A6" s="180" t="s">
        <v>143</v>
      </c>
      <c r="B6" s="181">
        <v>13641</v>
      </c>
      <c r="C6" s="181">
        <v>32876</v>
      </c>
      <c r="D6" s="181">
        <v>28951</v>
      </c>
      <c r="E6" s="181">
        <v>8417</v>
      </c>
      <c r="F6" s="181">
        <v>9608</v>
      </c>
      <c r="G6" s="181">
        <v>9724</v>
      </c>
      <c r="H6">
        <f t="shared" ref="H6:H69" si="0">B6*E6</f>
        <v>114816297</v>
      </c>
      <c r="I6">
        <f>I5+H6</f>
        <v>277771716</v>
      </c>
      <c r="J6">
        <f t="shared" ref="J6:J69" si="1">C6*F6</f>
        <v>315872608</v>
      </c>
      <c r="K6">
        <f>K5+J6</f>
        <v>784584430</v>
      </c>
      <c r="L6">
        <f t="shared" ref="L6:L69" si="2">D6*G6</f>
        <v>281519524</v>
      </c>
      <c r="M6">
        <f>M5+L6</f>
        <v>713065374</v>
      </c>
      <c r="N6">
        <f t="shared" ref="N6:N69" si="3">B6/($I$116/$E$117)</f>
        <v>1.0137466021180506</v>
      </c>
      <c r="O6">
        <f t="shared" ref="O6:O69" si="4">LN(N6)</f>
        <v>1.365297464709702E-2</v>
      </c>
      <c r="P6">
        <f t="shared" ref="P6:P69" si="5">E6*N6*O6</f>
        <v>116.49680708448143</v>
      </c>
      <c r="Q6">
        <f t="shared" ref="Q6:Q69" si="6">C6/($K$116/$F$117)</f>
        <v>1.0974194950716205</v>
      </c>
      <c r="R6">
        <f t="shared" ref="R6:R69" si="7">LN(Q6)</f>
        <v>9.2961510266812791E-2</v>
      </c>
      <c r="S6">
        <f t="shared" ref="S6:S69" si="8">F6*Q6*R6</f>
        <v>980.18676930703407</v>
      </c>
      <c r="T6">
        <f t="shared" ref="T6:T69" si="9">D6/($M$116/$G$117)</f>
        <v>0.99226895387537528</v>
      </c>
      <c r="U6">
        <f t="shared" ref="U6:U69" si="10">LN(T6)</f>
        <v>-7.7610855861833319E-3</v>
      </c>
      <c r="V6">
        <f t="shared" ref="V6:V69" si="11">G6*T6*U6</f>
        <v>-74.885343495345026</v>
      </c>
      <c r="W6" s="167"/>
      <c r="X6" s="167"/>
      <c r="Y6" s="167"/>
    </row>
    <row r="7" spans="1:31" x14ac:dyDescent="0.25">
      <c r="A7" s="180" t="s">
        <v>194</v>
      </c>
      <c r="B7" s="181">
        <v>15287</v>
      </c>
      <c r="C7" s="181">
        <v>44870</v>
      </c>
      <c r="D7" s="181">
        <v>43414</v>
      </c>
      <c r="E7" s="181">
        <v>16060</v>
      </c>
      <c r="F7" s="181">
        <v>17626</v>
      </c>
      <c r="G7" s="181">
        <v>17969</v>
      </c>
      <c r="H7">
        <f t="shared" si="0"/>
        <v>245509220</v>
      </c>
      <c r="I7">
        <f t="shared" ref="I7:I70" si="12">I6+H7</f>
        <v>523280936</v>
      </c>
      <c r="J7">
        <f t="shared" si="1"/>
        <v>790878620</v>
      </c>
      <c r="K7">
        <f t="shared" ref="K7:K70" si="13">K6+J7</f>
        <v>1575463050</v>
      </c>
      <c r="L7">
        <f t="shared" si="2"/>
        <v>780106166</v>
      </c>
      <c r="M7">
        <f t="shared" ref="M7:M70" si="14">M6+L7</f>
        <v>1493171540</v>
      </c>
      <c r="N7">
        <f t="shared" si="3"/>
        <v>1.1360709850141955</v>
      </c>
      <c r="O7">
        <f t="shared" si="4"/>
        <v>0.12757580515501096</v>
      </c>
      <c r="P7">
        <f t="shared" si="5"/>
        <v>2327.6588402605043</v>
      </c>
      <c r="Q7">
        <f t="shared" si="6"/>
        <v>1.4977860063226553</v>
      </c>
      <c r="R7">
        <f t="shared" si="7"/>
        <v>0.40398802196845129</v>
      </c>
      <c r="S7">
        <f t="shared" si="8"/>
        <v>10665.274143819843</v>
      </c>
      <c r="T7">
        <f t="shared" si="9"/>
        <v>1.4879750047855185</v>
      </c>
      <c r="U7">
        <f t="shared" si="10"/>
        <v>0.39741613841061996</v>
      </c>
      <c r="V7">
        <f t="shared" si="11"/>
        <v>10625.883344466865</v>
      </c>
      <c r="W7" s="167"/>
      <c r="X7" s="167"/>
      <c r="Y7" s="167"/>
    </row>
    <row r="8" spans="1:31" x14ac:dyDescent="0.25">
      <c r="A8" s="180" t="s">
        <v>205</v>
      </c>
      <c r="B8" s="181">
        <v>16603</v>
      </c>
      <c r="C8" s="181">
        <v>54297</v>
      </c>
      <c r="D8" s="181">
        <v>47109</v>
      </c>
      <c r="E8" s="187">
        <v>374</v>
      </c>
      <c r="F8" s="187">
        <v>404</v>
      </c>
      <c r="G8" s="187">
        <v>414</v>
      </c>
      <c r="H8">
        <f t="shared" si="0"/>
        <v>6209522</v>
      </c>
      <c r="I8">
        <f t="shared" si="12"/>
        <v>529490458</v>
      </c>
      <c r="J8">
        <f t="shared" si="1"/>
        <v>21935988</v>
      </c>
      <c r="K8">
        <f t="shared" si="13"/>
        <v>1597399038</v>
      </c>
      <c r="L8">
        <f t="shared" si="2"/>
        <v>19503126</v>
      </c>
      <c r="M8">
        <f t="shared" si="14"/>
        <v>1512674666</v>
      </c>
      <c r="N8">
        <f t="shared" si="3"/>
        <v>1.2338710384111131</v>
      </c>
      <c r="O8">
        <f t="shared" si="4"/>
        <v>0.21015641306176314</v>
      </c>
      <c r="P8">
        <f t="shared" si="5"/>
        <v>96.980410943363907</v>
      </c>
      <c r="Q8">
        <f t="shared" si="6"/>
        <v>1.812464604085162</v>
      </c>
      <c r="R8">
        <f t="shared" si="7"/>
        <v>0.59468757877540335</v>
      </c>
      <c r="S8">
        <f t="shared" si="8"/>
        <v>435.45147555588807</v>
      </c>
      <c r="T8">
        <f t="shared" si="9"/>
        <v>1.6146177385276865</v>
      </c>
      <c r="U8">
        <f t="shared" si="10"/>
        <v>0.47909823424797576</v>
      </c>
      <c r="V8">
        <f t="shared" si="11"/>
        <v>320.25405011082682</v>
      </c>
      <c r="W8" s="167"/>
      <c r="X8" s="167"/>
      <c r="Y8" s="167"/>
    </row>
    <row r="9" spans="1:31" x14ac:dyDescent="0.25">
      <c r="A9" s="180" t="s">
        <v>239</v>
      </c>
      <c r="B9" s="181">
        <v>46944</v>
      </c>
      <c r="C9" s="181">
        <v>109374</v>
      </c>
      <c r="D9" s="181">
        <v>77805</v>
      </c>
      <c r="E9" s="187">
        <v>110</v>
      </c>
      <c r="F9" s="187">
        <v>93</v>
      </c>
      <c r="G9" s="187">
        <v>112</v>
      </c>
      <c r="H9">
        <f t="shared" si="0"/>
        <v>5163840</v>
      </c>
      <c r="I9">
        <f t="shared" si="12"/>
        <v>534654298</v>
      </c>
      <c r="J9">
        <f t="shared" si="1"/>
        <v>10171782</v>
      </c>
      <c r="K9">
        <f t="shared" si="13"/>
        <v>1607570820</v>
      </c>
      <c r="L9">
        <f t="shared" si="2"/>
        <v>8714160</v>
      </c>
      <c r="M9">
        <f t="shared" si="14"/>
        <v>1521388826</v>
      </c>
      <c r="N9">
        <f t="shared" si="3"/>
        <v>3.4886973454900496</v>
      </c>
      <c r="O9">
        <f t="shared" si="4"/>
        <v>1.2495284130966851</v>
      </c>
      <c r="P9">
        <f t="shared" si="5"/>
        <v>479.5149103673279</v>
      </c>
      <c r="Q9">
        <f t="shared" si="6"/>
        <v>3.650966049822467</v>
      </c>
      <c r="R9">
        <f t="shared" si="7"/>
        <v>1.2949918037593986</v>
      </c>
      <c r="S9">
        <f t="shared" si="8"/>
        <v>439.70131326012483</v>
      </c>
      <c r="T9">
        <f t="shared" si="9"/>
        <v>2.6666949658482806</v>
      </c>
      <c r="U9">
        <f t="shared" si="10"/>
        <v>0.98083986514852251</v>
      </c>
      <c r="V9">
        <f t="shared" si="11"/>
        <v>292.94728183782559</v>
      </c>
      <c r="W9" s="167"/>
      <c r="X9" s="167"/>
      <c r="Y9" s="167"/>
    </row>
    <row r="10" spans="1:31" x14ac:dyDescent="0.25">
      <c r="A10" s="180" t="s">
        <v>23</v>
      </c>
      <c r="B10" s="181">
        <v>11329</v>
      </c>
      <c r="C10" s="181">
        <v>24427</v>
      </c>
      <c r="D10" s="181">
        <v>13703</v>
      </c>
      <c r="E10" s="187">
        <v>285</v>
      </c>
      <c r="F10" s="187">
        <v>307</v>
      </c>
      <c r="G10" s="187">
        <v>325</v>
      </c>
      <c r="H10">
        <f t="shared" si="0"/>
        <v>3228765</v>
      </c>
      <c r="I10">
        <f t="shared" si="12"/>
        <v>537883063</v>
      </c>
      <c r="J10">
        <f t="shared" si="1"/>
        <v>7499089</v>
      </c>
      <c r="K10">
        <f t="shared" si="13"/>
        <v>1615069909</v>
      </c>
      <c r="L10">
        <f t="shared" si="2"/>
        <v>4453475</v>
      </c>
      <c r="M10">
        <f t="shared" si="14"/>
        <v>1525842301</v>
      </c>
      <c r="N10">
        <f t="shared" si="3"/>
        <v>0.84192766332346569</v>
      </c>
      <c r="O10">
        <f t="shared" si="4"/>
        <v>-0.17206117897253459</v>
      </c>
      <c r="P10">
        <f t="shared" si="5"/>
        <v>-41.285973912892601</v>
      </c>
      <c r="Q10">
        <f t="shared" si="6"/>
        <v>0.81538709107295526</v>
      </c>
      <c r="R10">
        <f t="shared" si="7"/>
        <v>-0.20409232012657569</v>
      </c>
      <c r="S10">
        <f t="shared" si="8"/>
        <v>-51.089172668030045</v>
      </c>
      <c r="T10">
        <f t="shared" si="9"/>
        <v>0.46965774843543462</v>
      </c>
      <c r="U10">
        <f t="shared" si="10"/>
        <v>-0.75575104435888674</v>
      </c>
      <c r="V10">
        <f t="shared" si="11"/>
        <v>-115.35690850817998</v>
      </c>
      <c r="W10" s="167"/>
      <c r="X10" s="167"/>
      <c r="Y10" s="167"/>
    </row>
    <row r="11" spans="1:31" x14ac:dyDescent="0.25">
      <c r="A11" s="180" t="s">
        <v>28</v>
      </c>
      <c r="B11" s="181">
        <v>8438</v>
      </c>
      <c r="C11" s="181">
        <v>14926</v>
      </c>
      <c r="D11" s="181">
        <v>14033</v>
      </c>
      <c r="E11" s="187">
        <v>397</v>
      </c>
      <c r="F11" s="187">
        <v>395</v>
      </c>
      <c r="G11" s="187">
        <v>415</v>
      </c>
      <c r="H11">
        <f t="shared" si="0"/>
        <v>3349886</v>
      </c>
      <c r="I11">
        <f t="shared" si="12"/>
        <v>541232949</v>
      </c>
      <c r="J11">
        <f t="shared" si="1"/>
        <v>5895770</v>
      </c>
      <c r="K11">
        <f t="shared" si="13"/>
        <v>1620965679</v>
      </c>
      <c r="L11">
        <f t="shared" si="2"/>
        <v>5823695</v>
      </c>
      <c r="M11">
        <f t="shared" si="14"/>
        <v>1531665996</v>
      </c>
      <c r="N11">
        <f t="shared" si="3"/>
        <v>0.62707967368023687</v>
      </c>
      <c r="O11">
        <f t="shared" si="4"/>
        <v>-0.4666816751617392</v>
      </c>
      <c r="P11">
        <f t="shared" si="5"/>
        <v>-116.18069725146897</v>
      </c>
      <c r="Q11">
        <f t="shared" si="6"/>
        <v>0.49823833141011709</v>
      </c>
      <c r="R11">
        <f t="shared" si="7"/>
        <v>-0.69667673931024499</v>
      </c>
      <c r="S11">
        <f t="shared" si="8"/>
        <v>-137.10886716984015</v>
      </c>
      <c r="T11">
        <f t="shared" si="9"/>
        <v>0.48096819556261067</v>
      </c>
      <c r="U11">
        <f t="shared" si="10"/>
        <v>-0.73195413255395192</v>
      </c>
      <c r="V11">
        <f t="shared" si="11"/>
        <v>-146.09936322316412</v>
      </c>
      <c r="W11" s="167"/>
      <c r="X11" s="167"/>
      <c r="Y11" s="167"/>
    </row>
    <row r="12" spans="1:31" x14ac:dyDescent="0.25">
      <c r="A12" s="180" t="s">
        <v>21</v>
      </c>
      <c r="B12" s="181">
        <v>7006</v>
      </c>
      <c r="C12" s="181">
        <v>15007</v>
      </c>
      <c r="D12" s="181">
        <v>13634</v>
      </c>
      <c r="E12" s="187">
        <v>637</v>
      </c>
      <c r="F12" s="187">
        <v>710</v>
      </c>
      <c r="G12" s="187">
        <v>729</v>
      </c>
      <c r="H12">
        <f t="shared" si="0"/>
        <v>4462822</v>
      </c>
      <c r="I12">
        <f t="shared" si="12"/>
        <v>545695771</v>
      </c>
      <c r="J12">
        <f t="shared" si="1"/>
        <v>10654970</v>
      </c>
      <c r="K12">
        <f t="shared" si="13"/>
        <v>1631620649</v>
      </c>
      <c r="L12">
        <f t="shared" si="2"/>
        <v>9939186</v>
      </c>
      <c r="M12">
        <f t="shared" si="14"/>
        <v>1541605182</v>
      </c>
      <c r="N12">
        <f t="shared" si="3"/>
        <v>0.52065894688359082</v>
      </c>
      <c r="O12">
        <f t="shared" si="4"/>
        <v>-0.65266006408859112</v>
      </c>
      <c r="P12">
        <f t="shared" si="5"/>
        <v>-216.46107314553535</v>
      </c>
      <c r="Q12">
        <f t="shared" si="6"/>
        <v>0.50094215727399349</v>
      </c>
      <c r="R12">
        <f t="shared" si="7"/>
        <v>-0.69126463910558822</v>
      </c>
      <c r="S12">
        <f t="shared" si="8"/>
        <v>-245.86135568815516</v>
      </c>
      <c r="T12">
        <f t="shared" si="9"/>
        <v>0.46729283676338873</v>
      </c>
      <c r="U12">
        <f t="shared" si="10"/>
        <v>-0.76079915838235712</v>
      </c>
      <c r="V12">
        <f t="shared" si="11"/>
        <v>-259.17116176028628</v>
      </c>
      <c r="W12" s="167"/>
      <c r="X12" s="167"/>
      <c r="Y12" s="167"/>
    </row>
    <row r="13" spans="1:31" x14ac:dyDescent="0.25">
      <c r="A13" s="180" t="s">
        <v>227</v>
      </c>
      <c r="B13" s="181">
        <v>38941</v>
      </c>
      <c r="C13" s="181">
        <v>80573</v>
      </c>
      <c r="D13" s="181">
        <v>60439</v>
      </c>
      <c r="E13" s="187">
        <v>730</v>
      </c>
      <c r="F13" s="187">
        <v>885</v>
      </c>
      <c r="G13" s="187">
        <v>920</v>
      </c>
      <c r="H13">
        <f t="shared" si="0"/>
        <v>28426930</v>
      </c>
      <c r="I13">
        <f t="shared" si="12"/>
        <v>574122701</v>
      </c>
      <c r="J13">
        <f t="shared" si="1"/>
        <v>71307105</v>
      </c>
      <c r="K13">
        <f t="shared" si="13"/>
        <v>1702927754</v>
      </c>
      <c r="L13">
        <f t="shared" si="2"/>
        <v>55603880</v>
      </c>
      <c r="M13">
        <f t="shared" si="14"/>
        <v>1597209062</v>
      </c>
      <c r="N13">
        <f t="shared" si="3"/>
        <v>2.8939451970587937</v>
      </c>
      <c r="O13">
        <f t="shared" si="4"/>
        <v>1.0626206912845833</v>
      </c>
      <c r="P13">
        <f t="shared" si="5"/>
        <v>2244.87121346197</v>
      </c>
      <c r="Q13">
        <f t="shared" si="6"/>
        <v>2.689572362100185</v>
      </c>
      <c r="R13">
        <f t="shared" si="7"/>
        <v>0.98938220777921249</v>
      </c>
      <c r="S13">
        <f t="shared" si="8"/>
        <v>2354.9983118130199</v>
      </c>
      <c r="T13">
        <f t="shared" si="9"/>
        <v>2.0714912543011921</v>
      </c>
      <c r="U13">
        <f t="shared" si="10"/>
        <v>0.72826876061049695</v>
      </c>
      <c r="V13">
        <f t="shared" si="11"/>
        <v>1387.9141789145799</v>
      </c>
      <c r="W13" s="167"/>
      <c r="X13" s="167"/>
      <c r="Y13" s="167"/>
    </row>
    <row r="14" spans="1:31" x14ac:dyDescent="0.25">
      <c r="A14" s="180" t="s">
        <v>19</v>
      </c>
      <c r="B14" s="181">
        <v>6728</v>
      </c>
      <c r="C14" s="181">
        <v>12573</v>
      </c>
      <c r="D14" s="181">
        <v>13543</v>
      </c>
      <c r="E14" s="187">
        <v>471</v>
      </c>
      <c r="F14" s="187">
        <v>551</v>
      </c>
      <c r="G14" s="187">
        <v>558</v>
      </c>
      <c r="H14">
        <f t="shared" si="0"/>
        <v>3168888</v>
      </c>
      <c r="I14">
        <f t="shared" si="12"/>
        <v>577291589</v>
      </c>
      <c r="J14">
        <f t="shared" si="1"/>
        <v>6927723</v>
      </c>
      <c r="K14">
        <f t="shared" si="13"/>
        <v>1709855477</v>
      </c>
      <c r="L14">
        <f t="shared" si="2"/>
        <v>7556994</v>
      </c>
      <c r="M14">
        <f t="shared" si="14"/>
        <v>1604766056</v>
      </c>
      <c r="N14">
        <f t="shared" si="3"/>
        <v>0.49999905718424192</v>
      </c>
      <c r="O14">
        <f t="shared" si="4"/>
        <v>-0.69314906619323924</v>
      </c>
      <c r="P14">
        <f t="shared" si="5"/>
        <v>-163.23629728442069</v>
      </c>
      <c r="Q14">
        <f t="shared" si="6"/>
        <v>0.41969385909281803</v>
      </c>
      <c r="R14">
        <f t="shared" si="7"/>
        <v>-0.86822974040839662</v>
      </c>
      <c r="S14">
        <f t="shared" si="8"/>
        <v>-200.77927037246673</v>
      </c>
      <c r="T14">
        <f t="shared" si="9"/>
        <v>0.4641738952828644</v>
      </c>
      <c r="U14">
        <f t="shared" si="10"/>
        <v>-0.76749602264971639</v>
      </c>
      <c r="V14">
        <f t="shared" si="11"/>
        <v>-198.78840309366282</v>
      </c>
      <c r="W14" s="167"/>
      <c r="X14" s="167"/>
      <c r="Y14" s="167"/>
    </row>
    <row r="15" spans="1:31" x14ac:dyDescent="0.25">
      <c r="A15" s="180" t="s">
        <v>126</v>
      </c>
      <c r="B15" s="181">
        <v>14321</v>
      </c>
      <c r="C15" s="181">
        <v>29281</v>
      </c>
      <c r="D15" s="181">
        <v>26221</v>
      </c>
      <c r="E15" s="181">
        <v>10413</v>
      </c>
      <c r="F15" s="181">
        <v>12399</v>
      </c>
      <c r="G15" s="181">
        <v>12358</v>
      </c>
      <c r="H15">
        <f t="shared" si="0"/>
        <v>149124573</v>
      </c>
      <c r="I15">
        <f t="shared" si="12"/>
        <v>726416162</v>
      </c>
      <c r="J15">
        <f t="shared" si="1"/>
        <v>363055119</v>
      </c>
      <c r="K15">
        <f t="shared" si="13"/>
        <v>2072910596</v>
      </c>
      <c r="L15">
        <f t="shared" si="2"/>
        <v>324039118</v>
      </c>
      <c r="M15">
        <f t="shared" si="14"/>
        <v>1928805174</v>
      </c>
      <c r="N15">
        <f t="shared" si="3"/>
        <v>1.0642815841164579</v>
      </c>
      <c r="O15">
        <f t="shared" si="4"/>
        <v>6.2300002632679326E-2</v>
      </c>
      <c r="P15">
        <f t="shared" si="5"/>
        <v>690.43131481202226</v>
      </c>
      <c r="Q15">
        <f t="shared" si="6"/>
        <v>0.97741635950821637</v>
      </c>
      <c r="R15">
        <f t="shared" si="7"/>
        <v>-2.2842556504066077E-2</v>
      </c>
      <c r="S15">
        <f t="shared" si="8"/>
        <v>-276.82860972038588</v>
      </c>
      <c r="T15">
        <f t="shared" si="9"/>
        <v>0.8987007094596462</v>
      </c>
      <c r="U15">
        <f t="shared" si="10"/>
        <v>-0.10680521488933911</v>
      </c>
      <c r="V15">
        <f t="shared" si="11"/>
        <v>-1186.1940289578922</v>
      </c>
      <c r="W15" s="167"/>
      <c r="X15" s="167"/>
      <c r="Y15" s="167"/>
    </row>
    <row r="16" spans="1:31" x14ac:dyDescent="0.25">
      <c r="A16" s="180" t="s">
        <v>135</v>
      </c>
      <c r="B16" s="181">
        <v>12265</v>
      </c>
      <c r="C16" s="181">
        <v>30219</v>
      </c>
      <c r="D16" s="181">
        <v>28150</v>
      </c>
      <c r="E16" s="181">
        <v>1389</v>
      </c>
      <c r="F16" s="181">
        <v>2258</v>
      </c>
      <c r="G16" s="181">
        <v>2470</v>
      </c>
      <c r="H16">
        <f t="shared" si="0"/>
        <v>17036085</v>
      </c>
      <c r="I16">
        <f t="shared" si="12"/>
        <v>743452247</v>
      </c>
      <c r="J16">
        <f t="shared" si="1"/>
        <v>68234502</v>
      </c>
      <c r="K16">
        <f t="shared" si="13"/>
        <v>2141145098</v>
      </c>
      <c r="L16">
        <f t="shared" si="2"/>
        <v>69530500</v>
      </c>
      <c r="M16">
        <f t="shared" si="14"/>
        <v>1998335674</v>
      </c>
      <c r="N16">
        <f t="shared" si="3"/>
        <v>0.91148757972127337</v>
      </c>
      <c r="O16">
        <f t="shared" si="4"/>
        <v>-9.267731115343357E-2</v>
      </c>
      <c r="P16">
        <f t="shared" si="5"/>
        <v>-117.33468885522444</v>
      </c>
      <c r="Q16">
        <f t="shared" si="6"/>
        <v>1.0087273306232298</v>
      </c>
      <c r="R16">
        <f t="shared" si="7"/>
        <v>8.6894676092130838E-3</v>
      </c>
      <c r="S16">
        <f t="shared" si="8"/>
        <v>19.792055226179524</v>
      </c>
      <c r="T16">
        <f t="shared" si="9"/>
        <v>0.96481541403032067</v>
      </c>
      <c r="U16">
        <f t="shared" si="10"/>
        <v>-3.5818476737251262E-2</v>
      </c>
      <c r="V16">
        <f t="shared" si="11"/>
        <v>-85.358799604070612</v>
      </c>
      <c r="W16" s="167"/>
      <c r="X16" s="167"/>
      <c r="Y16" s="167"/>
    </row>
    <row r="17" spans="1:25" x14ac:dyDescent="0.25">
      <c r="A17" s="180" t="s">
        <v>98</v>
      </c>
      <c r="B17" s="181">
        <v>9388</v>
      </c>
      <c r="C17" s="181">
        <v>22851</v>
      </c>
      <c r="D17" s="181">
        <v>22501</v>
      </c>
      <c r="E17" s="181">
        <v>100474</v>
      </c>
      <c r="F17" s="181">
        <v>97328</v>
      </c>
      <c r="G17" s="181">
        <v>99321</v>
      </c>
      <c r="H17">
        <f t="shared" si="0"/>
        <v>943249912</v>
      </c>
      <c r="I17">
        <f t="shared" si="12"/>
        <v>1686702159</v>
      </c>
      <c r="J17">
        <f t="shared" si="1"/>
        <v>2224042128</v>
      </c>
      <c r="K17">
        <f t="shared" si="13"/>
        <v>4365187226</v>
      </c>
      <c r="L17">
        <f t="shared" si="2"/>
        <v>2234821821</v>
      </c>
      <c r="M17">
        <f t="shared" si="14"/>
        <v>4233157495</v>
      </c>
      <c r="N17">
        <f t="shared" si="3"/>
        <v>0.69768001617801179</v>
      </c>
      <c r="O17">
        <f t="shared" si="4"/>
        <v>-0.35999471087510909</v>
      </c>
      <c r="P17">
        <f t="shared" si="5"/>
        <v>-25235.161939579761</v>
      </c>
      <c r="Q17">
        <f t="shared" si="6"/>
        <v>0.7627793187091374</v>
      </c>
      <c r="R17">
        <f t="shared" si="7"/>
        <v>-0.27078651796067998</v>
      </c>
      <c r="S17">
        <f t="shared" si="8"/>
        <v>-20103.133018174605</v>
      </c>
      <c r="T17">
        <f t="shared" si="9"/>
        <v>0.7712011236623888</v>
      </c>
      <c r="U17">
        <f t="shared" si="10"/>
        <v>-0.25980607865575683</v>
      </c>
      <c r="V17">
        <f t="shared" si="11"/>
        <v>-19900.227679043983</v>
      </c>
      <c r="W17" s="167"/>
      <c r="X17" s="167"/>
      <c r="Y17" s="167"/>
    </row>
    <row r="18" spans="1:25" x14ac:dyDescent="0.25">
      <c r="A18" s="180" t="s">
        <v>13</v>
      </c>
      <c r="B18" s="181">
        <v>8637</v>
      </c>
      <c r="C18" s="181">
        <v>11153</v>
      </c>
      <c r="D18" s="181">
        <v>12758</v>
      </c>
      <c r="E18" s="181">
        <v>1047</v>
      </c>
      <c r="F18" s="181">
        <v>1417</v>
      </c>
      <c r="G18" s="181">
        <v>1487</v>
      </c>
      <c r="H18">
        <f t="shared" si="0"/>
        <v>9042939</v>
      </c>
      <c r="I18">
        <f t="shared" si="12"/>
        <v>1695745098</v>
      </c>
      <c r="J18">
        <f t="shared" si="1"/>
        <v>15803801</v>
      </c>
      <c r="K18">
        <f t="shared" si="13"/>
        <v>4380991027</v>
      </c>
      <c r="L18">
        <f t="shared" si="2"/>
        <v>18971146</v>
      </c>
      <c r="M18">
        <f t="shared" si="14"/>
        <v>4252128641</v>
      </c>
      <c r="N18">
        <f t="shared" si="3"/>
        <v>0.64186858752977072</v>
      </c>
      <c r="O18">
        <f t="shared" si="4"/>
        <v>-0.44337168856573772</v>
      </c>
      <c r="P18">
        <f t="shared" si="5"/>
        <v>-297.96191838642733</v>
      </c>
      <c r="Q18">
        <f t="shared" si="6"/>
        <v>0.3722934550594289</v>
      </c>
      <c r="R18">
        <f t="shared" si="7"/>
        <v>-0.9880728780070408</v>
      </c>
      <c r="S18">
        <f t="shared" si="8"/>
        <v>-521.24779396052054</v>
      </c>
      <c r="T18">
        <f t="shared" si="9"/>
        <v>0.43726874075306682</v>
      </c>
      <c r="U18">
        <f t="shared" si="10"/>
        <v>-0.82720730550318711</v>
      </c>
      <c r="V18">
        <f t="shared" si="11"/>
        <v>-537.86559057002557</v>
      </c>
      <c r="W18" s="167"/>
      <c r="X18" s="167"/>
      <c r="Y18" s="167"/>
    </row>
    <row r="19" spans="1:25" x14ac:dyDescent="0.25">
      <c r="A19" s="180" t="s">
        <v>140</v>
      </c>
      <c r="B19" s="181">
        <v>12755</v>
      </c>
      <c r="C19" s="181">
        <v>31359</v>
      </c>
      <c r="D19" s="181">
        <v>28614</v>
      </c>
      <c r="E19" s="181">
        <v>48490</v>
      </c>
      <c r="F19" s="181">
        <v>42966</v>
      </c>
      <c r="G19" s="181">
        <v>42452</v>
      </c>
      <c r="H19">
        <f t="shared" si="0"/>
        <v>618489950</v>
      </c>
      <c r="I19">
        <f t="shared" si="12"/>
        <v>2314235048</v>
      </c>
      <c r="J19">
        <f t="shared" si="1"/>
        <v>1347370794</v>
      </c>
      <c r="K19">
        <f t="shared" si="13"/>
        <v>5728361821</v>
      </c>
      <c r="L19">
        <f t="shared" si="2"/>
        <v>1214721528</v>
      </c>
      <c r="M19">
        <f t="shared" si="14"/>
        <v>5466850169</v>
      </c>
      <c r="N19">
        <f t="shared" si="3"/>
        <v>0.94790249322012576</v>
      </c>
      <c r="O19">
        <f t="shared" si="4"/>
        <v>-5.3503637270111419E-2</v>
      </c>
      <c r="P19">
        <f t="shared" si="5"/>
        <v>-2459.2300491755204</v>
      </c>
      <c r="Q19">
        <f t="shared" si="6"/>
        <v>1.0467811761148238</v>
      </c>
      <c r="R19">
        <f t="shared" si="7"/>
        <v>4.5719909199238983E-2</v>
      </c>
      <c r="S19">
        <f t="shared" si="8"/>
        <v>2056.2986367370231</v>
      </c>
      <c r="T19">
        <f t="shared" si="9"/>
        <v>0.98071858817277435</v>
      </c>
      <c r="U19">
        <f t="shared" si="10"/>
        <v>-1.9469722778808277E-2</v>
      </c>
      <c r="V19">
        <f t="shared" si="11"/>
        <v>-810.59203170558078</v>
      </c>
      <c r="W19" s="167"/>
      <c r="X19" s="167"/>
      <c r="Y19" s="167"/>
    </row>
    <row r="20" spans="1:25" x14ac:dyDescent="0.25">
      <c r="A20" s="180" t="s">
        <v>53</v>
      </c>
      <c r="B20" s="181">
        <v>11577</v>
      </c>
      <c r="C20" s="181">
        <v>19320</v>
      </c>
      <c r="D20" s="181">
        <v>17444</v>
      </c>
      <c r="E20" s="181">
        <v>4645</v>
      </c>
      <c r="F20" s="181">
        <v>6440</v>
      </c>
      <c r="G20" s="181">
        <v>6748</v>
      </c>
      <c r="H20">
        <f t="shared" si="0"/>
        <v>53775165</v>
      </c>
      <c r="I20">
        <f t="shared" si="12"/>
        <v>2368010213</v>
      </c>
      <c r="J20">
        <f t="shared" si="1"/>
        <v>124420800</v>
      </c>
      <c r="K20">
        <f t="shared" si="13"/>
        <v>5852782621</v>
      </c>
      <c r="L20">
        <f t="shared" si="2"/>
        <v>117712112</v>
      </c>
      <c r="M20">
        <f t="shared" si="14"/>
        <v>5584562281</v>
      </c>
      <c r="N20">
        <f t="shared" si="3"/>
        <v>0.86035806852288477</v>
      </c>
      <c r="O20">
        <f t="shared" si="4"/>
        <v>-0.15040661764029481</v>
      </c>
      <c r="P20">
        <f t="shared" si="5"/>
        <v>-601.07947602896775</v>
      </c>
      <c r="Q20">
        <f t="shared" si="6"/>
        <v>0.64491253938385784</v>
      </c>
      <c r="R20">
        <f t="shared" si="7"/>
        <v>-0.43864056923506878</v>
      </c>
      <c r="S20">
        <f t="shared" si="8"/>
        <v>-1821.7781337811691</v>
      </c>
      <c r="T20">
        <f t="shared" si="9"/>
        <v>0.59787708995896671</v>
      </c>
      <c r="U20">
        <f t="shared" si="10"/>
        <v>-0.51437008134243067</v>
      </c>
      <c r="V20">
        <f t="shared" si="11"/>
        <v>-2075.2130297412536</v>
      </c>
      <c r="W20" s="167"/>
      <c r="X20" s="167"/>
      <c r="Y20" s="167"/>
    </row>
    <row r="21" spans="1:25" x14ac:dyDescent="0.25">
      <c r="A21" s="180" t="s">
        <v>108</v>
      </c>
      <c r="B21" s="181">
        <v>12938</v>
      </c>
      <c r="C21" s="181">
        <v>25694</v>
      </c>
      <c r="D21" s="181">
        <v>23961</v>
      </c>
      <c r="E21" s="181">
        <v>17176</v>
      </c>
      <c r="F21" s="181">
        <v>16940</v>
      </c>
      <c r="G21" s="181">
        <v>17026</v>
      </c>
      <c r="H21">
        <f t="shared" si="0"/>
        <v>222223088</v>
      </c>
      <c r="I21">
        <f t="shared" si="12"/>
        <v>2590233301</v>
      </c>
      <c r="J21">
        <f t="shared" si="1"/>
        <v>435256360</v>
      </c>
      <c r="K21">
        <f t="shared" si="13"/>
        <v>6288038981</v>
      </c>
      <c r="L21">
        <f t="shared" si="2"/>
        <v>407959986</v>
      </c>
      <c r="M21">
        <f t="shared" si="14"/>
        <v>5992522267</v>
      </c>
      <c r="N21">
        <f t="shared" si="3"/>
        <v>0.96150234866969708</v>
      </c>
      <c r="O21">
        <f t="shared" si="4"/>
        <v>-3.9258271242092517E-2</v>
      </c>
      <c r="P21">
        <f t="shared" si="5"/>
        <v>-648.34109798842883</v>
      </c>
      <c r="Q21">
        <f t="shared" si="6"/>
        <v>0.85768026847457779</v>
      </c>
      <c r="R21">
        <f t="shared" si="7"/>
        <v>-0.15352389641002279</v>
      </c>
      <c r="S21">
        <f t="shared" si="8"/>
        <v>-2230.5646187321845</v>
      </c>
      <c r="T21">
        <f t="shared" si="9"/>
        <v>0.82124128367959204</v>
      </c>
      <c r="U21">
        <f t="shared" si="10"/>
        <v>-0.19693832271958897</v>
      </c>
      <c r="V21">
        <f t="shared" si="11"/>
        <v>-2753.6810571558517</v>
      </c>
      <c r="W21" s="167"/>
      <c r="X21" s="167"/>
      <c r="Y21" s="167"/>
    </row>
    <row r="22" spans="1:25" x14ac:dyDescent="0.25">
      <c r="A22" s="180" t="s">
        <v>223</v>
      </c>
      <c r="B22" s="181">
        <v>31853</v>
      </c>
      <c r="C22" s="181">
        <v>62362</v>
      </c>
      <c r="D22" s="181">
        <v>58793</v>
      </c>
      <c r="E22" s="187">
        <v>978</v>
      </c>
      <c r="F22" s="181">
        <v>1282</v>
      </c>
      <c r="G22" s="181">
        <v>1284</v>
      </c>
      <c r="H22">
        <f t="shared" si="0"/>
        <v>31152234</v>
      </c>
      <c r="I22">
        <f t="shared" si="12"/>
        <v>2621385535</v>
      </c>
      <c r="J22">
        <f t="shared" si="1"/>
        <v>79948084</v>
      </c>
      <c r="K22">
        <f t="shared" si="13"/>
        <v>6367987065</v>
      </c>
      <c r="L22">
        <f t="shared" si="2"/>
        <v>75490212</v>
      </c>
      <c r="M22">
        <f t="shared" si="14"/>
        <v>6068012479</v>
      </c>
      <c r="N22">
        <f t="shared" si="3"/>
        <v>2.3671923258753953</v>
      </c>
      <c r="O22">
        <f t="shared" si="4"/>
        <v>0.86170458024130625</v>
      </c>
      <c r="P22">
        <f t="shared" si="5"/>
        <v>1994.9444191894834</v>
      </c>
      <c r="Q22">
        <f t="shared" si="6"/>
        <v>2.0816788706550797</v>
      </c>
      <c r="R22">
        <f t="shared" si="7"/>
        <v>0.73317471749676821</v>
      </c>
      <c r="S22">
        <f t="shared" si="8"/>
        <v>1956.632395562581</v>
      </c>
      <c r="T22">
        <f t="shared" si="9"/>
        <v>2.0150761149941259</v>
      </c>
      <c r="U22">
        <f t="shared" si="10"/>
        <v>0.70065696887585271</v>
      </c>
      <c r="V22">
        <f t="shared" si="11"/>
        <v>1812.8502256571128</v>
      </c>
      <c r="W22" s="167"/>
      <c r="X22" s="167"/>
      <c r="Y22" s="167"/>
    </row>
    <row r="23" spans="1:25" x14ac:dyDescent="0.25">
      <c r="A23" s="180" t="s">
        <v>146</v>
      </c>
      <c r="B23" s="181">
        <v>20330</v>
      </c>
      <c r="C23" s="181">
        <v>39383</v>
      </c>
      <c r="D23" s="181">
        <v>30088</v>
      </c>
      <c r="E23" s="181">
        <v>4099</v>
      </c>
      <c r="F23" s="181">
        <v>4829</v>
      </c>
      <c r="G23" s="181">
        <v>4882</v>
      </c>
      <c r="H23">
        <f t="shared" si="0"/>
        <v>83332670</v>
      </c>
      <c r="I23">
        <f t="shared" si="12"/>
        <v>2704718205</v>
      </c>
      <c r="J23">
        <f t="shared" si="1"/>
        <v>190180507</v>
      </c>
      <c r="K23">
        <f t="shared" si="13"/>
        <v>6558167572</v>
      </c>
      <c r="L23">
        <f t="shared" si="2"/>
        <v>146889616</v>
      </c>
      <c r="M23">
        <f t="shared" si="14"/>
        <v>6214902095</v>
      </c>
      <c r="N23">
        <f t="shared" si="3"/>
        <v>1.5108473294523839</v>
      </c>
      <c r="O23">
        <f t="shared" si="4"/>
        <v>0.41267063877636911</v>
      </c>
      <c r="P23">
        <f t="shared" si="5"/>
        <v>2555.6540810760766</v>
      </c>
      <c r="Q23">
        <f t="shared" si="6"/>
        <v>1.3146268394696932</v>
      </c>
      <c r="R23">
        <f t="shared" si="7"/>
        <v>0.27355285309236654</v>
      </c>
      <c r="S23">
        <f t="shared" si="8"/>
        <v>1736.6046066639019</v>
      </c>
      <c r="T23">
        <f t="shared" si="9"/>
        <v>1.0312385853408272</v>
      </c>
      <c r="U23">
        <f t="shared" si="10"/>
        <v>3.0760589845084559E-2</v>
      </c>
      <c r="V23">
        <f t="shared" si="11"/>
        <v>154.86439793605294</v>
      </c>
      <c r="W23" s="167"/>
      <c r="X23" s="167"/>
      <c r="Y23" s="167"/>
    </row>
    <row r="24" spans="1:25" x14ac:dyDescent="0.25">
      <c r="A24" s="180" t="s">
        <v>142</v>
      </c>
      <c r="B24" s="181">
        <v>15071</v>
      </c>
      <c r="C24" s="181">
        <v>30572</v>
      </c>
      <c r="D24" s="181">
        <v>28943</v>
      </c>
      <c r="E24" s="181">
        <v>358875</v>
      </c>
      <c r="F24" s="181">
        <v>353340</v>
      </c>
      <c r="G24" s="181">
        <v>353187</v>
      </c>
      <c r="H24">
        <f t="shared" si="0"/>
        <v>5408605125</v>
      </c>
      <c r="I24">
        <f t="shared" si="12"/>
        <v>8113323330</v>
      </c>
      <c r="J24">
        <f t="shared" si="1"/>
        <v>10802310480</v>
      </c>
      <c r="K24">
        <f t="shared" si="13"/>
        <v>17360478052</v>
      </c>
      <c r="L24">
        <f t="shared" si="2"/>
        <v>10222291341</v>
      </c>
      <c r="M24">
        <f t="shared" si="14"/>
        <v>16437193436</v>
      </c>
      <c r="N24">
        <f t="shared" si="3"/>
        <v>1.1200186966147012</v>
      </c>
      <c r="O24">
        <f t="shared" si="4"/>
        <v>0.11334537857365305</v>
      </c>
      <c r="P24">
        <f t="shared" si="5"/>
        <v>45558.801982776065</v>
      </c>
      <c r="Q24">
        <f t="shared" si="6"/>
        <v>1.0205106704991356</v>
      </c>
      <c r="R24">
        <f t="shared" si="7"/>
        <v>2.0303159361196831E-2</v>
      </c>
      <c r="S24">
        <f t="shared" si="8"/>
        <v>7321.060203712661</v>
      </c>
      <c r="T24">
        <f t="shared" si="9"/>
        <v>0.99199476121774677</v>
      </c>
      <c r="U24">
        <f t="shared" si="10"/>
        <v>-8.0374527417061588E-3</v>
      </c>
      <c r="V24">
        <f t="shared" si="11"/>
        <v>-2815.9991594571152</v>
      </c>
      <c r="W24" s="167"/>
      <c r="X24" s="167"/>
      <c r="Y24" s="167"/>
    </row>
    <row r="25" spans="1:25" x14ac:dyDescent="0.25">
      <c r="A25" s="180" t="s">
        <v>42</v>
      </c>
      <c r="B25" s="181">
        <v>6588</v>
      </c>
      <c r="C25" s="181">
        <v>11409</v>
      </c>
      <c r="D25" s="181">
        <v>15679</v>
      </c>
      <c r="E25" s="181">
        <v>1640</v>
      </c>
      <c r="F25" s="181">
        <v>1716</v>
      </c>
      <c r="G25" s="181">
        <v>1762</v>
      </c>
      <c r="H25">
        <f t="shared" si="0"/>
        <v>10804320</v>
      </c>
      <c r="I25">
        <f t="shared" si="12"/>
        <v>8124127650</v>
      </c>
      <c r="J25">
        <f t="shared" si="1"/>
        <v>19577844</v>
      </c>
      <c r="K25">
        <f t="shared" si="13"/>
        <v>17380055896</v>
      </c>
      <c r="L25">
        <f t="shared" si="2"/>
        <v>27626398</v>
      </c>
      <c r="M25">
        <f t="shared" si="14"/>
        <v>16464819834</v>
      </c>
      <c r="N25">
        <f t="shared" si="3"/>
        <v>0.48959479618456986</v>
      </c>
      <c r="O25">
        <f t="shared" si="4"/>
        <v>-0.71417717654849222</v>
      </c>
      <c r="P25">
        <f t="shared" si="5"/>
        <v>-573.4381838747662</v>
      </c>
      <c r="Q25">
        <f t="shared" si="6"/>
        <v>0.38083888001192723</v>
      </c>
      <c r="R25">
        <f t="shared" si="7"/>
        <v>-0.96537888040520836</v>
      </c>
      <c r="S25">
        <f t="shared" si="8"/>
        <v>-630.89394070678031</v>
      </c>
      <c r="T25">
        <f t="shared" si="9"/>
        <v>0.53738333486967671</v>
      </c>
      <c r="U25">
        <f t="shared" si="10"/>
        <v>-0.62104359394463715</v>
      </c>
      <c r="V25">
        <f t="shared" si="11"/>
        <v>-588.04719755484336</v>
      </c>
      <c r="W25" s="167"/>
      <c r="X25" s="167"/>
      <c r="Y25" s="167"/>
    </row>
    <row r="26" spans="1:25" x14ac:dyDescent="0.25">
      <c r="A26" s="180" t="s">
        <v>141</v>
      </c>
      <c r="B26" s="181">
        <v>11824</v>
      </c>
      <c r="C26" s="181">
        <v>29971</v>
      </c>
      <c r="D26" s="181">
        <v>28855</v>
      </c>
      <c r="E26" s="181">
        <v>3147</v>
      </c>
      <c r="F26" s="181">
        <v>2831</v>
      </c>
      <c r="G26" s="181">
        <v>2786</v>
      </c>
      <c r="H26">
        <f t="shared" si="0"/>
        <v>37210128</v>
      </c>
      <c r="I26">
        <f t="shared" si="12"/>
        <v>8161337778</v>
      </c>
      <c r="J26">
        <f t="shared" si="1"/>
        <v>84847901</v>
      </c>
      <c r="K26">
        <f t="shared" si="13"/>
        <v>17464903797</v>
      </c>
      <c r="L26">
        <f t="shared" si="2"/>
        <v>80390030</v>
      </c>
      <c r="M26">
        <f t="shared" si="14"/>
        <v>16545209864</v>
      </c>
      <c r="N26">
        <f t="shared" si="3"/>
        <v>0.87871415757230631</v>
      </c>
      <c r="O26">
        <f t="shared" si="4"/>
        <v>-0.12929562465804018</v>
      </c>
      <c r="P26">
        <f t="shared" si="5"/>
        <v>-357.54293039470332</v>
      </c>
      <c r="Q26">
        <f t="shared" si="6"/>
        <v>1.000448950200497</v>
      </c>
      <c r="R26">
        <f t="shared" si="7"/>
        <v>4.4884945250845131E-4</v>
      </c>
      <c r="S26">
        <f t="shared" si="8"/>
        <v>1.2712632778387789</v>
      </c>
      <c r="T26">
        <f t="shared" si="9"/>
        <v>0.98897864198383323</v>
      </c>
      <c r="U26">
        <f t="shared" si="10"/>
        <v>-1.1082543160020823E-2</v>
      </c>
      <c r="V26">
        <f t="shared" si="11"/>
        <v>-30.535670176771173</v>
      </c>
      <c r="W26" s="167"/>
      <c r="X26" s="167"/>
      <c r="Y26" s="167"/>
    </row>
    <row r="27" spans="1:25" x14ac:dyDescent="0.25">
      <c r="A27" s="180" t="s">
        <v>175</v>
      </c>
      <c r="B27" s="181">
        <v>8614</v>
      </c>
      <c r="C27" s="181">
        <v>24663</v>
      </c>
      <c r="D27" s="181">
        <v>36955</v>
      </c>
      <c r="E27" s="187">
        <v>594</v>
      </c>
      <c r="F27" s="187">
        <v>727</v>
      </c>
      <c r="G27" s="187">
        <v>760</v>
      </c>
      <c r="H27">
        <f t="shared" si="0"/>
        <v>5116716</v>
      </c>
      <c r="I27">
        <f t="shared" si="12"/>
        <v>8166454494</v>
      </c>
      <c r="J27">
        <f t="shared" si="1"/>
        <v>17930001</v>
      </c>
      <c r="K27">
        <f t="shared" si="13"/>
        <v>17482833798</v>
      </c>
      <c r="L27">
        <f t="shared" si="2"/>
        <v>28085800</v>
      </c>
      <c r="M27">
        <f t="shared" si="14"/>
        <v>16573295664</v>
      </c>
      <c r="N27">
        <f t="shared" si="3"/>
        <v>0.64015931607982457</v>
      </c>
      <c r="O27">
        <f t="shared" si="4"/>
        <v>-0.44603820223196744</v>
      </c>
      <c r="P27">
        <f t="shared" si="5"/>
        <v>-169.60809322885672</v>
      </c>
      <c r="Q27">
        <f t="shared" si="6"/>
        <v>0.82326490470103963</v>
      </c>
      <c r="R27">
        <f t="shared" si="7"/>
        <v>-0.19447725318133466</v>
      </c>
      <c r="S27">
        <f t="shared" si="8"/>
        <v>-116.39727814208099</v>
      </c>
      <c r="T27">
        <f t="shared" si="9"/>
        <v>1.2665987078326999</v>
      </c>
      <c r="U27">
        <f t="shared" si="10"/>
        <v>0.23633512491389946</v>
      </c>
      <c r="V27">
        <f t="shared" si="11"/>
        <v>227.49974051188283</v>
      </c>
      <c r="W27" s="167"/>
      <c r="X27" s="167"/>
      <c r="Y27" s="167"/>
    </row>
    <row r="28" spans="1:25" x14ac:dyDescent="0.25">
      <c r="A28" s="180" t="s">
        <v>79</v>
      </c>
      <c r="B28" s="181">
        <v>8397</v>
      </c>
      <c r="C28" s="181">
        <v>14657</v>
      </c>
      <c r="D28" s="181">
        <v>20409</v>
      </c>
      <c r="E28" s="181">
        <v>1135</v>
      </c>
      <c r="F28" s="181">
        <v>1317</v>
      </c>
      <c r="G28" s="181">
        <v>1302</v>
      </c>
      <c r="H28">
        <f t="shared" si="0"/>
        <v>9530595</v>
      </c>
      <c r="I28">
        <f t="shared" si="12"/>
        <v>8175985089</v>
      </c>
      <c r="J28">
        <f t="shared" si="1"/>
        <v>19303269</v>
      </c>
      <c r="K28">
        <f t="shared" si="13"/>
        <v>17502137067</v>
      </c>
      <c r="L28">
        <f t="shared" si="2"/>
        <v>26572518</v>
      </c>
      <c r="M28">
        <f t="shared" si="14"/>
        <v>16599868182</v>
      </c>
      <c r="N28">
        <f t="shared" si="3"/>
        <v>0.62403271153033291</v>
      </c>
      <c r="O28">
        <f t="shared" si="4"/>
        <v>-0.47155248966245994</v>
      </c>
      <c r="P28">
        <f t="shared" si="5"/>
        <v>-333.98984288459161</v>
      </c>
      <c r="Q28">
        <f t="shared" si="6"/>
        <v>0.48925895909674971</v>
      </c>
      <c r="R28">
        <f t="shared" si="7"/>
        <v>-0.71486336097427705</v>
      </c>
      <c r="S28">
        <f t="shared" si="8"/>
        <v>-460.62510121875607</v>
      </c>
      <c r="T28">
        <f t="shared" si="9"/>
        <v>0.69949974369253343</v>
      </c>
      <c r="U28">
        <f t="shared" si="10"/>
        <v>-0.35738985129191719</v>
      </c>
      <c r="V28">
        <f t="shared" si="11"/>
        <v>-325.49233040886531</v>
      </c>
      <c r="W28" s="167"/>
      <c r="X28" s="167"/>
      <c r="Y28" s="167"/>
    </row>
    <row r="29" spans="1:25" x14ac:dyDescent="0.25">
      <c r="A29" s="180" t="s">
        <v>70</v>
      </c>
      <c r="B29" s="181">
        <v>11758</v>
      </c>
      <c r="C29" s="181">
        <v>15337</v>
      </c>
      <c r="D29" s="181">
        <v>19016</v>
      </c>
      <c r="E29" s="187">
        <v>899</v>
      </c>
      <c r="F29" s="181">
        <v>1072</v>
      </c>
      <c r="G29" s="181">
        <v>1060</v>
      </c>
      <c r="H29">
        <f t="shared" si="0"/>
        <v>10570442</v>
      </c>
      <c r="I29">
        <f t="shared" si="12"/>
        <v>8186555531</v>
      </c>
      <c r="J29">
        <f t="shared" si="1"/>
        <v>16441264</v>
      </c>
      <c r="K29">
        <f t="shared" si="13"/>
        <v>17518578331</v>
      </c>
      <c r="L29">
        <f t="shared" si="2"/>
        <v>20156960</v>
      </c>
      <c r="M29">
        <f t="shared" si="14"/>
        <v>16620025142</v>
      </c>
      <c r="N29">
        <f t="shared" si="3"/>
        <v>0.87380929167246091</v>
      </c>
      <c r="O29">
        <f t="shared" si="4"/>
        <v>-0.13489312888382293</v>
      </c>
      <c r="P29">
        <f t="shared" si="5"/>
        <v>-105.96591159190831</v>
      </c>
      <c r="Q29">
        <f t="shared" si="6"/>
        <v>0.51195774412682338</v>
      </c>
      <c r="R29">
        <f t="shared" si="7"/>
        <v>-0.66951318835079787</v>
      </c>
      <c r="S29">
        <f t="shared" si="8"/>
        <v>-367.44135880436011</v>
      </c>
      <c r="T29">
        <f t="shared" si="9"/>
        <v>0.65175594718296903</v>
      </c>
      <c r="U29">
        <f t="shared" si="10"/>
        <v>-0.42808510126505783</v>
      </c>
      <c r="V29">
        <f t="shared" si="11"/>
        <v>-295.74743128892044</v>
      </c>
      <c r="W29" s="167"/>
      <c r="X29" s="167"/>
      <c r="Y29" s="167"/>
    </row>
    <row r="30" spans="1:25" x14ac:dyDescent="0.25">
      <c r="A30" s="180" t="s">
        <v>67</v>
      </c>
      <c r="B30" s="181">
        <v>9186</v>
      </c>
      <c r="C30" s="181">
        <v>16542</v>
      </c>
      <c r="D30" s="181">
        <v>18595</v>
      </c>
      <c r="E30" s="181">
        <v>1048</v>
      </c>
      <c r="F30" s="181">
        <v>1266</v>
      </c>
      <c r="G30" s="181">
        <v>1313</v>
      </c>
      <c r="H30">
        <f t="shared" si="0"/>
        <v>9626928</v>
      </c>
      <c r="I30">
        <f t="shared" si="12"/>
        <v>8196182459</v>
      </c>
      <c r="J30">
        <f t="shared" si="1"/>
        <v>20942172</v>
      </c>
      <c r="K30">
        <f t="shared" si="13"/>
        <v>17539520503</v>
      </c>
      <c r="L30">
        <f t="shared" si="2"/>
        <v>24415235</v>
      </c>
      <c r="M30">
        <f t="shared" si="14"/>
        <v>16644440377</v>
      </c>
      <c r="N30">
        <f t="shared" si="3"/>
        <v>0.6826681538784849</v>
      </c>
      <c r="O30">
        <f t="shared" si="4"/>
        <v>-0.3817464029602845</v>
      </c>
      <c r="P30">
        <f t="shared" si="5"/>
        <v>-273.11520554226479</v>
      </c>
      <c r="Q30">
        <f t="shared" si="6"/>
        <v>0.55218132642276274</v>
      </c>
      <c r="R30">
        <f t="shared" si="7"/>
        <v>-0.59387879674972599</v>
      </c>
      <c r="S30">
        <f t="shared" si="8"/>
        <v>-415.15783766210041</v>
      </c>
      <c r="T30">
        <f t="shared" si="9"/>
        <v>0.63732655857526865</v>
      </c>
      <c r="U30">
        <f t="shared" si="10"/>
        <v>-0.45047310394591733</v>
      </c>
      <c r="V30">
        <f t="shared" si="11"/>
        <v>-376.96029513903341</v>
      </c>
      <c r="W30" s="167"/>
      <c r="X30" s="167"/>
      <c r="Y30" s="167"/>
    </row>
    <row r="31" spans="1:25" x14ac:dyDescent="0.25">
      <c r="A31" s="180" t="s">
        <v>113</v>
      </c>
      <c r="B31" s="181">
        <v>11530</v>
      </c>
      <c r="C31" s="181">
        <v>20617</v>
      </c>
      <c r="D31" s="181">
        <v>24415</v>
      </c>
      <c r="E31" s="181">
        <v>23909</v>
      </c>
      <c r="F31" s="181">
        <v>27861</v>
      </c>
      <c r="G31" s="181">
        <v>28261</v>
      </c>
      <c r="H31">
        <f t="shared" si="0"/>
        <v>275670770</v>
      </c>
      <c r="I31">
        <f t="shared" si="12"/>
        <v>8471853229</v>
      </c>
      <c r="J31">
        <f t="shared" si="1"/>
        <v>574410237</v>
      </c>
      <c r="K31">
        <f t="shared" si="13"/>
        <v>18113930740</v>
      </c>
      <c r="L31">
        <f t="shared" si="2"/>
        <v>689992315</v>
      </c>
      <c r="M31">
        <f t="shared" si="14"/>
        <v>17334432692</v>
      </c>
      <c r="N31">
        <f t="shared" si="3"/>
        <v>0.85686520947299483</v>
      </c>
      <c r="O31">
        <f t="shared" si="4"/>
        <v>-0.15447465458291856</v>
      </c>
      <c r="P31">
        <f t="shared" si="5"/>
        <v>-3164.6898540686357</v>
      </c>
      <c r="Q31">
        <f t="shared" si="6"/>
        <v>0.6882071337721013</v>
      </c>
      <c r="R31">
        <f t="shared" si="7"/>
        <v>-0.37366541983100959</v>
      </c>
      <c r="S31">
        <f t="shared" si="8"/>
        <v>-7164.7126821536858</v>
      </c>
      <c r="T31">
        <f t="shared" si="9"/>
        <v>0.83680171700000994</v>
      </c>
      <c r="U31">
        <f t="shared" si="10"/>
        <v>-0.17816813380932706</v>
      </c>
      <c r="V31">
        <f t="shared" si="11"/>
        <v>-4213.4720634920404</v>
      </c>
      <c r="W31" s="167"/>
      <c r="X31" s="167"/>
      <c r="Y31" s="167"/>
    </row>
    <row r="32" spans="1:25" x14ac:dyDescent="0.25">
      <c r="A32" s="180" t="s">
        <v>69</v>
      </c>
      <c r="B32" s="181">
        <v>7506</v>
      </c>
      <c r="C32" s="181">
        <v>17290</v>
      </c>
      <c r="D32" s="181">
        <v>18812</v>
      </c>
      <c r="E32" s="187">
        <v>808</v>
      </c>
      <c r="F32" s="187">
        <v>892</v>
      </c>
      <c r="G32" s="187">
        <v>897</v>
      </c>
      <c r="H32">
        <f t="shared" si="0"/>
        <v>6064848</v>
      </c>
      <c r="I32">
        <f t="shared" si="12"/>
        <v>8477918077</v>
      </c>
      <c r="J32">
        <f t="shared" si="1"/>
        <v>15422680</v>
      </c>
      <c r="K32">
        <f t="shared" si="13"/>
        <v>18129353420</v>
      </c>
      <c r="L32">
        <f t="shared" si="2"/>
        <v>16874364</v>
      </c>
      <c r="M32">
        <f t="shared" si="14"/>
        <v>17351307056</v>
      </c>
      <c r="N32">
        <f t="shared" si="3"/>
        <v>0.55781702188241977</v>
      </c>
      <c r="O32">
        <f t="shared" si="4"/>
        <v>-0.58372428815105704</v>
      </c>
      <c r="P32">
        <f t="shared" si="5"/>
        <v>-263.09396596562129</v>
      </c>
      <c r="Q32">
        <f t="shared" si="6"/>
        <v>0.57714998995584377</v>
      </c>
      <c r="R32">
        <f t="shared" si="7"/>
        <v>-0.54965309832424158</v>
      </c>
      <c r="S32">
        <f t="shared" si="8"/>
        <v>-282.97119391791472</v>
      </c>
      <c r="T32">
        <f t="shared" si="9"/>
        <v>0.64476403441344199</v>
      </c>
      <c r="U32">
        <f t="shared" si="10"/>
        <v>-0.43887086724014912</v>
      </c>
      <c r="V32">
        <f t="shared" si="11"/>
        <v>-253.82243140061132</v>
      </c>
      <c r="W32" s="167"/>
      <c r="X32" s="167"/>
      <c r="Y32" s="167"/>
    </row>
    <row r="33" spans="1:25" x14ac:dyDescent="0.25">
      <c r="A33" s="180" t="s">
        <v>179</v>
      </c>
      <c r="B33" s="181">
        <v>23337</v>
      </c>
      <c r="C33" s="181">
        <v>38471</v>
      </c>
      <c r="D33" s="181">
        <v>37814</v>
      </c>
      <c r="E33" s="181">
        <v>6374</v>
      </c>
      <c r="F33" s="181">
        <v>8536</v>
      </c>
      <c r="G33" s="181">
        <v>9667</v>
      </c>
      <c r="H33">
        <f t="shared" si="0"/>
        <v>148750038</v>
      </c>
      <c r="I33">
        <f t="shared" si="12"/>
        <v>8626668115</v>
      </c>
      <c r="J33">
        <f t="shared" si="1"/>
        <v>328388456</v>
      </c>
      <c r="K33">
        <f t="shared" si="13"/>
        <v>18457741876</v>
      </c>
      <c r="L33">
        <f t="shared" si="2"/>
        <v>365547938</v>
      </c>
      <c r="M33">
        <f t="shared" si="14"/>
        <v>17716854994</v>
      </c>
      <c r="N33">
        <f t="shared" si="3"/>
        <v>1.7343159924953409</v>
      </c>
      <c r="O33">
        <f t="shared" si="4"/>
        <v>0.55061309502886047</v>
      </c>
      <c r="P33">
        <f t="shared" si="5"/>
        <v>6086.7690523637875</v>
      </c>
      <c r="Q33">
        <f t="shared" si="6"/>
        <v>1.2841837630764179</v>
      </c>
      <c r="R33">
        <f t="shared" si="7"/>
        <v>0.25012331268817567</v>
      </c>
      <c r="S33">
        <f t="shared" si="8"/>
        <v>2741.7998785180057</v>
      </c>
      <c r="T33">
        <f t="shared" si="9"/>
        <v>1.2960401444455611</v>
      </c>
      <c r="U33">
        <f t="shared" si="10"/>
        <v>0.25931357310278652</v>
      </c>
      <c r="V33">
        <f t="shared" si="11"/>
        <v>3248.8931007616038</v>
      </c>
      <c r="W33" s="167"/>
      <c r="X33" s="167"/>
      <c r="Y33" s="167"/>
    </row>
    <row r="34" spans="1:25" x14ac:dyDescent="0.25">
      <c r="A34" s="180" t="s">
        <v>245</v>
      </c>
      <c r="B34" s="181">
        <v>29919</v>
      </c>
      <c r="C34" s="181">
        <v>100534</v>
      </c>
      <c r="D34" s="181">
        <v>98390</v>
      </c>
      <c r="E34" s="187">
        <v>788</v>
      </c>
      <c r="F34" s="187">
        <v>832</v>
      </c>
      <c r="G34" s="187">
        <v>821</v>
      </c>
      <c r="H34">
        <f t="shared" si="0"/>
        <v>23576172</v>
      </c>
      <c r="I34">
        <f t="shared" si="12"/>
        <v>8650244287</v>
      </c>
      <c r="J34">
        <f t="shared" si="1"/>
        <v>83644288</v>
      </c>
      <c r="K34">
        <f t="shared" si="13"/>
        <v>18541386164</v>
      </c>
      <c r="L34">
        <f t="shared" si="2"/>
        <v>80778190</v>
      </c>
      <c r="M34">
        <f t="shared" si="14"/>
        <v>17797633184</v>
      </c>
      <c r="N34">
        <f t="shared" si="3"/>
        <v>2.2234648917799249</v>
      </c>
      <c r="O34">
        <f t="shared" si="4"/>
        <v>0.79906674122395438</v>
      </c>
      <c r="P34">
        <f t="shared" si="5"/>
        <v>1400.03711409676</v>
      </c>
      <c r="Q34">
        <f t="shared" si="6"/>
        <v>3.3558818444315093</v>
      </c>
      <c r="R34">
        <f t="shared" si="7"/>
        <v>1.2107145807239983</v>
      </c>
      <c r="S34">
        <f t="shared" si="8"/>
        <v>3380.4285467598233</v>
      </c>
      <c r="T34">
        <f t="shared" si="9"/>
        <v>3.3722269480086413</v>
      </c>
      <c r="U34">
        <f t="shared" si="10"/>
        <v>1.2155733415547234</v>
      </c>
      <c r="V34">
        <f t="shared" si="11"/>
        <v>3365.4343165105074</v>
      </c>
      <c r="W34" s="167"/>
      <c r="X34" s="167"/>
      <c r="Y34" s="167"/>
    </row>
    <row r="35" spans="1:25" x14ac:dyDescent="0.25">
      <c r="A35" s="180" t="s">
        <v>35</v>
      </c>
      <c r="B35" s="181">
        <v>11409</v>
      </c>
      <c r="C35" s="181">
        <v>12825</v>
      </c>
      <c r="D35" s="181">
        <v>14823</v>
      </c>
      <c r="E35" s="187">
        <v>510</v>
      </c>
      <c r="F35" s="187">
        <v>438</v>
      </c>
      <c r="G35" s="187">
        <v>439</v>
      </c>
      <c r="H35">
        <f t="shared" si="0"/>
        <v>5818590</v>
      </c>
      <c r="I35">
        <f t="shared" si="12"/>
        <v>8656062877</v>
      </c>
      <c r="J35">
        <f t="shared" si="1"/>
        <v>5617350</v>
      </c>
      <c r="K35">
        <f t="shared" si="13"/>
        <v>18547003514</v>
      </c>
      <c r="L35">
        <f t="shared" si="2"/>
        <v>6507297</v>
      </c>
      <c r="M35">
        <f t="shared" si="14"/>
        <v>17804140481</v>
      </c>
      <c r="N35">
        <f t="shared" si="3"/>
        <v>0.84787295532327822</v>
      </c>
      <c r="O35">
        <f t="shared" si="4"/>
        <v>-0.16502447124965394</v>
      </c>
      <c r="P35">
        <f t="shared" si="5"/>
        <v>-71.359090930943779</v>
      </c>
      <c r="Q35">
        <f t="shared" si="6"/>
        <v>0.42810576178043358</v>
      </c>
      <c r="R35">
        <f t="shared" si="7"/>
        <v>-0.84838500696260744</v>
      </c>
      <c r="S35">
        <f t="shared" si="8"/>
        <v>-159.08094724370557</v>
      </c>
      <c r="T35">
        <f t="shared" si="9"/>
        <v>0.50804472050342608</v>
      </c>
      <c r="U35">
        <f t="shared" si="10"/>
        <v>-0.67718580279122798</v>
      </c>
      <c r="V35">
        <f t="shared" si="11"/>
        <v>-151.03385496759338</v>
      </c>
      <c r="W35" s="167"/>
      <c r="X35" s="167"/>
      <c r="Y35" s="167"/>
    </row>
    <row r="36" spans="1:25" x14ac:dyDescent="0.25">
      <c r="A36" s="180" t="s">
        <v>174</v>
      </c>
      <c r="B36" s="181">
        <v>15128</v>
      </c>
      <c r="C36" s="181">
        <v>39657</v>
      </c>
      <c r="D36" s="181">
        <v>36579</v>
      </c>
      <c r="E36" s="181">
        <v>7338</v>
      </c>
      <c r="F36" s="181">
        <v>7165</v>
      </c>
      <c r="G36" s="181">
        <v>7252</v>
      </c>
      <c r="H36">
        <f t="shared" si="0"/>
        <v>111009264</v>
      </c>
      <c r="I36">
        <f t="shared" si="12"/>
        <v>8767072141</v>
      </c>
      <c r="J36">
        <f t="shared" si="1"/>
        <v>284142405</v>
      </c>
      <c r="K36">
        <f t="shared" si="13"/>
        <v>18831145919</v>
      </c>
      <c r="L36">
        <f t="shared" si="2"/>
        <v>265270908</v>
      </c>
      <c r="M36">
        <f t="shared" si="14"/>
        <v>18069411389</v>
      </c>
      <c r="N36">
        <f t="shared" si="3"/>
        <v>1.1242547171645678</v>
      </c>
      <c r="O36">
        <f t="shared" si="4"/>
        <v>0.11712034249227023</v>
      </c>
      <c r="P36">
        <f t="shared" si="5"/>
        <v>966.21718962278021</v>
      </c>
      <c r="Q36">
        <f t="shared" si="6"/>
        <v>1.323773114614164</v>
      </c>
      <c r="R36">
        <f t="shared" si="7"/>
        <v>0.28048607924593155</v>
      </c>
      <c r="S36">
        <f t="shared" si="8"/>
        <v>2660.3640036754491</v>
      </c>
      <c r="T36">
        <f t="shared" si="9"/>
        <v>1.2537116529241599</v>
      </c>
      <c r="U36">
        <f t="shared" si="10"/>
        <v>0.22610847392328676</v>
      </c>
      <c r="V36">
        <f t="shared" si="11"/>
        <v>2055.7594568804579</v>
      </c>
      <c r="W36" s="167"/>
      <c r="X36" s="167"/>
      <c r="Y36" s="167"/>
    </row>
    <row r="37" spans="1:25" x14ac:dyDescent="0.25">
      <c r="A37" s="180" t="s">
        <v>62</v>
      </c>
      <c r="B37" s="181">
        <v>7210</v>
      </c>
      <c r="C37" s="181">
        <v>23254</v>
      </c>
      <c r="D37" s="181">
        <v>18145</v>
      </c>
      <c r="E37" s="187">
        <v>268</v>
      </c>
      <c r="F37" s="187">
        <v>253</v>
      </c>
      <c r="G37" s="187">
        <v>258</v>
      </c>
      <c r="H37">
        <f t="shared" si="0"/>
        <v>1932280</v>
      </c>
      <c r="I37">
        <f t="shared" si="12"/>
        <v>8769004421</v>
      </c>
      <c r="J37">
        <f t="shared" si="1"/>
        <v>5883262</v>
      </c>
      <c r="K37">
        <f t="shared" si="13"/>
        <v>18837029181</v>
      </c>
      <c r="L37">
        <f t="shared" si="2"/>
        <v>4681410</v>
      </c>
      <c r="M37">
        <f t="shared" si="14"/>
        <v>18074092799</v>
      </c>
      <c r="N37">
        <f t="shared" si="3"/>
        <v>0.535819441483113</v>
      </c>
      <c r="O37">
        <f t="shared" si="4"/>
        <v>-0.6239580375670285</v>
      </c>
      <c r="P37">
        <f t="shared" si="5"/>
        <v>-89.60013104908127</v>
      </c>
      <c r="Q37">
        <f t="shared" si="6"/>
        <v>0.77623168689607813</v>
      </c>
      <c r="R37">
        <f t="shared" si="7"/>
        <v>-0.2533042377730243</v>
      </c>
      <c r="S37">
        <f t="shared" si="8"/>
        <v>-49.745562273473425</v>
      </c>
      <c r="T37">
        <f t="shared" si="9"/>
        <v>0.62190322158366496</v>
      </c>
      <c r="U37">
        <f t="shared" si="10"/>
        <v>-0.47497079065791703</v>
      </c>
      <c r="V37">
        <f t="shared" si="11"/>
        <v>-76.209553136021171</v>
      </c>
      <c r="W37" s="167"/>
      <c r="X37" s="167"/>
      <c r="Y37" s="167"/>
    </row>
    <row r="38" spans="1:25" x14ac:dyDescent="0.25">
      <c r="A38" s="180" t="s">
        <v>82</v>
      </c>
      <c r="B38" s="181">
        <v>9972</v>
      </c>
      <c r="C38" s="181">
        <v>20572</v>
      </c>
      <c r="D38" s="181">
        <v>20755</v>
      </c>
      <c r="E38" s="181">
        <v>17346</v>
      </c>
      <c r="F38" s="181">
        <v>16277</v>
      </c>
      <c r="G38" s="181">
        <v>16196</v>
      </c>
      <c r="H38">
        <f t="shared" si="0"/>
        <v>172974312</v>
      </c>
      <c r="I38">
        <f t="shared" si="12"/>
        <v>8941978733</v>
      </c>
      <c r="J38">
        <f t="shared" si="1"/>
        <v>334850444</v>
      </c>
      <c r="K38">
        <f t="shared" si="13"/>
        <v>19171879625</v>
      </c>
      <c r="L38">
        <f t="shared" si="2"/>
        <v>336147980</v>
      </c>
      <c r="M38">
        <f t="shared" si="14"/>
        <v>18410240779</v>
      </c>
      <c r="N38">
        <f t="shared" si="3"/>
        <v>0.74108064777664395</v>
      </c>
      <c r="O38">
        <f t="shared" si="4"/>
        <v>-0.29964582320257471</v>
      </c>
      <c r="P38">
        <f t="shared" si="5"/>
        <v>-3851.8826083468421</v>
      </c>
      <c r="Q38">
        <f t="shared" si="6"/>
        <v>0.68670500829216996</v>
      </c>
      <c r="R38">
        <f t="shared" si="7"/>
        <v>-0.37585047010677092</v>
      </c>
      <c r="S38">
        <f t="shared" si="8"/>
        <v>-4201.0676599135641</v>
      </c>
      <c r="T38">
        <f t="shared" si="9"/>
        <v>0.71135857613496645</v>
      </c>
      <c r="U38">
        <f t="shared" si="10"/>
        <v>-0.34057864981794855</v>
      </c>
      <c r="V38">
        <f t="shared" si="11"/>
        <v>-3923.8623088491508</v>
      </c>
      <c r="W38" s="167"/>
      <c r="X38" s="167"/>
      <c r="Y38" s="167"/>
    </row>
    <row r="39" spans="1:25" x14ac:dyDescent="0.25">
      <c r="A39" s="180" t="s">
        <v>25</v>
      </c>
      <c r="B39" s="181">
        <v>6501</v>
      </c>
      <c r="C39" s="181">
        <v>25179</v>
      </c>
      <c r="D39" s="181">
        <v>13867</v>
      </c>
      <c r="E39" s="187">
        <v>316</v>
      </c>
      <c r="F39" s="187">
        <v>408</v>
      </c>
      <c r="G39" s="187">
        <v>450</v>
      </c>
      <c r="H39">
        <f t="shared" si="0"/>
        <v>2054316</v>
      </c>
      <c r="I39">
        <f t="shared" si="12"/>
        <v>8944033049</v>
      </c>
      <c r="J39">
        <f t="shared" si="1"/>
        <v>10273032</v>
      </c>
      <c r="K39">
        <f t="shared" si="13"/>
        <v>19182152657</v>
      </c>
      <c r="L39">
        <f t="shared" si="2"/>
        <v>6240150</v>
      </c>
      <c r="M39">
        <f t="shared" si="14"/>
        <v>18416480929</v>
      </c>
      <c r="N39">
        <f t="shared" si="3"/>
        <v>0.4831292911347736</v>
      </c>
      <c r="O39">
        <f t="shared" si="4"/>
        <v>-0.72747097764155455</v>
      </c>
      <c r="P39">
        <f t="shared" si="5"/>
        <v>-111.06216192871086</v>
      </c>
      <c r="Q39">
        <f t="shared" si="6"/>
        <v>0.84048927687091901</v>
      </c>
      <c r="R39">
        <f t="shared" si="7"/>
        <v>-0.17377108425064058</v>
      </c>
      <c r="S39">
        <f t="shared" si="8"/>
        <v>-59.589515040701755</v>
      </c>
      <c r="T39">
        <f t="shared" si="9"/>
        <v>0.47527869791681909</v>
      </c>
      <c r="U39">
        <f t="shared" si="10"/>
        <v>-0.74385391455122341</v>
      </c>
      <c r="V39">
        <f t="shared" si="11"/>
        <v>-159.09206397670542</v>
      </c>
      <c r="W39" s="167"/>
      <c r="X39" s="167"/>
      <c r="Y39" s="167"/>
    </row>
    <row r="40" spans="1:25" x14ac:dyDescent="0.25">
      <c r="A40" s="180" t="s">
        <v>160</v>
      </c>
      <c r="B40" s="181">
        <v>15528</v>
      </c>
      <c r="C40" s="181">
        <v>31008</v>
      </c>
      <c r="D40" s="181">
        <v>33229</v>
      </c>
      <c r="E40" s="181">
        <v>29646</v>
      </c>
      <c r="F40" s="181">
        <v>29234</v>
      </c>
      <c r="G40" s="181">
        <v>29254</v>
      </c>
      <c r="H40">
        <f t="shared" si="0"/>
        <v>460343088</v>
      </c>
      <c r="I40">
        <f t="shared" si="12"/>
        <v>9404376137</v>
      </c>
      <c r="J40">
        <f t="shared" si="1"/>
        <v>906487872</v>
      </c>
      <c r="K40">
        <f t="shared" si="13"/>
        <v>20088640529</v>
      </c>
      <c r="L40">
        <f t="shared" si="2"/>
        <v>972081166</v>
      </c>
      <c r="M40">
        <f t="shared" si="14"/>
        <v>19388562095</v>
      </c>
      <c r="N40">
        <f t="shared" si="3"/>
        <v>1.1539811771636308</v>
      </c>
      <c r="O40">
        <f t="shared" si="4"/>
        <v>0.14321785700282286</v>
      </c>
      <c r="P40">
        <f t="shared" si="5"/>
        <v>4899.6155046790027</v>
      </c>
      <c r="Q40">
        <f t="shared" si="6"/>
        <v>1.0350645973713595</v>
      </c>
      <c r="R40">
        <f t="shared" si="7"/>
        <v>3.4463837688915089E-2</v>
      </c>
      <c r="S40">
        <f t="shared" si="8"/>
        <v>1042.8439679569503</v>
      </c>
      <c r="T40">
        <f t="shared" si="9"/>
        <v>1.1388934775422213</v>
      </c>
      <c r="U40">
        <f t="shared" si="10"/>
        <v>0.13005715730154371</v>
      </c>
      <c r="V40">
        <f t="shared" si="11"/>
        <v>4333.1389936261494</v>
      </c>
      <c r="W40" s="167"/>
      <c r="X40" s="167"/>
      <c r="Y40" s="167"/>
    </row>
    <row r="41" spans="1:25" x14ac:dyDescent="0.25">
      <c r="A41" s="180" t="s">
        <v>124</v>
      </c>
      <c r="B41" s="181">
        <v>9317</v>
      </c>
      <c r="C41" s="181">
        <v>29079</v>
      </c>
      <c r="D41" s="181">
        <v>25879</v>
      </c>
      <c r="E41" s="187">
        <v>804</v>
      </c>
      <c r="F41" s="187">
        <v>813</v>
      </c>
      <c r="G41" s="181">
        <v>838</v>
      </c>
      <c r="H41">
        <f t="shared" si="0"/>
        <v>7490868</v>
      </c>
      <c r="I41">
        <f t="shared" si="12"/>
        <v>9411867005</v>
      </c>
      <c r="J41">
        <f t="shared" si="1"/>
        <v>23641227</v>
      </c>
      <c r="K41">
        <f t="shared" si="13"/>
        <v>20112281756</v>
      </c>
      <c r="L41">
        <f t="shared" si="2"/>
        <v>21686602</v>
      </c>
      <c r="M41">
        <f t="shared" si="14"/>
        <v>19410248697</v>
      </c>
      <c r="N41">
        <f t="shared" si="3"/>
        <v>0.69240356952817805</v>
      </c>
      <c r="O41">
        <f t="shared" si="4"/>
        <v>-0.36758630039559831</v>
      </c>
      <c r="P41">
        <f t="shared" si="5"/>
        <v>-204.6325254688698</v>
      </c>
      <c r="Q41">
        <f t="shared" si="6"/>
        <v>0.97067348513163565</v>
      </c>
      <c r="R41">
        <f t="shared" si="7"/>
        <v>-2.9765133840860179E-2</v>
      </c>
      <c r="S41">
        <f t="shared" si="8"/>
        <v>-23.489379901183195</v>
      </c>
      <c r="T41">
        <f t="shared" si="9"/>
        <v>0.88697897334602738</v>
      </c>
      <c r="U41">
        <f t="shared" si="10"/>
        <v>-0.11993400231314241</v>
      </c>
      <c r="V41">
        <f t="shared" si="11"/>
        <v>-89.14555024595056</v>
      </c>
      <c r="W41" s="167"/>
      <c r="X41" s="167"/>
      <c r="Y41" s="167"/>
    </row>
    <row r="42" spans="1:25" x14ac:dyDescent="0.25">
      <c r="A42" s="180" t="s">
        <v>18</v>
      </c>
      <c r="B42" s="181">
        <v>8839</v>
      </c>
      <c r="C42" s="181">
        <v>15005</v>
      </c>
      <c r="D42" s="181">
        <v>13365</v>
      </c>
      <c r="E42" s="187">
        <v>987</v>
      </c>
      <c r="F42" s="181">
        <v>1283</v>
      </c>
      <c r="G42" s="181">
        <v>1327</v>
      </c>
      <c r="H42">
        <f t="shared" si="0"/>
        <v>8724093</v>
      </c>
      <c r="I42">
        <f t="shared" si="12"/>
        <v>9420591098</v>
      </c>
      <c r="J42">
        <f t="shared" si="1"/>
        <v>19251415</v>
      </c>
      <c r="K42">
        <f t="shared" si="13"/>
        <v>20131533171</v>
      </c>
      <c r="L42">
        <f t="shared" si="2"/>
        <v>17735355</v>
      </c>
      <c r="M42">
        <f t="shared" si="14"/>
        <v>19427984052</v>
      </c>
      <c r="N42">
        <f t="shared" si="3"/>
        <v>0.65688044982929761</v>
      </c>
      <c r="O42">
        <f t="shared" si="4"/>
        <v>-0.42025324078507531</v>
      </c>
      <c r="P42">
        <f t="shared" si="5"/>
        <v>-272.46740805708185</v>
      </c>
      <c r="Q42">
        <f t="shared" si="6"/>
        <v>0.50087539614155208</v>
      </c>
      <c r="R42">
        <f t="shared" si="7"/>
        <v>-0.69139791912711035</v>
      </c>
      <c r="S42">
        <f t="shared" si="8"/>
        <v>-444.30829711172504</v>
      </c>
      <c r="T42">
        <f t="shared" si="9"/>
        <v>0.45807310865063006</v>
      </c>
      <c r="U42">
        <f t="shared" si="10"/>
        <v>-0.78072648173206827</v>
      </c>
      <c r="V42">
        <f t="shared" si="11"/>
        <v>-474.57475321604898</v>
      </c>
      <c r="W42" s="167"/>
      <c r="X42" s="167"/>
      <c r="Y42" s="167"/>
    </row>
    <row r="43" spans="1:25" x14ac:dyDescent="0.25">
      <c r="A43" s="180" t="s">
        <v>10</v>
      </c>
      <c r="B43" s="181">
        <v>7178</v>
      </c>
      <c r="C43" s="181">
        <v>11587</v>
      </c>
      <c r="D43" s="181">
        <v>11094</v>
      </c>
      <c r="E43" s="187">
        <v>244</v>
      </c>
      <c r="F43" s="187">
        <v>321</v>
      </c>
      <c r="G43" s="187">
        <v>323</v>
      </c>
      <c r="H43">
        <f t="shared" si="0"/>
        <v>1751432</v>
      </c>
      <c r="I43">
        <f t="shared" si="12"/>
        <v>9422342530</v>
      </c>
      <c r="J43">
        <f t="shared" si="1"/>
        <v>3719427</v>
      </c>
      <c r="K43">
        <f t="shared" si="13"/>
        <v>20135252598</v>
      </c>
      <c r="L43">
        <f t="shared" si="2"/>
        <v>3583362</v>
      </c>
      <c r="M43">
        <f t="shared" si="14"/>
        <v>19431567414</v>
      </c>
      <c r="N43">
        <f t="shared" si="3"/>
        <v>0.53344132468318795</v>
      </c>
      <c r="O43">
        <f t="shared" si="4"/>
        <v>-0.62840619613847071</v>
      </c>
      <c r="P43">
        <f t="shared" si="5"/>
        <v>-81.793151424563874</v>
      </c>
      <c r="Q43">
        <f t="shared" si="6"/>
        <v>0.38678062079921122</v>
      </c>
      <c r="R43">
        <f t="shared" si="7"/>
        <v>-0.94989761800451544</v>
      </c>
      <c r="S43">
        <f t="shared" si="8"/>
        <v>-117.9360389143806</v>
      </c>
      <c r="T43">
        <f t="shared" si="9"/>
        <v>0.38023666796633671</v>
      </c>
      <c r="U43">
        <f t="shared" si="10"/>
        <v>-0.96696140968990774</v>
      </c>
      <c r="V43">
        <f t="shared" si="11"/>
        <v>-118.75876158462472</v>
      </c>
      <c r="W43" s="167"/>
      <c r="X43" s="167"/>
      <c r="Y43" s="167"/>
    </row>
    <row r="44" spans="1:25" x14ac:dyDescent="0.25">
      <c r="A44" s="180" t="s">
        <v>56</v>
      </c>
      <c r="B44" s="181">
        <v>13849</v>
      </c>
      <c r="C44" s="181">
        <v>34597</v>
      </c>
      <c r="D44" s="181">
        <v>17625</v>
      </c>
      <c r="E44" s="181">
        <v>1090</v>
      </c>
      <c r="F44" s="181">
        <v>1520</v>
      </c>
      <c r="G44" s="187">
        <v>1570</v>
      </c>
      <c r="H44">
        <f t="shared" si="0"/>
        <v>15095410</v>
      </c>
      <c r="I44">
        <f t="shared" si="12"/>
        <v>9437437940</v>
      </c>
      <c r="J44">
        <f t="shared" si="1"/>
        <v>52587440</v>
      </c>
      <c r="K44">
        <f t="shared" si="13"/>
        <v>20187840038</v>
      </c>
      <c r="L44">
        <f t="shared" si="2"/>
        <v>27671250</v>
      </c>
      <c r="M44">
        <f t="shared" si="14"/>
        <v>19459238664</v>
      </c>
      <c r="N44">
        <f t="shared" si="3"/>
        <v>1.0292043613175634</v>
      </c>
      <c r="O44">
        <f t="shared" si="4"/>
        <v>2.8786038996694515E-2</v>
      </c>
      <c r="P44">
        <f t="shared" si="5"/>
        <v>32.293121399696439</v>
      </c>
      <c r="Q44">
        <f t="shared" si="6"/>
        <v>1.1548674495374394</v>
      </c>
      <c r="R44">
        <f t="shared" si="7"/>
        <v>0.14398557508281234</v>
      </c>
      <c r="S44">
        <f t="shared" si="8"/>
        <v>252.75206587642484</v>
      </c>
      <c r="T44">
        <f t="shared" si="9"/>
        <v>0.60408069883781179</v>
      </c>
      <c r="U44">
        <f t="shared" si="10"/>
        <v>-0.50404748262461829</v>
      </c>
      <c r="V44">
        <f t="shared" si="11"/>
        <v>-478.04200821557112</v>
      </c>
      <c r="W44" s="167"/>
      <c r="X44" s="167"/>
      <c r="Y44" s="167"/>
    </row>
    <row r="45" spans="1:25" x14ac:dyDescent="0.25">
      <c r="A45" s="180" t="s">
        <v>32</v>
      </c>
      <c r="B45" s="181">
        <v>7846</v>
      </c>
      <c r="C45" s="181">
        <v>12316</v>
      </c>
      <c r="D45" s="181">
        <v>14431</v>
      </c>
      <c r="E45" s="187">
        <v>778</v>
      </c>
      <c r="F45" s="187">
        <v>870</v>
      </c>
      <c r="G45" s="187">
        <v>869</v>
      </c>
      <c r="H45">
        <f t="shared" si="0"/>
        <v>6104188</v>
      </c>
      <c r="I45">
        <f t="shared" si="12"/>
        <v>9443542128</v>
      </c>
      <c r="J45">
        <f t="shared" si="1"/>
        <v>10714920</v>
      </c>
      <c r="K45">
        <f t="shared" si="13"/>
        <v>20198554958</v>
      </c>
      <c r="L45">
        <f t="shared" si="2"/>
        <v>12540539</v>
      </c>
      <c r="M45">
        <f t="shared" si="14"/>
        <v>19471779203</v>
      </c>
      <c r="N45">
        <f t="shared" si="3"/>
        <v>0.58308451288162344</v>
      </c>
      <c r="O45">
        <f t="shared" si="4"/>
        <v>-0.53942314107652534</v>
      </c>
      <c r="P45">
        <f t="shared" si="5"/>
        <v>-244.70377941340783</v>
      </c>
      <c r="Q45">
        <f t="shared" si="6"/>
        <v>0.411115053574099</v>
      </c>
      <c r="R45">
        <f t="shared" si="7"/>
        <v>-0.88888216795718678</v>
      </c>
      <c r="S45">
        <f t="shared" si="8"/>
        <v>-317.92657088767874</v>
      </c>
      <c r="T45">
        <f t="shared" si="9"/>
        <v>0.49460928027962908</v>
      </c>
      <c r="U45">
        <f t="shared" si="10"/>
        <v>-0.70398716086900992</v>
      </c>
      <c r="V45">
        <f t="shared" si="11"/>
        <v>-302.58456859529923</v>
      </c>
      <c r="W45" s="167"/>
      <c r="X45" s="167"/>
      <c r="Y45" s="167"/>
    </row>
    <row r="46" spans="1:25" x14ac:dyDescent="0.25">
      <c r="A46" s="180" t="s">
        <v>57</v>
      </c>
      <c r="B46" s="181">
        <v>9409</v>
      </c>
      <c r="C46" s="181">
        <v>17907</v>
      </c>
      <c r="D46" s="181">
        <v>17658</v>
      </c>
      <c r="E46" s="181">
        <v>1448</v>
      </c>
      <c r="F46" s="181">
        <v>1704</v>
      </c>
      <c r="G46" s="187">
        <v>1740</v>
      </c>
      <c r="H46">
        <f t="shared" si="0"/>
        <v>13624232</v>
      </c>
      <c r="I46">
        <f t="shared" si="12"/>
        <v>9457166360</v>
      </c>
      <c r="J46">
        <f t="shared" si="1"/>
        <v>30513528</v>
      </c>
      <c r="K46">
        <f t="shared" si="13"/>
        <v>20229068486</v>
      </c>
      <c r="L46">
        <f t="shared" si="2"/>
        <v>30724920</v>
      </c>
      <c r="M46">
        <f t="shared" si="14"/>
        <v>19502504123</v>
      </c>
      <c r="N46">
        <f t="shared" si="3"/>
        <v>0.69924065532796265</v>
      </c>
      <c r="O46">
        <f t="shared" si="4"/>
        <v>-0.35776031083925752</v>
      </c>
      <c r="P46">
        <f t="shared" si="5"/>
        <v>-362.23248248388501</v>
      </c>
      <c r="Q46">
        <f t="shared" si="6"/>
        <v>0.5977457993140135</v>
      </c>
      <c r="R46">
        <f t="shared" si="7"/>
        <v>-0.51458970016481831</v>
      </c>
      <c r="S46">
        <f t="shared" si="8"/>
        <v>-524.13988912099751</v>
      </c>
      <c r="T46">
        <f t="shared" si="9"/>
        <v>0.60521174355052942</v>
      </c>
      <c r="U46">
        <f t="shared" si="10"/>
        <v>-0.50217689284355993</v>
      </c>
      <c r="V46">
        <f t="shared" si="11"/>
        <v>-528.82663402623064</v>
      </c>
      <c r="W46" s="167"/>
      <c r="X46" s="167"/>
      <c r="Y46" s="167"/>
    </row>
    <row r="47" spans="1:25" x14ac:dyDescent="0.25">
      <c r="A47" s="180" t="s">
        <v>86</v>
      </c>
      <c r="B47" s="181">
        <v>11911</v>
      </c>
      <c r="C47" s="181">
        <v>18028</v>
      </c>
      <c r="D47" s="181">
        <v>20906</v>
      </c>
      <c r="E47" s="181">
        <v>3523</v>
      </c>
      <c r="F47" s="181">
        <v>5287</v>
      </c>
      <c r="G47" s="187">
        <v>5503</v>
      </c>
      <c r="H47">
        <f t="shared" si="0"/>
        <v>41962453</v>
      </c>
      <c r="I47">
        <f t="shared" si="12"/>
        <v>9499128813</v>
      </c>
      <c r="J47">
        <f t="shared" si="1"/>
        <v>95314036</v>
      </c>
      <c r="K47">
        <f t="shared" si="13"/>
        <v>20324382522</v>
      </c>
      <c r="L47">
        <f t="shared" si="2"/>
        <v>115045718</v>
      </c>
      <c r="M47">
        <f t="shared" si="14"/>
        <v>19617549841</v>
      </c>
      <c r="N47">
        <f t="shared" si="3"/>
        <v>0.88517966262210246</v>
      </c>
      <c r="O47">
        <f t="shared" si="4"/>
        <v>-0.12196464596512237</v>
      </c>
      <c r="P47">
        <f t="shared" si="5"/>
        <v>-380.34527894115547</v>
      </c>
      <c r="Q47">
        <f t="shared" si="6"/>
        <v>0.60178484782671782</v>
      </c>
      <c r="R47">
        <f t="shared" si="7"/>
        <v>-0.50785529319103895</v>
      </c>
      <c r="S47">
        <f t="shared" si="8"/>
        <v>-1615.8109326897991</v>
      </c>
      <c r="T47">
        <f t="shared" si="9"/>
        <v>0.71653396254770463</v>
      </c>
      <c r="U47">
        <f t="shared" si="10"/>
        <v>-0.33332963221243517</v>
      </c>
      <c r="V47">
        <f t="shared" si="11"/>
        <v>-1314.3475381272096</v>
      </c>
      <c r="W47" s="167"/>
      <c r="X47" s="167"/>
      <c r="Y47" s="167"/>
    </row>
    <row r="48" spans="1:25" x14ac:dyDescent="0.25">
      <c r="A48" s="180" t="s">
        <v>64</v>
      </c>
      <c r="B48" s="181">
        <v>9146</v>
      </c>
      <c r="C48" s="181">
        <v>16260</v>
      </c>
      <c r="D48" s="181">
        <v>18444</v>
      </c>
      <c r="E48" s="181">
        <v>82196</v>
      </c>
      <c r="F48" s="181">
        <v>81260</v>
      </c>
      <c r="G48" s="187">
        <v>80277</v>
      </c>
      <c r="H48">
        <f t="shared" si="0"/>
        <v>751764616</v>
      </c>
      <c r="I48">
        <f t="shared" si="12"/>
        <v>10250893429</v>
      </c>
      <c r="J48">
        <f t="shared" si="1"/>
        <v>1321287600</v>
      </c>
      <c r="K48">
        <f t="shared" si="13"/>
        <v>21645670122</v>
      </c>
      <c r="L48">
        <f t="shared" si="2"/>
        <v>1480628988</v>
      </c>
      <c r="M48">
        <f t="shared" si="14"/>
        <v>21098178829</v>
      </c>
      <c r="N48">
        <f t="shared" si="3"/>
        <v>0.67969550787857858</v>
      </c>
      <c r="O48">
        <f t="shared" si="4"/>
        <v>-0.38611036362802276</v>
      </c>
      <c r="P48">
        <f t="shared" si="5"/>
        <v>-21571.311081695043</v>
      </c>
      <c r="Q48">
        <f t="shared" si="6"/>
        <v>0.54276800674852632</v>
      </c>
      <c r="R48">
        <f t="shared" si="7"/>
        <v>-0.61107329389977616</v>
      </c>
      <c r="S48">
        <f t="shared" si="8"/>
        <v>-26951.588199050151</v>
      </c>
      <c r="T48">
        <f t="shared" si="9"/>
        <v>0.63215117216253058</v>
      </c>
      <c r="U48">
        <f t="shared" si="10"/>
        <v>-0.45862671697849144</v>
      </c>
      <c r="V48">
        <f t="shared" si="11"/>
        <v>-23274.021570272795</v>
      </c>
      <c r="W48" s="167"/>
      <c r="X48" s="167"/>
      <c r="Y48" s="167"/>
    </row>
    <row r="49" spans="1:25" x14ac:dyDescent="0.25">
      <c r="A49" s="180" t="s">
        <v>102</v>
      </c>
      <c r="B49" s="181">
        <v>11688</v>
      </c>
      <c r="C49" s="181">
        <v>25385</v>
      </c>
      <c r="D49" s="181">
        <v>22932</v>
      </c>
      <c r="E49" s="181">
        <v>5913</v>
      </c>
      <c r="F49" s="181">
        <v>6275</v>
      </c>
      <c r="G49" s="187">
        <v>6473</v>
      </c>
      <c r="H49">
        <f t="shared" si="0"/>
        <v>69111144</v>
      </c>
      <c r="I49">
        <f t="shared" si="12"/>
        <v>10320004573</v>
      </c>
      <c r="J49">
        <f t="shared" si="1"/>
        <v>159290875</v>
      </c>
      <c r="K49">
        <f t="shared" si="13"/>
        <v>21804960997</v>
      </c>
      <c r="L49">
        <f t="shared" si="2"/>
        <v>148438836</v>
      </c>
      <c r="M49">
        <f t="shared" si="14"/>
        <v>21246617665</v>
      </c>
      <c r="N49">
        <f t="shared" si="3"/>
        <v>0.86860716117262482</v>
      </c>
      <c r="O49">
        <f t="shared" si="4"/>
        <v>-0.1408643144154878</v>
      </c>
      <c r="P49">
        <f t="shared" si="5"/>
        <v>-723.48956308360755</v>
      </c>
      <c r="Q49">
        <f t="shared" si="6"/>
        <v>0.84736567351238257</v>
      </c>
      <c r="R49">
        <f t="shared" si="7"/>
        <v>-0.16562294962008306</v>
      </c>
      <c r="S49">
        <f t="shared" si="8"/>
        <v>-880.65359414340503</v>
      </c>
      <c r="T49">
        <f t="shared" si="9"/>
        <v>0.78597325309212485</v>
      </c>
      <c r="U49">
        <f t="shared" si="10"/>
        <v>-0.24083251627681432</v>
      </c>
      <c r="V49">
        <f t="shared" si="11"/>
        <v>-1225.260682005676</v>
      </c>
      <c r="W49" s="167"/>
      <c r="X49" s="167"/>
      <c r="Y49" s="167"/>
    </row>
    <row r="50" spans="1:25" x14ac:dyDescent="0.25">
      <c r="A50" s="180" t="s">
        <v>110</v>
      </c>
      <c r="B50" s="181">
        <v>11591</v>
      </c>
      <c r="C50" s="181">
        <v>25261</v>
      </c>
      <c r="D50" s="181">
        <v>24231</v>
      </c>
      <c r="E50" s="181">
        <v>15439</v>
      </c>
      <c r="F50" s="181">
        <v>16255</v>
      </c>
      <c r="G50" s="181">
        <v>16295</v>
      </c>
      <c r="H50">
        <f t="shared" si="0"/>
        <v>178953449</v>
      </c>
      <c r="I50">
        <f t="shared" si="12"/>
        <v>10498958022</v>
      </c>
      <c r="J50">
        <f t="shared" si="1"/>
        <v>410617555</v>
      </c>
      <c r="K50">
        <f t="shared" si="13"/>
        <v>22215578552</v>
      </c>
      <c r="L50">
        <f t="shared" si="2"/>
        <v>394844145</v>
      </c>
      <c r="M50">
        <f t="shared" si="14"/>
        <v>21641461810</v>
      </c>
      <c r="N50">
        <f t="shared" si="3"/>
        <v>0.86139849462285201</v>
      </c>
      <c r="O50">
        <f t="shared" si="4"/>
        <v>-0.14919805395727823</v>
      </c>
      <c r="P50">
        <f t="shared" si="5"/>
        <v>-1984.20451800776</v>
      </c>
      <c r="Q50">
        <f t="shared" si="6"/>
        <v>0.84322648330101613</v>
      </c>
      <c r="R50">
        <f t="shared" si="7"/>
        <v>-0.17051969359882252</v>
      </c>
      <c r="S50">
        <f t="shared" si="8"/>
        <v>-2337.2531590699905</v>
      </c>
      <c r="T50">
        <f t="shared" si="9"/>
        <v>0.83049528587455423</v>
      </c>
      <c r="U50">
        <f t="shared" si="10"/>
        <v>-0.18573302619468163</v>
      </c>
      <c r="V50">
        <f t="shared" si="11"/>
        <v>-2513.5103117667109</v>
      </c>
      <c r="W50" s="167"/>
      <c r="X50" s="167"/>
      <c r="Y50" s="167"/>
    </row>
    <row r="51" spans="1:25" x14ac:dyDescent="0.25">
      <c r="A51" s="180" t="s">
        <v>243</v>
      </c>
      <c r="B51" s="181">
        <v>31554</v>
      </c>
      <c r="C51" s="181">
        <v>85548</v>
      </c>
      <c r="D51" s="181">
        <v>96308</v>
      </c>
      <c r="E51" s="187">
        <v>136</v>
      </c>
      <c r="F51" s="187">
        <v>182</v>
      </c>
      <c r="G51" s="181">
        <v>201</v>
      </c>
      <c r="H51">
        <f t="shared" si="0"/>
        <v>4291344</v>
      </c>
      <c r="I51">
        <f t="shared" si="12"/>
        <v>10503249366</v>
      </c>
      <c r="J51">
        <f t="shared" si="1"/>
        <v>15569736</v>
      </c>
      <c r="K51">
        <f t="shared" si="13"/>
        <v>22231148288</v>
      </c>
      <c r="L51">
        <f t="shared" si="2"/>
        <v>19357908</v>
      </c>
      <c r="M51">
        <f t="shared" si="14"/>
        <v>21660819718</v>
      </c>
      <c r="N51">
        <f t="shared" si="3"/>
        <v>2.3449717970260955</v>
      </c>
      <c r="O51">
        <f t="shared" si="4"/>
        <v>0.85227337497137601</v>
      </c>
      <c r="P51">
        <f t="shared" si="5"/>
        <v>271.80375576232075</v>
      </c>
      <c r="Q51">
        <f t="shared" si="6"/>
        <v>2.8556406790481503</v>
      </c>
      <c r="R51">
        <f t="shared" si="7"/>
        <v>1.0492962239040509</v>
      </c>
      <c r="S51">
        <f t="shared" si="8"/>
        <v>545.34716260606831</v>
      </c>
      <c r="T51">
        <f t="shared" si="9"/>
        <v>3.3008683088608217</v>
      </c>
      <c r="U51">
        <f t="shared" si="10"/>
        <v>1.1941855577586318</v>
      </c>
      <c r="V51">
        <f t="shared" si="11"/>
        <v>792.31170176345518</v>
      </c>
      <c r="W51" s="167"/>
      <c r="X51" s="167"/>
      <c r="Y51" s="167"/>
    </row>
    <row r="52" spans="1:25" x14ac:dyDescent="0.25">
      <c r="A52" s="180" t="s">
        <v>60</v>
      </c>
      <c r="B52" s="181">
        <v>8742</v>
      </c>
      <c r="C52" s="181">
        <v>13971</v>
      </c>
      <c r="D52" s="181">
        <v>17783</v>
      </c>
      <c r="E52" s="187">
        <v>525</v>
      </c>
      <c r="F52" s="187">
        <v>611</v>
      </c>
      <c r="G52" s="181">
        <v>614</v>
      </c>
      <c r="H52">
        <f t="shared" si="0"/>
        <v>4589550</v>
      </c>
      <c r="I52">
        <f t="shared" si="12"/>
        <v>10507838916</v>
      </c>
      <c r="J52">
        <f t="shared" si="1"/>
        <v>8536281</v>
      </c>
      <c r="K52">
        <f t="shared" si="13"/>
        <v>22239684569</v>
      </c>
      <c r="L52">
        <f t="shared" si="2"/>
        <v>10918762</v>
      </c>
      <c r="M52">
        <f t="shared" si="14"/>
        <v>21671738480</v>
      </c>
      <c r="N52">
        <f t="shared" si="3"/>
        <v>0.64967178327952479</v>
      </c>
      <c r="O52">
        <f t="shared" si="4"/>
        <v>-0.43128799242276344</v>
      </c>
      <c r="P52">
        <f t="shared" si="5"/>
        <v>-147.10271055078002</v>
      </c>
      <c r="Q52">
        <f t="shared" si="6"/>
        <v>0.46635989066935185</v>
      </c>
      <c r="R52">
        <f t="shared" si="7"/>
        <v>-0.76279764535109085</v>
      </c>
      <c r="S52">
        <f t="shared" si="8"/>
        <v>-217.35605638464077</v>
      </c>
      <c r="T52">
        <f t="shared" si="9"/>
        <v>0.60949600382597491</v>
      </c>
      <c r="U52">
        <f t="shared" si="10"/>
        <v>-0.495122886561427</v>
      </c>
      <c r="V52">
        <f t="shared" si="11"/>
        <v>-185.29010834785035</v>
      </c>
      <c r="W52" s="167"/>
      <c r="X52" s="167"/>
      <c r="Y52" s="167"/>
    </row>
    <row r="53" spans="1:25" x14ac:dyDescent="0.25">
      <c r="A53" s="180" t="s">
        <v>73</v>
      </c>
      <c r="B53" s="181">
        <v>10924</v>
      </c>
      <c r="C53" s="181">
        <v>26260</v>
      </c>
      <c r="D53" s="181">
        <v>19372</v>
      </c>
      <c r="E53" s="187">
        <v>624</v>
      </c>
      <c r="F53" s="187">
        <v>662</v>
      </c>
      <c r="G53" s="181">
        <v>668</v>
      </c>
      <c r="H53">
        <f t="shared" si="0"/>
        <v>6816576</v>
      </c>
      <c r="I53">
        <f t="shared" si="12"/>
        <v>10514655492</v>
      </c>
      <c r="J53">
        <f t="shared" si="1"/>
        <v>17384120</v>
      </c>
      <c r="K53">
        <f t="shared" si="13"/>
        <v>22257068689</v>
      </c>
      <c r="L53">
        <f t="shared" si="2"/>
        <v>12940496</v>
      </c>
      <c r="M53">
        <f t="shared" si="14"/>
        <v>21684678976</v>
      </c>
      <c r="N53">
        <f t="shared" si="3"/>
        <v>0.81182962257441427</v>
      </c>
      <c r="O53">
        <f t="shared" si="4"/>
        <v>-0.20846478525242754</v>
      </c>
      <c r="P53">
        <f t="shared" si="5"/>
        <v>-105.60444206927757</v>
      </c>
      <c r="Q53">
        <f t="shared" si="6"/>
        <v>0.87657366895549205</v>
      </c>
      <c r="R53">
        <f t="shared" si="7"/>
        <v>-0.13173452914479059</v>
      </c>
      <c r="S53">
        <f t="shared" si="8"/>
        <v>-76.444462935859519</v>
      </c>
      <c r="T53">
        <f t="shared" si="9"/>
        <v>0.66395752044743772</v>
      </c>
      <c r="U53">
        <f t="shared" si="10"/>
        <v>-0.40953710678196797</v>
      </c>
      <c r="V53">
        <f t="shared" si="11"/>
        <v>-181.63938162271558</v>
      </c>
      <c r="W53" s="167"/>
      <c r="X53" s="167"/>
      <c r="Y53" s="167"/>
    </row>
    <row r="54" spans="1:25" x14ac:dyDescent="0.25">
      <c r="A54" s="180" t="s">
        <v>248</v>
      </c>
      <c r="B54" s="181">
        <v>50397</v>
      </c>
      <c r="C54" s="181">
        <v>151681</v>
      </c>
      <c r="D54" s="181">
        <v>119409</v>
      </c>
      <c r="E54" s="187">
        <v>277</v>
      </c>
      <c r="F54" s="187">
        <v>260</v>
      </c>
      <c r="G54" s="181">
        <v>270</v>
      </c>
      <c r="H54">
        <f t="shared" si="0"/>
        <v>13959969</v>
      </c>
      <c r="I54">
        <f t="shared" si="12"/>
        <v>10528615461</v>
      </c>
      <c r="J54">
        <f t="shared" si="1"/>
        <v>39437060</v>
      </c>
      <c r="K54">
        <f t="shared" si="13"/>
        <v>22296505749</v>
      </c>
      <c r="L54">
        <f t="shared" si="2"/>
        <v>32240430</v>
      </c>
      <c r="M54">
        <f t="shared" si="14"/>
        <v>21716919406</v>
      </c>
      <c r="N54">
        <f t="shared" si="3"/>
        <v>3.7453110114319621</v>
      </c>
      <c r="O54">
        <f t="shared" si="4"/>
        <v>1.3205046606323008</v>
      </c>
      <c r="P54">
        <f t="shared" si="5"/>
        <v>1369.9590789734068</v>
      </c>
      <c r="Q54">
        <f t="shared" si="6"/>
        <v>5.0631976649214767</v>
      </c>
      <c r="R54">
        <f t="shared" si="7"/>
        <v>1.6219982332925424</v>
      </c>
      <c r="S54">
        <f t="shared" si="8"/>
        <v>2135.2493935015259</v>
      </c>
      <c r="T54">
        <f t="shared" si="9"/>
        <v>4.0926338818453489</v>
      </c>
      <c r="U54">
        <f t="shared" si="10"/>
        <v>1.4091887436792787</v>
      </c>
      <c r="V54">
        <f t="shared" si="11"/>
        <v>1557.1692715401621</v>
      </c>
      <c r="W54" s="167"/>
      <c r="X54" s="167"/>
      <c r="Y54" s="167"/>
    </row>
    <row r="55" spans="1:25" x14ac:dyDescent="0.25">
      <c r="A55" s="180" t="s">
        <v>187</v>
      </c>
      <c r="B55" s="181">
        <v>7595</v>
      </c>
      <c r="C55" s="181">
        <v>12110</v>
      </c>
      <c r="D55" s="181">
        <v>39939</v>
      </c>
      <c r="E55" s="187">
        <v>296</v>
      </c>
      <c r="F55" s="187">
        <v>286</v>
      </c>
      <c r="G55" s="181">
        <v>272</v>
      </c>
      <c r="H55">
        <f t="shared" si="0"/>
        <v>2248120</v>
      </c>
      <c r="I55">
        <f t="shared" si="12"/>
        <v>10530863581</v>
      </c>
      <c r="J55">
        <f t="shared" si="1"/>
        <v>3463460</v>
      </c>
      <c r="K55">
        <f t="shared" si="13"/>
        <v>22299969209</v>
      </c>
      <c r="L55">
        <f t="shared" si="2"/>
        <v>10863408</v>
      </c>
      <c r="M55">
        <f t="shared" si="14"/>
        <v>21727782814</v>
      </c>
      <c r="N55">
        <f t="shared" si="3"/>
        <v>0.56443115923221132</v>
      </c>
      <c r="O55">
        <f t="shared" si="4"/>
        <v>-0.57193685281614992</v>
      </c>
      <c r="P55">
        <f t="shared" si="5"/>
        <v>-95.554418329422063</v>
      </c>
      <c r="Q55">
        <f t="shared" si="6"/>
        <v>0.4042386569326355</v>
      </c>
      <c r="R55">
        <f t="shared" si="7"/>
        <v>-0.90574984045443985</v>
      </c>
      <c r="S55">
        <f t="shared" si="8"/>
        <v>-104.71578232036397</v>
      </c>
      <c r="T55">
        <f t="shared" si="9"/>
        <v>1.3688725691281343</v>
      </c>
      <c r="U55">
        <f t="shared" si="10"/>
        <v>0.31398745879493922</v>
      </c>
      <c r="V55">
        <f t="shared" si="11"/>
        <v>116.9079988753428</v>
      </c>
      <c r="W55" s="167"/>
      <c r="X55" s="167"/>
      <c r="Y55" s="167"/>
    </row>
    <row r="56" spans="1:25" x14ac:dyDescent="0.25">
      <c r="A56" s="180" t="s">
        <v>130</v>
      </c>
      <c r="B56" s="181">
        <v>9617</v>
      </c>
      <c r="C56" s="181">
        <v>32327</v>
      </c>
      <c r="D56" s="181">
        <v>26854</v>
      </c>
      <c r="E56" s="181">
        <v>1518</v>
      </c>
      <c r="F56" s="181">
        <v>1840</v>
      </c>
      <c r="G56" s="181">
        <v>1917</v>
      </c>
      <c r="H56">
        <f t="shared" si="0"/>
        <v>14598606</v>
      </c>
      <c r="I56">
        <f t="shared" si="12"/>
        <v>10545462187</v>
      </c>
      <c r="J56">
        <f t="shared" si="1"/>
        <v>59481680</v>
      </c>
      <c r="K56">
        <f t="shared" si="13"/>
        <v>22359450889</v>
      </c>
      <c r="L56">
        <f t="shared" si="2"/>
        <v>51479118</v>
      </c>
      <c r="M56">
        <f t="shared" si="14"/>
        <v>21779261932</v>
      </c>
      <c r="N56">
        <f t="shared" si="3"/>
        <v>0.7146984145274754</v>
      </c>
      <c r="O56">
        <f t="shared" si="4"/>
        <v>-0.33589462313354146</v>
      </c>
      <c r="P56">
        <f t="shared" si="5"/>
        <v>-364.41617228560216</v>
      </c>
      <c r="Q56">
        <f t="shared" si="6"/>
        <v>1.0790935642164581</v>
      </c>
      <c r="R56">
        <f t="shared" si="7"/>
        <v>7.6121396340906838E-2</v>
      </c>
      <c r="S56">
        <f t="shared" si="8"/>
        <v>151.14148035878276</v>
      </c>
      <c r="T56">
        <f t="shared" si="9"/>
        <v>0.92039620349450202</v>
      </c>
      <c r="U56">
        <f t="shared" si="10"/>
        <v>-8.2951045672434276E-2</v>
      </c>
      <c r="V56">
        <f t="shared" si="11"/>
        <v>-146.35878534205207</v>
      </c>
      <c r="W56" s="167"/>
      <c r="X56" s="167"/>
      <c r="Y56" s="167"/>
    </row>
    <row r="57" spans="1:25" x14ac:dyDescent="0.25">
      <c r="A57" s="180" t="s">
        <v>61</v>
      </c>
      <c r="B57" s="181">
        <v>8893</v>
      </c>
      <c r="C57" s="181">
        <v>16177</v>
      </c>
      <c r="D57" s="181">
        <v>18137</v>
      </c>
      <c r="E57" s="187">
        <v>937</v>
      </c>
      <c r="F57" s="181">
        <v>1056</v>
      </c>
      <c r="G57" s="181">
        <v>1109</v>
      </c>
      <c r="H57">
        <f t="shared" si="0"/>
        <v>8332741</v>
      </c>
      <c r="I57">
        <f t="shared" si="12"/>
        <v>10553794928</v>
      </c>
      <c r="J57">
        <f t="shared" si="1"/>
        <v>17082912</v>
      </c>
      <c r="K57">
        <f t="shared" si="13"/>
        <v>22376533801</v>
      </c>
      <c r="L57">
        <f t="shared" si="2"/>
        <v>20113933</v>
      </c>
      <c r="M57">
        <f t="shared" si="14"/>
        <v>21799375865</v>
      </c>
      <c r="N57">
        <f t="shared" si="3"/>
        <v>0.66089352192917117</v>
      </c>
      <c r="O57">
        <f t="shared" si="4"/>
        <v>-0.41416253844638312</v>
      </c>
      <c r="P57">
        <f t="shared" si="5"/>
        <v>-256.47314634780366</v>
      </c>
      <c r="Q57">
        <f t="shared" si="6"/>
        <v>0.5399974197522085</v>
      </c>
      <c r="R57">
        <f t="shared" si="7"/>
        <v>-0.61619091767188372</v>
      </c>
      <c r="S57">
        <f t="shared" si="8"/>
        <v>-351.37502993214622</v>
      </c>
      <c r="T57">
        <f t="shared" si="9"/>
        <v>0.62162902892603644</v>
      </c>
      <c r="U57">
        <f t="shared" si="10"/>
        <v>-0.47541178068766443</v>
      </c>
      <c r="V57">
        <f t="shared" si="11"/>
        <v>-327.74250779787758</v>
      </c>
      <c r="W57" s="167"/>
      <c r="X57" s="167"/>
      <c r="Y57" s="167"/>
    </row>
    <row r="58" spans="1:25" x14ac:dyDescent="0.25">
      <c r="A58" s="180" t="s">
        <v>198</v>
      </c>
      <c r="B58" s="181">
        <v>15984</v>
      </c>
      <c r="C58" s="181">
        <v>37470</v>
      </c>
      <c r="D58" s="181">
        <v>44509</v>
      </c>
      <c r="E58" s="181">
        <v>26256</v>
      </c>
      <c r="F58" s="181">
        <v>29748</v>
      </c>
      <c r="G58" s="181">
        <v>30262</v>
      </c>
      <c r="H58">
        <f t="shared" si="0"/>
        <v>419675904</v>
      </c>
      <c r="I58">
        <f t="shared" si="12"/>
        <v>10973470832</v>
      </c>
      <c r="J58">
        <f t="shared" si="1"/>
        <v>1114657560</v>
      </c>
      <c r="K58">
        <f t="shared" si="13"/>
        <v>23491191361</v>
      </c>
      <c r="L58">
        <f t="shared" si="2"/>
        <v>1346931358</v>
      </c>
      <c r="M58">
        <f t="shared" si="14"/>
        <v>23146307223</v>
      </c>
      <c r="N58">
        <f t="shared" si="3"/>
        <v>1.187869341562563</v>
      </c>
      <c r="O58">
        <f t="shared" si="4"/>
        <v>0.1721612330423116</v>
      </c>
      <c r="P58">
        <f t="shared" si="5"/>
        <v>5369.4846068881725</v>
      </c>
      <c r="Q58">
        <f t="shared" si="6"/>
        <v>1.2507698162895007</v>
      </c>
      <c r="R58">
        <f t="shared" si="7"/>
        <v>0.22375921478615529</v>
      </c>
      <c r="S58">
        <f t="shared" si="8"/>
        <v>8325.6105985981376</v>
      </c>
      <c r="T58">
        <f t="shared" si="9"/>
        <v>1.5255051247984208</v>
      </c>
      <c r="U58">
        <f t="shared" si="10"/>
        <v>0.42232558459104919</v>
      </c>
      <c r="V58">
        <f t="shared" si="11"/>
        <v>19496.591387844346</v>
      </c>
      <c r="W58" s="167"/>
      <c r="X58" s="167"/>
      <c r="Y58" s="167"/>
    </row>
    <row r="59" spans="1:25" x14ac:dyDescent="0.25">
      <c r="A59" s="180" t="s">
        <v>196</v>
      </c>
      <c r="B59" s="181">
        <v>20523</v>
      </c>
      <c r="C59" s="181">
        <v>54441</v>
      </c>
      <c r="D59" s="181">
        <v>43591</v>
      </c>
      <c r="E59" s="181">
        <v>2470</v>
      </c>
      <c r="F59" s="181">
        <v>3114</v>
      </c>
      <c r="G59" s="181">
        <v>3226</v>
      </c>
      <c r="H59">
        <f t="shared" si="0"/>
        <v>50691810</v>
      </c>
      <c r="I59">
        <f t="shared" si="12"/>
        <v>11024162642</v>
      </c>
      <c r="J59">
        <f t="shared" si="1"/>
        <v>169529274</v>
      </c>
      <c r="K59">
        <f t="shared" si="13"/>
        <v>23660720635</v>
      </c>
      <c r="L59">
        <f t="shared" si="2"/>
        <v>140624566</v>
      </c>
      <c r="M59">
        <f t="shared" si="14"/>
        <v>23286931789</v>
      </c>
      <c r="N59">
        <f t="shared" si="3"/>
        <v>1.5251903464019319</v>
      </c>
      <c r="O59">
        <f t="shared" si="4"/>
        <v>0.42211921958308452</v>
      </c>
      <c r="P59">
        <f t="shared" si="5"/>
        <v>1590.2160320849293</v>
      </c>
      <c r="Q59">
        <f t="shared" si="6"/>
        <v>1.8172714056209422</v>
      </c>
      <c r="R59">
        <f t="shared" si="7"/>
        <v>0.59733614844155591</v>
      </c>
      <c r="S59">
        <f t="shared" si="8"/>
        <v>3380.3152031599088</v>
      </c>
      <c r="T59">
        <f t="shared" si="9"/>
        <v>1.4940415173355492</v>
      </c>
      <c r="U59">
        <f t="shared" si="10"/>
        <v>0.40148487570573227</v>
      </c>
      <c r="V59">
        <f t="shared" si="11"/>
        <v>1935.0679451323865</v>
      </c>
      <c r="W59" s="167"/>
      <c r="X59" s="167"/>
      <c r="Y59" s="167"/>
    </row>
    <row r="60" spans="1:25" x14ac:dyDescent="0.25">
      <c r="A60" s="180" t="s">
        <v>139</v>
      </c>
      <c r="B60" s="181">
        <v>7544</v>
      </c>
      <c r="C60" s="181">
        <v>20050</v>
      </c>
      <c r="D60" s="181">
        <v>28445</v>
      </c>
      <c r="E60" s="187">
        <v>829</v>
      </c>
      <c r="F60" s="181">
        <v>1031</v>
      </c>
      <c r="G60" s="181">
        <v>1023</v>
      </c>
      <c r="H60">
        <f t="shared" si="0"/>
        <v>6253976</v>
      </c>
      <c r="I60">
        <f t="shared" si="12"/>
        <v>11030416618</v>
      </c>
      <c r="J60">
        <f t="shared" si="1"/>
        <v>20671550</v>
      </c>
      <c r="K60">
        <f t="shared" si="13"/>
        <v>23681392185</v>
      </c>
      <c r="L60">
        <f t="shared" si="2"/>
        <v>29099235</v>
      </c>
      <c r="M60">
        <f t="shared" si="14"/>
        <v>23316031024</v>
      </c>
      <c r="N60">
        <f t="shared" si="3"/>
        <v>0.56064103558233069</v>
      </c>
      <c r="O60">
        <f t="shared" si="4"/>
        <v>-0.5786744435327299</v>
      </c>
      <c r="P60">
        <f t="shared" si="5"/>
        <v>-268.95134196910425</v>
      </c>
      <c r="Q60">
        <f t="shared" si="6"/>
        <v>0.66928035272496633</v>
      </c>
      <c r="R60">
        <f t="shared" si="7"/>
        <v>-0.40155224426686253</v>
      </c>
      <c r="S60">
        <f t="shared" si="8"/>
        <v>-277.08230953852086</v>
      </c>
      <c r="T60">
        <f t="shared" si="9"/>
        <v>0.97492626828037199</v>
      </c>
      <c r="U60">
        <f t="shared" si="10"/>
        <v>-2.5393433120339943E-2</v>
      </c>
      <c r="V60">
        <f t="shared" si="11"/>
        <v>-25.326129665629548</v>
      </c>
      <c r="W60" s="167"/>
      <c r="X60" s="167"/>
      <c r="Y60" s="167"/>
    </row>
    <row r="61" spans="1:25" x14ac:dyDescent="0.25">
      <c r="A61" s="180" t="s">
        <v>34</v>
      </c>
      <c r="B61" s="181">
        <v>8395</v>
      </c>
      <c r="C61" s="181">
        <v>13440</v>
      </c>
      <c r="D61" s="181">
        <v>14726</v>
      </c>
      <c r="E61" s="181">
        <v>7430</v>
      </c>
      <c r="F61" s="181">
        <v>7490</v>
      </c>
      <c r="G61" s="181">
        <v>7438</v>
      </c>
      <c r="H61">
        <f t="shared" si="0"/>
        <v>62374850</v>
      </c>
      <c r="I61">
        <f t="shared" si="12"/>
        <v>11092791468</v>
      </c>
      <c r="J61">
        <f t="shared" si="1"/>
        <v>100665600</v>
      </c>
      <c r="K61">
        <f t="shared" si="13"/>
        <v>23782057785</v>
      </c>
      <c r="L61">
        <f t="shared" si="2"/>
        <v>109531988</v>
      </c>
      <c r="M61">
        <f t="shared" si="14"/>
        <v>23425563012</v>
      </c>
      <c r="N61">
        <f t="shared" si="3"/>
        <v>0.62388407923033751</v>
      </c>
      <c r="O61">
        <f t="shared" si="4"/>
        <v>-0.47179069833438209</v>
      </c>
      <c r="P61">
        <f t="shared" si="5"/>
        <v>-2186.9663012689944</v>
      </c>
      <c r="Q61">
        <f t="shared" si="6"/>
        <v>0.44863481000616195</v>
      </c>
      <c r="R61">
        <f t="shared" si="7"/>
        <v>-0.80154606292443731</v>
      </c>
      <c r="S61">
        <f t="shared" si="8"/>
        <v>-2693.4149777281773</v>
      </c>
      <c r="T61">
        <f t="shared" si="9"/>
        <v>0.50472013452968034</v>
      </c>
      <c r="U61">
        <f t="shared" si="10"/>
        <v>-0.68375119237642557</v>
      </c>
      <c r="V61">
        <f t="shared" si="11"/>
        <v>-2566.8760678922758</v>
      </c>
      <c r="W61" s="167"/>
      <c r="X61" s="167"/>
      <c r="Y61" s="167"/>
    </row>
    <row r="62" spans="1:25" x14ac:dyDescent="0.25">
      <c r="A62" s="180" t="s">
        <v>242</v>
      </c>
      <c r="B62" s="181">
        <v>43390</v>
      </c>
      <c r="C62" s="181">
        <v>110908</v>
      </c>
      <c r="D62" s="181">
        <v>93896</v>
      </c>
      <c r="E62" s="181">
        <v>1100</v>
      </c>
      <c r="F62" s="181">
        <v>1171</v>
      </c>
      <c r="G62" s="187">
        <v>1182</v>
      </c>
      <c r="H62">
        <f t="shared" si="0"/>
        <v>47729000</v>
      </c>
      <c r="I62">
        <f t="shared" si="12"/>
        <v>11140520468</v>
      </c>
      <c r="J62">
        <f t="shared" si="1"/>
        <v>129873268</v>
      </c>
      <c r="K62">
        <f t="shared" si="13"/>
        <v>23911931053</v>
      </c>
      <c r="L62">
        <f t="shared" si="2"/>
        <v>110985072</v>
      </c>
      <c r="M62">
        <f t="shared" si="14"/>
        <v>23536548084</v>
      </c>
      <c r="N62">
        <f t="shared" si="3"/>
        <v>3.2245777483983735</v>
      </c>
      <c r="O62">
        <f t="shared" si="4"/>
        <v>1.170802010946373</v>
      </c>
      <c r="P62">
        <f t="shared" si="5"/>
        <v>4152.8763235055176</v>
      </c>
      <c r="Q62">
        <f t="shared" si="6"/>
        <v>3.7021718384050155</v>
      </c>
      <c r="R62">
        <f t="shared" si="7"/>
        <v>1.3089196307955429</v>
      </c>
      <c r="S62">
        <f t="shared" si="8"/>
        <v>5674.4849585599632</v>
      </c>
      <c r="T62">
        <f t="shared" si="9"/>
        <v>3.2181992225858256</v>
      </c>
      <c r="U62">
        <f t="shared" si="10"/>
        <v>1.1688219554748722</v>
      </c>
      <c r="V62">
        <f t="shared" si="11"/>
        <v>4446.0952557884648</v>
      </c>
      <c r="W62" s="167"/>
      <c r="X62" s="167"/>
      <c r="Y62" s="167"/>
    </row>
    <row r="63" spans="1:25" x14ac:dyDescent="0.25">
      <c r="A63" s="180" t="s">
        <v>209</v>
      </c>
      <c r="B63" s="181">
        <v>21805</v>
      </c>
      <c r="C63" s="181">
        <v>95369</v>
      </c>
      <c r="D63" s="181">
        <v>49801</v>
      </c>
      <c r="E63" s="187">
        <v>473</v>
      </c>
      <c r="F63" s="187">
        <v>474</v>
      </c>
      <c r="G63" s="181">
        <v>519</v>
      </c>
      <c r="H63">
        <f t="shared" si="0"/>
        <v>10313765</v>
      </c>
      <c r="I63">
        <f t="shared" si="12"/>
        <v>11150834233</v>
      </c>
      <c r="J63">
        <f t="shared" si="1"/>
        <v>45204906</v>
      </c>
      <c r="K63">
        <f t="shared" si="13"/>
        <v>23957135959</v>
      </c>
      <c r="L63">
        <f t="shared" si="2"/>
        <v>25846719</v>
      </c>
      <c r="M63">
        <f t="shared" si="14"/>
        <v>23562394803</v>
      </c>
      <c r="N63">
        <f t="shared" si="3"/>
        <v>1.6204636506989292</v>
      </c>
      <c r="O63">
        <f t="shared" si="4"/>
        <v>0.48271231243084362</v>
      </c>
      <c r="P63">
        <f t="shared" si="5"/>
        <v>369.98899860645025</v>
      </c>
      <c r="Q63">
        <f t="shared" si="6"/>
        <v>3.1834712199016115</v>
      </c>
      <c r="R63">
        <f t="shared" si="7"/>
        <v>1.1579721800387939</v>
      </c>
      <c r="S63">
        <f t="shared" si="8"/>
        <v>1747.3399054765077</v>
      </c>
      <c r="T63">
        <f t="shared" si="9"/>
        <v>1.7068835678196803</v>
      </c>
      <c r="U63">
        <f t="shared" si="10"/>
        <v>0.53466923282733481</v>
      </c>
      <c r="V63">
        <f t="shared" si="11"/>
        <v>473.64880829276916</v>
      </c>
      <c r="W63" s="167"/>
      <c r="X63" s="167"/>
      <c r="Y63" s="167"/>
    </row>
    <row r="64" spans="1:25" x14ac:dyDescent="0.25">
      <c r="A64" s="180" t="s">
        <v>109</v>
      </c>
      <c r="B64" s="181">
        <v>10352</v>
      </c>
      <c r="C64" s="181">
        <v>26314</v>
      </c>
      <c r="D64" s="181">
        <v>24141</v>
      </c>
      <c r="E64" s="181">
        <v>4713</v>
      </c>
      <c r="F64" s="181">
        <v>4804</v>
      </c>
      <c r="G64" s="181">
        <v>4950</v>
      </c>
      <c r="H64">
        <f t="shared" si="0"/>
        <v>48788976</v>
      </c>
      <c r="I64">
        <f t="shared" si="12"/>
        <v>11199623209</v>
      </c>
      <c r="J64">
        <f t="shared" si="1"/>
        <v>126412456</v>
      </c>
      <c r="K64">
        <f t="shared" si="13"/>
        <v>24083548415</v>
      </c>
      <c r="L64">
        <f t="shared" si="2"/>
        <v>119497950</v>
      </c>
      <c r="M64">
        <f t="shared" si="14"/>
        <v>23681892753</v>
      </c>
      <c r="N64">
        <f t="shared" si="3"/>
        <v>0.76932078477575394</v>
      </c>
      <c r="O64">
        <f t="shared" si="4"/>
        <v>-0.26224725110534142</v>
      </c>
      <c r="P64">
        <f t="shared" si="5"/>
        <v>-950.85840621386717</v>
      </c>
      <c r="Q64">
        <f t="shared" si="6"/>
        <v>0.87837621953140965</v>
      </c>
      <c r="R64">
        <f t="shared" si="7"/>
        <v>-0.12968028107579427</v>
      </c>
      <c r="S64">
        <f t="shared" si="8"/>
        <v>-547.21439248796503</v>
      </c>
      <c r="T64">
        <f t="shared" si="9"/>
        <v>0.82741061847623343</v>
      </c>
      <c r="U64">
        <f t="shared" si="10"/>
        <v>-0.18945419149084519</v>
      </c>
      <c r="V64">
        <f t="shared" si="11"/>
        <v>-775.94422828405709</v>
      </c>
      <c r="W64" s="167"/>
      <c r="X64" s="167"/>
      <c r="Y64" s="167"/>
    </row>
    <row r="65" spans="1:25" x14ac:dyDescent="0.25">
      <c r="A65" s="180" t="s">
        <v>24</v>
      </c>
      <c r="B65" s="181">
        <v>8785</v>
      </c>
      <c r="C65" s="181">
        <v>23661</v>
      </c>
      <c r="D65" s="181">
        <v>13768</v>
      </c>
      <c r="E65" s="187">
        <v>580</v>
      </c>
      <c r="F65" s="187">
        <v>855</v>
      </c>
      <c r="G65" s="181">
        <v>896</v>
      </c>
      <c r="H65">
        <f t="shared" si="0"/>
        <v>5095300</v>
      </c>
      <c r="I65">
        <f t="shared" si="12"/>
        <v>11204718509</v>
      </c>
      <c r="J65">
        <f t="shared" si="1"/>
        <v>20230155</v>
      </c>
      <c r="K65">
        <f t="shared" si="13"/>
        <v>24103778570</v>
      </c>
      <c r="L65">
        <f t="shared" si="2"/>
        <v>12336128</v>
      </c>
      <c r="M65">
        <f t="shared" si="14"/>
        <v>23694228881</v>
      </c>
      <c r="N65">
        <f t="shared" si="3"/>
        <v>0.65286737772942416</v>
      </c>
      <c r="O65">
        <f t="shared" si="4"/>
        <v>-0.42638126722482561</v>
      </c>
      <c r="P65">
        <f t="shared" si="5"/>
        <v>-161.45484351069203</v>
      </c>
      <c r="Q65">
        <f t="shared" si="6"/>
        <v>0.78981757734790159</v>
      </c>
      <c r="R65">
        <f t="shared" si="7"/>
        <v>-0.23595327493547727</v>
      </c>
      <c r="S65">
        <f t="shared" si="8"/>
        <v>-159.33783760019992</v>
      </c>
      <c r="T65">
        <f t="shared" si="9"/>
        <v>0.47188556377866625</v>
      </c>
      <c r="U65">
        <f t="shared" si="10"/>
        <v>-0.7510187724137124</v>
      </c>
      <c r="V65">
        <f t="shared" si="11"/>
        <v>-317.53784547861062</v>
      </c>
      <c r="W65" s="167"/>
      <c r="X65" s="167"/>
      <c r="Y65" s="167"/>
    </row>
    <row r="66" spans="1:25" x14ac:dyDescent="0.25">
      <c r="A66" s="180" t="s">
        <v>22</v>
      </c>
      <c r="B66" s="181">
        <v>9243</v>
      </c>
      <c r="C66" s="181">
        <v>10637</v>
      </c>
      <c r="D66" s="181">
        <v>13677</v>
      </c>
      <c r="E66" s="187">
        <v>332</v>
      </c>
      <c r="F66" s="187">
        <v>371</v>
      </c>
      <c r="G66" s="181">
        <v>390</v>
      </c>
      <c r="H66">
        <f t="shared" si="0"/>
        <v>3068676</v>
      </c>
      <c r="I66">
        <f t="shared" si="12"/>
        <v>11207787185</v>
      </c>
      <c r="J66">
        <f t="shared" si="1"/>
        <v>3946327</v>
      </c>
      <c r="K66">
        <f t="shared" si="13"/>
        <v>24107724897</v>
      </c>
      <c r="L66">
        <f t="shared" si="2"/>
        <v>5334030</v>
      </c>
      <c r="M66">
        <f t="shared" si="14"/>
        <v>23699562911</v>
      </c>
      <c r="N66">
        <f t="shared" si="3"/>
        <v>0.68690417442835139</v>
      </c>
      <c r="O66">
        <f t="shared" si="4"/>
        <v>-0.37556048058124564</v>
      </c>
      <c r="P66">
        <f t="shared" si="5"/>
        <v>-85.647388538043046</v>
      </c>
      <c r="Q66">
        <f t="shared" si="6"/>
        <v>0.35506908288954947</v>
      </c>
      <c r="R66">
        <f t="shared" si="7"/>
        <v>-1.0354429087499128</v>
      </c>
      <c r="S66">
        <f t="shared" si="8"/>
        <v>-136.39954644189234</v>
      </c>
      <c r="T66">
        <f t="shared" si="9"/>
        <v>0.46876662229814198</v>
      </c>
      <c r="U66">
        <f t="shared" si="10"/>
        <v>-0.75765024142353654</v>
      </c>
      <c r="V66">
        <f t="shared" si="11"/>
        <v>-138.51284637663841</v>
      </c>
      <c r="W66" s="167"/>
      <c r="X66" s="167"/>
      <c r="Y66" s="167"/>
    </row>
    <row r="67" spans="1:25" x14ac:dyDescent="0.25">
      <c r="A67" s="180" t="s">
        <v>68</v>
      </c>
      <c r="B67" s="181">
        <v>9959</v>
      </c>
      <c r="C67" s="181">
        <v>14771</v>
      </c>
      <c r="D67" s="181">
        <v>18770</v>
      </c>
      <c r="E67" s="187">
        <v>338</v>
      </c>
      <c r="F67" s="187">
        <v>414</v>
      </c>
      <c r="G67" s="187">
        <v>431</v>
      </c>
      <c r="H67">
        <f t="shared" si="0"/>
        <v>3366142</v>
      </c>
      <c r="I67">
        <f t="shared" si="12"/>
        <v>11211153327</v>
      </c>
      <c r="J67">
        <f t="shared" si="1"/>
        <v>6115194</v>
      </c>
      <c r="K67">
        <f t="shared" si="13"/>
        <v>24113840091</v>
      </c>
      <c r="L67">
        <f t="shared" si="2"/>
        <v>8089870</v>
      </c>
      <c r="M67">
        <f t="shared" si="14"/>
        <v>23707652781</v>
      </c>
      <c r="N67">
        <f t="shared" si="3"/>
        <v>0.74011453782667436</v>
      </c>
      <c r="O67">
        <f t="shared" si="4"/>
        <v>-0.30095032391438375</v>
      </c>
      <c r="P67">
        <f t="shared" si="5"/>
        <v>-75.28534594372654</v>
      </c>
      <c r="Q67">
        <f t="shared" si="6"/>
        <v>0.49306434364590912</v>
      </c>
      <c r="R67">
        <f t="shared" si="7"/>
        <v>-0.70711559896097798</v>
      </c>
      <c r="S67">
        <f t="shared" si="8"/>
        <v>-144.34254431496009</v>
      </c>
      <c r="T67">
        <f t="shared" si="9"/>
        <v>0.64332452296089238</v>
      </c>
      <c r="U67">
        <f t="shared" si="10"/>
        <v>-0.44110598072453311</v>
      </c>
      <c r="V67">
        <f t="shared" si="11"/>
        <v>-122.30672098329174</v>
      </c>
      <c r="W67" s="167"/>
      <c r="X67" s="167"/>
      <c r="Y67" s="167"/>
    </row>
    <row r="68" spans="1:25" x14ac:dyDescent="0.25">
      <c r="A68" s="180" t="s">
        <v>76</v>
      </c>
      <c r="B68" s="181">
        <v>6138</v>
      </c>
      <c r="C68" s="181">
        <v>16382</v>
      </c>
      <c r="D68" s="181">
        <v>19761</v>
      </c>
      <c r="E68" s="187">
        <v>473</v>
      </c>
      <c r="F68" s="187">
        <v>664</v>
      </c>
      <c r="G68" s="181">
        <v>702</v>
      </c>
      <c r="H68">
        <f t="shared" si="0"/>
        <v>2903274</v>
      </c>
      <c r="I68">
        <f t="shared" si="12"/>
        <v>11214056601</v>
      </c>
      <c r="J68">
        <f t="shared" si="1"/>
        <v>10877648</v>
      </c>
      <c r="K68">
        <f t="shared" si="13"/>
        <v>24124717739</v>
      </c>
      <c r="L68">
        <f t="shared" si="2"/>
        <v>13872222</v>
      </c>
      <c r="M68">
        <f t="shared" si="14"/>
        <v>23721525003</v>
      </c>
      <c r="N68">
        <f t="shared" si="3"/>
        <v>0.45615252868562378</v>
      </c>
      <c r="O68">
        <f t="shared" si="4"/>
        <v>-0.78492803266634181</v>
      </c>
      <c r="P68">
        <f t="shared" si="5"/>
        <v>-169.3561869811933</v>
      </c>
      <c r="Q68">
        <f t="shared" si="6"/>
        <v>0.54684043582745123</v>
      </c>
      <c r="R68">
        <f t="shared" si="7"/>
        <v>-0.60359822692603049</v>
      </c>
      <c r="S68">
        <f t="shared" si="8"/>
        <v>-219.16775320466647</v>
      </c>
      <c r="T68">
        <f t="shared" si="9"/>
        <v>0.67729013842462404</v>
      </c>
      <c r="U68">
        <f t="shared" si="10"/>
        <v>-0.38965553299628508</v>
      </c>
      <c r="V68">
        <f t="shared" si="11"/>
        <v>-185.26471461644417</v>
      </c>
      <c r="W68" s="167"/>
      <c r="X68" s="167"/>
      <c r="Y68" s="167"/>
    </row>
    <row r="69" spans="1:25" x14ac:dyDescent="0.25">
      <c r="A69" s="180" t="s">
        <v>145</v>
      </c>
      <c r="B69" s="181">
        <v>8286</v>
      </c>
      <c r="C69" s="181">
        <v>22337</v>
      </c>
      <c r="D69" s="181">
        <v>29802</v>
      </c>
      <c r="E69" s="181">
        <v>4173</v>
      </c>
      <c r="F69" s="181">
        <v>4014</v>
      </c>
      <c r="G69" s="187">
        <v>4050</v>
      </c>
      <c r="H69">
        <f t="shared" si="0"/>
        <v>34577478</v>
      </c>
      <c r="I69">
        <f t="shared" si="12"/>
        <v>11248634079</v>
      </c>
      <c r="J69">
        <f t="shared" si="1"/>
        <v>89660718</v>
      </c>
      <c r="K69">
        <f t="shared" si="13"/>
        <v>24214378457</v>
      </c>
      <c r="L69">
        <f t="shared" si="2"/>
        <v>120698100</v>
      </c>
      <c r="M69">
        <f t="shared" si="14"/>
        <v>23842223103</v>
      </c>
      <c r="N69">
        <f t="shared" si="3"/>
        <v>0.61578361888059285</v>
      </c>
      <c r="O69">
        <f t="shared" si="4"/>
        <v>-0.48485964520867608</v>
      </c>
      <c r="P69">
        <f t="shared" si="5"/>
        <v>-1245.9268803698417</v>
      </c>
      <c r="Q69">
        <f t="shared" si="6"/>
        <v>0.74562170767169933</v>
      </c>
      <c r="R69">
        <f t="shared" si="7"/>
        <v>-0.29353690166802104</v>
      </c>
      <c r="S69">
        <f t="shared" si="8"/>
        <v>-878.53408834788729</v>
      </c>
      <c r="T69">
        <f t="shared" si="9"/>
        <v>1.0214361978306081</v>
      </c>
      <c r="U69">
        <f t="shared" si="10"/>
        <v>2.1209674030317878E-2</v>
      </c>
      <c r="V69">
        <f t="shared" si="11"/>
        <v>87.740531634955659</v>
      </c>
      <c r="W69" s="167"/>
      <c r="X69" s="167"/>
      <c r="Y69" s="167"/>
    </row>
    <row r="70" spans="1:25" x14ac:dyDescent="0.25">
      <c r="A70" s="180" t="s">
        <v>33</v>
      </c>
      <c r="B70" s="181">
        <v>9648</v>
      </c>
      <c r="C70" s="181">
        <v>12603</v>
      </c>
      <c r="D70" s="181">
        <v>14560</v>
      </c>
      <c r="E70" s="187">
        <v>386</v>
      </c>
      <c r="F70" s="187">
        <v>399</v>
      </c>
      <c r="G70" s="187">
        <v>419</v>
      </c>
      <c r="H70">
        <f t="shared" ref="H70:H116" si="15">B70*E70</f>
        <v>3724128</v>
      </c>
      <c r="I70">
        <f t="shared" si="12"/>
        <v>11252358207</v>
      </c>
      <c r="J70">
        <f t="shared" ref="J70:J116" si="16">C70*F70</f>
        <v>5028597</v>
      </c>
      <c r="K70">
        <f t="shared" si="13"/>
        <v>24219407054</v>
      </c>
      <c r="L70">
        <f t="shared" ref="L70:L116" si="17">D70*G70</f>
        <v>6100640</v>
      </c>
      <c r="M70">
        <f t="shared" si="14"/>
        <v>23848323743</v>
      </c>
      <c r="N70">
        <f t="shared" ref="N70:N116" si="18">B70/($I$116/$E$117)</f>
        <v>0.71700221517740281</v>
      </c>
      <c r="O70">
        <f t="shared" ref="O70:O116" si="19">LN(N70)</f>
        <v>-0.33267634887905656</v>
      </c>
      <c r="P70">
        <f t="shared" ref="P70:P116" si="20">E70*N70*O70</f>
        <v>-92.072456126197821</v>
      </c>
      <c r="Q70">
        <f t="shared" ref="Q70:Q116" si="21">C70/($K$116/$F$117)</f>
        <v>0.42069527607943891</v>
      </c>
      <c r="R70">
        <f t="shared" ref="R70:R116" si="22">LN(Q70)</f>
        <v>-0.86584651716408612</v>
      </c>
      <c r="S70">
        <f t="shared" ref="S70:S116" si="23">F70*Q70*R70</f>
        <v>-145.33875829272557</v>
      </c>
      <c r="T70">
        <f t="shared" ref="T70:T116" si="24">D70/($M$116/$G$117)</f>
        <v>0.49903063688388877</v>
      </c>
      <c r="U70">
        <f t="shared" ref="U70:U116" si="25">LN(T70)</f>
        <v>-0.69508778855441078</v>
      </c>
      <c r="V70">
        <f t="shared" ref="V70:V116" si="26">G70*T70*U70</f>
        <v>-145.33857265944647</v>
      </c>
      <c r="W70" s="167"/>
      <c r="X70" s="167"/>
      <c r="Y70" s="167"/>
    </row>
    <row r="71" spans="1:25" x14ac:dyDescent="0.25">
      <c r="A71" s="180" t="s">
        <v>161</v>
      </c>
      <c r="B71" s="181">
        <v>18569</v>
      </c>
      <c r="C71" s="181">
        <v>35290</v>
      </c>
      <c r="D71" s="181">
        <v>33273</v>
      </c>
      <c r="E71" s="181">
        <v>1415</v>
      </c>
      <c r="F71" s="181">
        <v>1448</v>
      </c>
      <c r="G71" s="181">
        <v>1466</v>
      </c>
      <c r="H71">
        <f t="shared" si="15"/>
        <v>26275135</v>
      </c>
      <c r="I71">
        <f t="shared" ref="I71:I116" si="27">I70+H71</f>
        <v>11278633342</v>
      </c>
      <c r="J71">
        <f t="shared" si="16"/>
        <v>51099920</v>
      </c>
      <c r="K71">
        <f t="shared" ref="K71:K116" si="28">K70+J71</f>
        <v>24270506974</v>
      </c>
      <c r="L71">
        <f t="shared" si="17"/>
        <v>48778218</v>
      </c>
      <c r="M71">
        <f t="shared" ref="M71:M116" si="29">M70+L71</f>
        <v>23897101961</v>
      </c>
      <c r="N71">
        <f t="shared" si="18"/>
        <v>1.3799765893065083</v>
      </c>
      <c r="O71">
        <f t="shared" si="19"/>
        <v>0.32206653475457231</v>
      </c>
      <c r="P71">
        <f t="shared" si="20"/>
        <v>628.88865359693875</v>
      </c>
      <c r="Q71">
        <f t="shared" si="21"/>
        <v>1.1780001819283821</v>
      </c>
      <c r="R71">
        <f t="shared" si="22"/>
        <v>0.16381823966773792</v>
      </c>
      <c r="S71">
        <f t="shared" si="23"/>
        <v>279.43202255882113</v>
      </c>
      <c r="T71">
        <f t="shared" si="24"/>
        <v>1.140401537159178</v>
      </c>
      <c r="U71">
        <f t="shared" si="25"/>
        <v>0.13138042596776364</v>
      </c>
      <c r="V71">
        <f t="shared" si="26"/>
        <v>219.64556063870484</v>
      </c>
      <c r="W71" s="167"/>
      <c r="X71" s="167"/>
      <c r="Y71" s="167"/>
    </row>
    <row r="72" spans="1:25" x14ac:dyDescent="0.25">
      <c r="A72" s="180" t="s">
        <v>148</v>
      </c>
      <c r="B72" s="181">
        <v>7911</v>
      </c>
      <c r="C72" s="181">
        <v>26064</v>
      </c>
      <c r="D72" s="181">
        <v>30297</v>
      </c>
      <c r="E72" s="181">
        <v>1781</v>
      </c>
      <c r="F72" s="181">
        <v>1863</v>
      </c>
      <c r="G72" s="187">
        <v>1938</v>
      </c>
      <c r="H72">
        <f t="shared" si="15"/>
        <v>14089491</v>
      </c>
      <c r="I72">
        <f t="shared" si="27"/>
        <v>11292722833</v>
      </c>
      <c r="J72">
        <f t="shared" si="16"/>
        <v>48557232</v>
      </c>
      <c r="K72">
        <f t="shared" si="28"/>
        <v>24319064206</v>
      </c>
      <c r="L72">
        <f t="shared" si="17"/>
        <v>58715586</v>
      </c>
      <c r="M72">
        <f t="shared" si="29"/>
        <v>23955817547</v>
      </c>
      <c r="N72">
        <f t="shared" si="18"/>
        <v>0.5879150626314712</v>
      </c>
      <c r="O72">
        <f t="shared" si="19"/>
        <v>-0.53117279282462682</v>
      </c>
      <c r="P72">
        <f t="shared" si="20"/>
        <v>-556.17866914145225</v>
      </c>
      <c r="Q72">
        <f t="shared" si="21"/>
        <v>0.87003107797623547</v>
      </c>
      <c r="R72">
        <f t="shared" si="22"/>
        <v>-0.13922634615975146</v>
      </c>
      <c r="S72">
        <f t="shared" si="23"/>
        <v>-225.6675150837298</v>
      </c>
      <c r="T72">
        <f t="shared" si="24"/>
        <v>1.0384018685213721</v>
      </c>
      <c r="U72">
        <f t="shared" si="25"/>
        <v>3.7682866389578844E-2</v>
      </c>
      <c r="V72">
        <f t="shared" si="26"/>
        <v>75.833860290408609</v>
      </c>
      <c r="W72" s="167"/>
      <c r="X72" s="167"/>
      <c r="Y72" s="167"/>
    </row>
    <row r="73" spans="1:25" x14ac:dyDescent="0.25">
      <c r="A73" s="180" t="s">
        <v>176</v>
      </c>
      <c r="B73" s="181">
        <v>16652</v>
      </c>
      <c r="C73" s="181">
        <v>36367</v>
      </c>
      <c r="D73" s="181">
        <v>36974</v>
      </c>
      <c r="E73" s="181">
        <v>12807</v>
      </c>
      <c r="F73" s="181">
        <v>15848</v>
      </c>
      <c r="G73" s="181">
        <v>16527</v>
      </c>
      <c r="H73">
        <f t="shared" si="15"/>
        <v>213262164</v>
      </c>
      <c r="I73">
        <f t="shared" si="27"/>
        <v>11505984997</v>
      </c>
      <c r="J73">
        <f t="shared" si="16"/>
        <v>576344216</v>
      </c>
      <c r="K73">
        <f t="shared" si="28"/>
        <v>24895408422</v>
      </c>
      <c r="L73">
        <f t="shared" si="17"/>
        <v>611069298</v>
      </c>
      <c r="M73">
        <f t="shared" si="29"/>
        <v>24566886845</v>
      </c>
      <c r="N73">
        <f t="shared" si="18"/>
        <v>1.2375125297609983</v>
      </c>
      <c r="O73">
        <f t="shared" si="19"/>
        <v>0.21310334046884286</v>
      </c>
      <c r="P73">
        <f t="shared" si="20"/>
        <v>3377.4371171184471</v>
      </c>
      <c r="Q73">
        <f t="shared" si="21"/>
        <v>1.2139510517480723</v>
      </c>
      <c r="R73">
        <f t="shared" si="22"/>
        <v>0.19388037201230948</v>
      </c>
      <c r="S73">
        <f t="shared" si="23"/>
        <v>3730.0055894917268</v>
      </c>
      <c r="T73">
        <f t="shared" si="24"/>
        <v>1.2672499153945675</v>
      </c>
      <c r="U73">
        <f t="shared" si="25"/>
        <v>0.23684913160730311</v>
      </c>
      <c r="V73">
        <f t="shared" si="26"/>
        <v>4960.5301629791702</v>
      </c>
      <c r="W73" s="167"/>
      <c r="X73" s="167"/>
      <c r="Y73" s="167"/>
    </row>
    <row r="74" spans="1:25" x14ac:dyDescent="0.25">
      <c r="A74" s="180" t="s">
        <v>115</v>
      </c>
      <c r="B74" s="181">
        <v>9709</v>
      </c>
      <c r="C74" s="181">
        <v>22352</v>
      </c>
      <c r="D74" s="181">
        <v>24698</v>
      </c>
      <c r="E74" s="187">
        <v>658</v>
      </c>
      <c r="F74" s="187">
        <v>680</v>
      </c>
      <c r="G74" s="187">
        <v>680</v>
      </c>
      <c r="H74">
        <f t="shared" si="15"/>
        <v>6388522</v>
      </c>
      <c r="I74">
        <f t="shared" si="27"/>
        <v>11512373519</v>
      </c>
      <c r="J74">
        <f t="shared" si="16"/>
        <v>15199360</v>
      </c>
      <c r="K74">
        <f t="shared" si="28"/>
        <v>24910607782</v>
      </c>
      <c r="L74">
        <f t="shared" si="17"/>
        <v>16794640</v>
      </c>
      <c r="M74">
        <f t="shared" si="29"/>
        <v>24583681485</v>
      </c>
      <c r="N74">
        <f t="shared" si="18"/>
        <v>0.72153550032725999</v>
      </c>
      <c r="O74">
        <f t="shared" si="19"/>
        <v>-0.32637369847587827</v>
      </c>
      <c r="P74">
        <f t="shared" si="20"/>
        <v>-154.95255806383082</v>
      </c>
      <c r="Q74">
        <f t="shared" si="21"/>
        <v>0.74612241616500985</v>
      </c>
      <c r="R74">
        <f t="shared" si="22"/>
        <v>-0.29286559550483471</v>
      </c>
      <c r="S74">
        <f t="shared" si="23"/>
        <v>-148.58923829617677</v>
      </c>
      <c r="T74">
        <f t="shared" si="24"/>
        <v>0.84650128226361854</v>
      </c>
      <c r="U74">
        <f t="shared" si="25"/>
        <v>-0.16664356262731991</v>
      </c>
      <c r="V74">
        <f t="shared" si="26"/>
        <v>-95.923512822602675</v>
      </c>
      <c r="W74" s="167"/>
      <c r="X74" s="167"/>
      <c r="Y74" s="167"/>
    </row>
    <row r="75" spans="1:25" x14ac:dyDescent="0.25">
      <c r="A75" s="180" t="s">
        <v>220</v>
      </c>
      <c r="B75" s="181">
        <v>28896</v>
      </c>
      <c r="C75" s="181">
        <v>46389</v>
      </c>
      <c r="D75" s="181">
        <v>56735</v>
      </c>
      <c r="E75" s="181">
        <v>6367</v>
      </c>
      <c r="F75" s="181">
        <v>7089</v>
      </c>
      <c r="G75" s="181">
        <v>7331</v>
      </c>
      <c r="H75">
        <f t="shared" si="15"/>
        <v>183980832</v>
      </c>
      <c r="I75">
        <f t="shared" si="27"/>
        <v>11696354351</v>
      </c>
      <c r="J75">
        <f t="shared" si="16"/>
        <v>328851621</v>
      </c>
      <c r="K75">
        <f t="shared" si="28"/>
        <v>25239459403</v>
      </c>
      <c r="L75">
        <f t="shared" si="17"/>
        <v>415924285</v>
      </c>
      <c r="M75">
        <f t="shared" si="29"/>
        <v>24999605770</v>
      </c>
      <c r="N75">
        <f t="shared" si="18"/>
        <v>2.147439470332321</v>
      </c>
      <c r="O75">
        <f t="shared" si="19"/>
        <v>0.76427618837068878</v>
      </c>
      <c r="P75">
        <f t="shared" si="20"/>
        <v>10449.755043957388</v>
      </c>
      <c r="Q75">
        <f t="shared" si="21"/>
        <v>1.5484910864118935</v>
      </c>
      <c r="R75">
        <f t="shared" si="22"/>
        <v>0.43728096414196244</v>
      </c>
      <c r="S75">
        <f t="shared" si="23"/>
        <v>4800.1439117155905</v>
      </c>
      <c r="T75">
        <f t="shared" si="24"/>
        <v>1.9445400538191917</v>
      </c>
      <c r="U75">
        <f t="shared" si="25"/>
        <v>0.66502547292000214</v>
      </c>
      <c r="V75">
        <f t="shared" si="26"/>
        <v>9480.2195117278516</v>
      </c>
      <c r="W75" s="167"/>
      <c r="X75" s="167"/>
      <c r="Y75" s="167"/>
    </row>
    <row r="76" spans="1:25" x14ac:dyDescent="0.25">
      <c r="A76" s="180" t="s">
        <v>78</v>
      </c>
      <c r="B76" s="181">
        <v>12936</v>
      </c>
      <c r="C76" s="181">
        <v>24586</v>
      </c>
      <c r="D76" s="181">
        <v>20225</v>
      </c>
      <c r="E76" s="181">
        <v>1046</v>
      </c>
      <c r="F76" s="181">
        <v>1220</v>
      </c>
      <c r="G76" s="181">
        <v>1269</v>
      </c>
      <c r="H76">
        <f t="shared" si="15"/>
        <v>13531056</v>
      </c>
      <c r="I76">
        <f t="shared" si="27"/>
        <v>11709885407</v>
      </c>
      <c r="J76">
        <f t="shared" si="16"/>
        <v>29994920</v>
      </c>
      <c r="K76">
        <f t="shared" si="28"/>
        <v>25269454323</v>
      </c>
      <c r="L76">
        <f t="shared" si="17"/>
        <v>25665525</v>
      </c>
      <c r="M76">
        <f t="shared" si="29"/>
        <v>25025271295</v>
      </c>
      <c r="N76">
        <f t="shared" si="18"/>
        <v>0.96135371636970179</v>
      </c>
      <c r="O76">
        <f t="shared" si="19"/>
        <v>-3.9412866589080456E-2</v>
      </c>
      <c r="P76">
        <f t="shared" si="20"/>
        <v>-39.632632233532753</v>
      </c>
      <c r="Q76">
        <f t="shared" si="21"/>
        <v>0.82069460110204595</v>
      </c>
      <c r="R76">
        <f t="shared" si="22"/>
        <v>-0.19760422277429149</v>
      </c>
      <c r="S76">
        <f t="shared" si="23"/>
        <v>-197.85071691870891</v>
      </c>
      <c r="T76">
        <f t="shared" si="24"/>
        <v>0.69319331256707761</v>
      </c>
      <c r="U76">
        <f t="shared" si="25"/>
        <v>-0.36644636837839528</v>
      </c>
      <c r="V76">
        <f t="shared" si="26"/>
        <v>-322.34906023550781</v>
      </c>
      <c r="W76" s="167"/>
      <c r="X76" s="167"/>
      <c r="Y76" s="167"/>
    </row>
    <row r="77" spans="1:25" x14ac:dyDescent="0.25">
      <c r="A77" s="180" t="s">
        <v>77</v>
      </c>
      <c r="B77" s="181">
        <v>15998</v>
      </c>
      <c r="C77" s="181">
        <v>20191</v>
      </c>
      <c r="D77" s="181">
        <v>19944</v>
      </c>
      <c r="E77" s="181">
        <v>10247</v>
      </c>
      <c r="F77" s="181">
        <v>8987</v>
      </c>
      <c r="G77" s="181">
        <v>8856</v>
      </c>
      <c r="H77">
        <f t="shared" si="15"/>
        <v>163931506</v>
      </c>
      <c r="I77">
        <f t="shared" si="27"/>
        <v>11873816913</v>
      </c>
      <c r="J77">
        <f t="shared" si="16"/>
        <v>181456517</v>
      </c>
      <c r="K77">
        <f t="shared" si="28"/>
        <v>25450910840</v>
      </c>
      <c r="L77">
        <f t="shared" si="17"/>
        <v>176624064</v>
      </c>
      <c r="M77">
        <f t="shared" si="29"/>
        <v>25201895359</v>
      </c>
      <c r="N77">
        <f t="shared" si="18"/>
        <v>1.18890976766253</v>
      </c>
      <c r="O77">
        <f t="shared" si="19"/>
        <v>0.17303672556274385</v>
      </c>
      <c r="P77">
        <f t="shared" si="20"/>
        <v>2108.0646199957814</v>
      </c>
      <c r="Q77">
        <f t="shared" si="21"/>
        <v>0.67398701256208449</v>
      </c>
      <c r="R77">
        <f t="shared" si="22"/>
        <v>-0.39454443745120371</v>
      </c>
      <c r="S77">
        <f t="shared" si="23"/>
        <v>-2389.8035087391559</v>
      </c>
      <c r="T77">
        <f t="shared" si="24"/>
        <v>0.68356229546787628</v>
      </c>
      <c r="U77">
        <f t="shared" si="25"/>
        <v>-0.38043748510169378</v>
      </c>
      <c r="V77">
        <f t="shared" si="26"/>
        <v>-2303.026893617126</v>
      </c>
      <c r="W77" s="167"/>
      <c r="X77" s="167"/>
      <c r="Y77" s="167"/>
    </row>
    <row r="78" spans="1:25" x14ac:dyDescent="0.25">
      <c r="A78" s="180" t="s">
        <v>47</v>
      </c>
      <c r="B78" s="181">
        <v>10249</v>
      </c>
      <c r="C78" s="181">
        <v>14323</v>
      </c>
      <c r="D78" s="181">
        <v>16367</v>
      </c>
      <c r="E78" s="181">
        <v>3963</v>
      </c>
      <c r="F78" s="181">
        <v>4197</v>
      </c>
      <c r="G78" s="187">
        <v>4258</v>
      </c>
      <c r="H78">
        <f t="shared" si="15"/>
        <v>40616787</v>
      </c>
      <c r="I78">
        <f t="shared" si="27"/>
        <v>11914433700</v>
      </c>
      <c r="J78">
        <f t="shared" si="16"/>
        <v>60113631</v>
      </c>
      <c r="K78">
        <f t="shared" si="28"/>
        <v>25511024471</v>
      </c>
      <c r="L78">
        <f t="shared" si="17"/>
        <v>69690686</v>
      </c>
      <c r="M78">
        <f t="shared" si="29"/>
        <v>25271586045</v>
      </c>
      <c r="N78">
        <f t="shared" si="18"/>
        <v>0.76166622132599515</v>
      </c>
      <c r="O78">
        <f t="shared" si="19"/>
        <v>-0.27224684901446033</v>
      </c>
      <c r="P78">
        <f t="shared" si="20"/>
        <v>-821.77254956301113</v>
      </c>
      <c r="Q78">
        <f t="shared" si="21"/>
        <v>0.47810984997903705</v>
      </c>
      <c r="R78">
        <f t="shared" si="22"/>
        <v>-0.73791476122171262</v>
      </c>
      <c r="S78">
        <f t="shared" si="23"/>
        <v>-1480.7197133497707</v>
      </c>
      <c r="T78">
        <f t="shared" si="24"/>
        <v>0.56096390342572855</v>
      </c>
      <c r="U78">
        <f t="shared" si="25"/>
        <v>-0.57809871879920383</v>
      </c>
      <c r="V78">
        <f t="shared" si="26"/>
        <v>-1380.8375240287135</v>
      </c>
      <c r="W78" s="167"/>
      <c r="X78" s="167"/>
      <c r="Y78" s="167"/>
    </row>
    <row r="79" spans="1:25" x14ac:dyDescent="0.25">
      <c r="A79" s="180" t="s">
        <v>230</v>
      </c>
      <c r="B79" s="181">
        <v>27545</v>
      </c>
      <c r="C79" s="181">
        <v>29812</v>
      </c>
      <c r="D79" s="181">
        <v>63882</v>
      </c>
      <c r="E79" s="181">
        <v>1888</v>
      </c>
      <c r="F79" s="181">
        <v>2382</v>
      </c>
      <c r="G79" s="187">
        <v>2405</v>
      </c>
      <c r="H79">
        <f t="shared" si="15"/>
        <v>52004960</v>
      </c>
      <c r="I79">
        <f t="shared" si="27"/>
        <v>11966438660</v>
      </c>
      <c r="J79">
        <f t="shared" si="16"/>
        <v>71012184</v>
      </c>
      <c r="K79">
        <f t="shared" si="28"/>
        <v>25582036655</v>
      </c>
      <c r="L79">
        <f t="shared" si="17"/>
        <v>153636210</v>
      </c>
      <c r="M79">
        <f t="shared" si="29"/>
        <v>25425222255</v>
      </c>
      <c r="N79">
        <f t="shared" si="18"/>
        <v>2.0470383516854853</v>
      </c>
      <c r="O79">
        <f t="shared" si="19"/>
        <v>0.71639404206079371</v>
      </c>
      <c r="P79">
        <f t="shared" si="20"/>
        <v>2768.7257171849064</v>
      </c>
      <c r="Q79">
        <f t="shared" si="21"/>
        <v>0.99514144017140627</v>
      </c>
      <c r="R79">
        <f t="shared" si="22"/>
        <v>-4.8704009999933464E-3</v>
      </c>
      <c r="S79">
        <f t="shared" si="23"/>
        <v>-11.544929595253304</v>
      </c>
      <c r="T79">
        <f t="shared" si="24"/>
        <v>2.1894969193280622</v>
      </c>
      <c r="U79">
        <f t="shared" si="25"/>
        <v>0.78367180023757355</v>
      </c>
      <c r="V79">
        <f t="shared" si="26"/>
        <v>4126.6120166845876</v>
      </c>
      <c r="W79" s="167"/>
      <c r="X79" s="167"/>
      <c r="Y79" s="167"/>
    </row>
    <row r="80" spans="1:25" x14ac:dyDescent="0.25">
      <c r="A80" s="180" t="s">
        <v>206</v>
      </c>
      <c r="B80" s="181">
        <v>23914</v>
      </c>
      <c r="C80" s="181">
        <v>61968</v>
      </c>
      <c r="D80" s="181">
        <v>47260</v>
      </c>
      <c r="E80" s="187">
        <v>314</v>
      </c>
      <c r="F80" s="187">
        <v>345</v>
      </c>
      <c r="G80" s="187">
        <v>352</v>
      </c>
      <c r="H80">
        <f t="shared" si="15"/>
        <v>7508996</v>
      </c>
      <c r="I80">
        <f t="shared" si="27"/>
        <v>11973947656</v>
      </c>
      <c r="J80">
        <f t="shared" si="16"/>
        <v>21378960</v>
      </c>
      <c r="K80">
        <f t="shared" si="28"/>
        <v>25603415615</v>
      </c>
      <c r="L80">
        <f t="shared" si="17"/>
        <v>16635520</v>
      </c>
      <c r="M80">
        <f t="shared" si="29"/>
        <v>25441857775</v>
      </c>
      <c r="N80">
        <f t="shared" si="18"/>
        <v>1.7771964110439895</v>
      </c>
      <c r="O80">
        <f t="shared" si="19"/>
        <v>0.57503707263350201</v>
      </c>
      <c r="P80">
        <f t="shared" si="20"/>
        <v>320.89350001427152</v>
      </c>
      <c r="Q80">
        <f t="shared" si="21"/>
        <v>2.0685269275641254</v>
      </c>
      <c r="R80">
        <f t="shared" si="22"/>
        <v>0.72683672475295569</v>
      </c>
      <c r="S80">
        <f t="shared" si="23"/>
        <v>518.70106129743112</v>
      </c>
      <c r="T80">
        <f t="shared" si="24"/>
        <v>1.6197931249404247</v>
      </c>
      <c r="U80">
        <f t="shared" si="25"/>
        <v>0.48229844043581116</v>
      </c>
      <c r="V80">
        <f t="shared" si="26"/>
        <v>274.99074169157035</v>
      </c>
      <c r="W80" s="167"/>
      <c r="X80" s="167"/>
      <c r="Y80" s="167"/>
    </row>
    <row r="81" spans="1:25" x14ac:dyDescent="0.25">
      <c r="A81" s="180" t="s">
        <v>37</v>
      </c>
      <c r="B81" s="181">
        <v>11777</v>
      </c>
      <c r="C81" s="181">
        <v>13620</v>
      </c>
      <c r="D81" s="181">
        <v>15088</v>
      </c>
      <c r="E81" s="181">
        <v>3117</v>
      </c>
      <c r="F81" s="181">
        <v>4146</v>
      </c>
      <c r="G81" s="187">
        <v>4292</v>
      </c>
      <c r="H81">
        <f t="shared" si="15"/>
        <v>36708909</v>
      </c>
      <c r="I81">
        <f t="shared" si="27"/>
        <v>12010656565</v>
      </c>
      <c r="J81">
        <f t="shared" si="16"/>
        <v>56468520</v>
      </c>
      <c r="K81">
        <f t="shared" si="28"/>
        <v>25659884135</v>
      </c>
      <c r="L81">
        <f t="shared" si="17"/>
        <v>64757696</v>
      </c>
      <c r="M81">
        <f t="shared" si="29"/>
        <v>25506615471</v>
      </c>
      <c r="N81">
        <f t="shared" si="18"/>
        <v>0.87522129852241637</v>
      </c>
      <c r="O81">
        <f t="shared" si="19"/>
        <v>-0.13327851200447474</v>
      </c>
      <c r="P81">
        <f t="shared" si="20"/>
        <v>-363.59241552905348</v>
      </c>
      <c r="Q81">
        <f t="shared" si="21"/>
        <v>0.45464331192588736</v>
      </c>
      <c r="R81">
        <f t="shared" si="22"/>
        <v>-0.78824209729807437</v>
      </c>
      <c r="S81">
        <f t="shared" si="23"/>
        <v>-1485.797864526407</v>
      </c>
      <c r="T81">
        <f t="shared" si="24"/>
        <v>0.5171273522873705</v>
      </c>
      <c r="U81">
        <f t="shared" si="25"/>
        <v>-0.65946610543184891</v>
      </c>
      <c r="V81">
        <f t="shared" si="26"/>
        <v>-1463.6920087203127</v>
      </c>
      <c r="W81" s="167"/>
      <c r="X81" s="167"/>
      <c r="Y81" s="167"/>
    </row>
    <row r="82" spans="1:25" x14ac:dyDescent="0.25">
      <c r="A82" s="180" t="s">
        <v>40</v>
      </c>
      <c r="B82" s="181">
        <v>7690</v>
      </c>
      <c r="C82" s="181">
        <v>14850</v>
      </c>
      <c r="D82" s="181">
        <v>15379</v>
      </c>
      <c r="E82" s="181">
        <v>54071</v>
      </c>
      <c r="F82" s="181">
        <v>48205</v>
      </c>
      <c r="G82" s="187">
        <v>47856</v>
      </c>
      <c r="H82">
        <f t="shared" si="15"/>
        <v>415805990</v>
      </c>
      <c r="I82">
        <f t="shared" si="27"/>
        <v>12426462555</v>
      </c>
      <c r="J82">
        <f t="shared" si="16"/>
        <v>715844250</v>
      </c>
      <c r="K82">
        <f t="shared" si="28"/>
        <v>26375728385</v>
      </c>
      <c r="L82">
        <f t="shared" si="17"/>
        <v>735977424</v>
      </c>
      <c r="M82">
        <f t="shared" si="29"/>
        <v>26242592895</v>
      </c>
      <c r="N82">
        <f t="shared" si="18"/>
        <v>0.57149119348198874</v>
      </c>
      <c r="O82">
        <f t="shared" si="19"/>
        <v>-0.55950620534633366</v>
      </c>
      <c r="P82">
        <f t="shared" si="20"/>
        <v>-17289.357382616396</v>
      </c>
      <c r="Q82">
        <f t="shared" si="21"/>
        <v>0.49570140837734411</v>
      </c>
      <c r="R82">
        <f t="shared" si="22"/>
        <v>-0.70178153277073219</v>
      </c>
      <c r="S82">
        <f t="shared" si="23"/>
        <v>-16769.270709352204</v>
      </c>
      <c r="T82">
        <f t="shared" si="24"/>
        <v>0.5271011102086075</v>
      </c>
      <c r="U82">
        <f t="shared" si="25"/>
        <v>-0.64036288886516424</v>
      </c>
      <c r="V82">
        <f t="shared" si="26"/>
        <v>-16153.122321035884</v>
      </c>
      <c r="W82" s="167"/>
      <c r="X82" s="167"/>
      <c r="Y82" s="167"/>
    </row>
    <row r="83" spans="1:25" x14ac:dyDescent="0.25">
      <c r="A83" s="180" t="s">
        <v>26</v>
      </c>
      <c r="B83" s="181">
        <v>10062</v>
      </c>
      <c r="C83" s="181">
        <v>16627</v>
      </c>
      <c r="D83" s="181">
        <v>13909</v>
      </c>
      <c r="E83" s="187">
        <v>452</v>
      </c>
      <c r="F83" s="187">
        <v>518</v>
      </c>
      <c r="G83" s="187">
        <v>529</v>
      </c>
      <c r="H83">
        <f t="shared" si="15"/>
        <v>4548024</v>
      </c>
      <c r="I83">
        <f t="shared" si="27"/>
        <v>12431010579</v>
      </c>
      <c r="J83">
        <f t="shared" si="16"/>
        <v>8612786</v>
      </c>
      <c r="K83">
        <f t="shared" si="28"/>
        <v>26384341171</v>
      </c>
      <c r="L83">
        <f t="shared" si="17"/>
        <v>7357861</v>
      </c>
      <c r="M83">
        <f t="shared" si="29"/>
        <v>26249950756</v>
      </c>
      <c r="N83">
        <f t="shared" si="18"/>
        <v>0.74776910127643315</v>
      </c>
      <c r="O83">
        <f t="shared" si="19"/>
        <v>-0.29066103679475941</v>
      </c>
      <c r="P83">
        <f t="shared" si="20"/>
        <v>-98.240998701562262</v>
      </c>
      <c r="Q83">
        <f t="shared" si="21"/>
        <v>0.55501867455152198</v>
      </c>
      <c r="R83">
        <f t="shared" si="22"/>
        <v>-0.58875351796119824</v>
      </c>
      <c r="S83">
        <f t="shared" si="23"/>
        <v>-169.26644413735963</v>
      </c>
      <c r="T83">
        <f t="shared" si="24"/>
        <v>0.47671820936936876</v>
      </c>
      <c r="U83">
        <f t="shared" si="25"/>
        <v>-0.74082971869795755</v>
      </c>
      <c r="V83">
        <f t="shared" si="26"/>
        <v>-186.82535196406556</v>
      </c>
      <c r="W83" s="167"/>
      <c r="X83" s="167"/>
      <c r="Y83" s="167"/>
    </row>
    <row r="84" spans="1:25" x14ac:dyDescent="0.25">
      <c r="A84" s="180" t="s">
        <v>201</v>
      </c>
      <c r="B84" s="181">
        <v>23629</v>
      </c>
      <c r="C84" s="181">
        <v>66602</v>
      </c>
      <c r="D84" s="181">
        <v>46651</v>
      </c>
      <c r="E84" s="181">
        <v>12855</v>
      </c>
      <c r="F84" s="181">
        <v>12402</v>
      </c>
      <c r="G84" s="187">
        <v>12317</v>
      </c>
      <c r="H84">
        <f t="shared" si="15"/>
        <v>303750795</v>
      </c>
      <c r="I84">
        <f t="shared" si="27"/>
        <v>12734761374</v>
      </c>
      <c r="J84">
        <f t="shared" si="16"/>
        <v>825998004</v>
      </c>
      <c r="K84">
        <f t="shared" si="28"/>
        <v>27210339175</v>
      </c>
      <c r="L84">
        <f t="shared" si="17"/>
        <v>574600367</v>
      </c>
      <c r="M84">
        <f t="shared" si="29"/>
        <v>26824551123</v>
      </c>
      <c r="N84">
        <f t="shared" si="18"/>
        <v>1.7560163082946572</v>
      </c>
      <c r="O84">
        <f t="shared" si="19"/>
        <v>0.5630477823535448</v>
      </c>
      <c r="P84">
        <f t="shared" si="20"/>
        <v>12710.009588322064</v>
      </c>
      <c r="Q84">
        <f t="shared" si="21"/>
        <v>2.2232124714308332</v>
      </c>
      <c r="R84">
        <f t="shared" si="22"/>
        <v>0.7989532091060404</v>
      </c>
      <c r="S84">
        <f t="shared" si="23"/>
        <v>22028.962443797667</v>
      </c>
      <c r="T84">
        <f t="shared" si="24"/>
        <v>1.5989202088784544</v>
      </c>
      <c r="U84">
        <f t="shared" si="25"/>
        <v>0.46932853196787361</v>
      </c>
      <c r="V84">
        <f t="shared" si="26"/>
        <v>9242.9092755745296</v>
      </c>
      <c r="W84" s="167"/>
      <c r="X84" s="167"/>
      <c r="Y84" s="167"/>
    </row>
    <row r="85" spans="1:25" x14ac:dyDescent="0.25">
      <c r="A85" s="180" t="s">
        <v>178</v>
      </c>
      <c r="B85" s="181">
        <v>18326</v>
      </c>
      <c r="C85" s="181">
        <v>26037</v>
      </c>
      <c r="D85" s="181">
        <v>37753</v>
      </c>
      <c r="E85" s="181">
        <v>2057</v>
      </c>
      <c r="F85" s="181">
        <v>2443</v>
      </c>
      <c r="G85" s="181">
        <v>2501</v>
      </c>
      <c r="H85">
        <f t="shared" si="15"/>
        <v>37696582</v>
      </c>
      <c r="I85">
        <f t="shared" si="27"/>
        <v>12772457956</v>
      </c>
      <c r="J85">
        <f t="shared" si="16"/>
        <v>63608391</v>
      </c>
      <c r="K85">
        <f t="shared" si="28"/>
        <v>27273947566</v>
      </c>
      <c r="L85">
        <f t="shared" si="17"/>
        <v>94420253</v>
      </c>
      <c r="M85">
        <f t="shared" si="29"/>
        <v>26918971376</v>
      </c>
      <c r="N85">
        <f t="shared" si="18"/>
        <v>1.3619177648570775</v>
      </c>
      <c r="O85">
        <f t="shared" si="19"/>
        <v>0.30889382767913526</v>
      </c>
      <c r="P85">
        <f t="shared" si="20"/>
        <v>865.35519824997243</v>
      </c>
      <c r="Q85">
        <f t="shared" si="21"/>
        <v>0.86912980268827666</v>
      </c>
      <c r="R85">
        <f t="shared" si="22"/>
        <v>-0.14026279468922334</v>
      </c>
      <c r="S85">
        <f t="shared" si="23"/>
        <v>-297.81776290273058</v>
      </c>
      <c r="T85">
        <f t="shared" si="24"/>
        <v>1.2939494254311439</v>
      </c>
      <c r="U85">
        <f t="shared" si="25"/>
        <v>0.2576991114131697</v>
      </c>
      <c r="V85">
        <f t="shared" si="26"/>
        <v>833.95749248511538</v>
      </c>
      <c r="W85" s="167"/>
      <c r="X85" s="167"/>
      <c r="Y85" s="167"/>
    </row>
    <row r="86" spans="1:25" x14ac:dyDescent="0.25">
      <c r="A86" s="180" t="s">
        <v>45</v>
      </c>
      <c r="B86" s="181">
        <v>8248</v>
      </c>
      <c r="C86" s="181">
        <v>14899</v>
      </c>
      <c r="D86" s="181">
        <v>16318</v>
      </c>
      <c r="E86" s="181">
        <v>49976</v>
      </c>
      <c r="F86" s="181">
        <v>47004</v>
      </c>
      <c r="G86" s="181">
        <v>47101</v>
      </c>
      <c r="H86">
        <f t="shared" si="15"/>
        <v>412202048</v>
      </c>
      <c r="I86">
        <f t="shared" si="27"/>
        <v>13184660004</v>
      </c>
      <c r="J86">
        <f t="shared" si="16"/>
        <v>700312596</v>
      </c>
      <c r="K86">
        <f t="shared" si="28"/>
        <v>27974260162</v>
      </c>
      <c r="L86">
        <f t="shared" si="17"/>
        <v>768594118</v>
      </c>
      <c r="M86">
        <f t="shared" si="29"/>
        <v>27687565494</v>
      </c>
      <c r="N86">
        <f t="shared" si="18"/>
        <v>0.61295960518068182</v>
      </c>
      <c r="O86">
        <f t="shared" si="19"/>
        <v>-0.48945624214922739</v>
      </c>
      <c r="P86">
        <f t="shared" si="20"/>
        <v>-14993.644841331947</v>
      </c>
      <c r="Q86">
        <f t="shared" si="21"/>
        <v>0.49733705612215828</v>
      </c>
      <c r="R86">
        <f t="shared" si="22"/>
        <v>-0.69848730141423854</v>
      </c>
      <c r="S86">
        <f t="shared" si="23"/>
        <v>-16328.419591004094</v>
      </c>
      <c r="T86">
        <f t="shared" si="24"/>
        <v>0.55928447339775389</v>
      </c>
      <c r="U86">
        <f t="shared" si="25"/>
        <v>-0.5810970383163423</v>
      </c>
      <c r="V86">
        <f t="shared" si="26"/>
        <v>-15307.756753842088</v>
      </c>
      <c r="W86" s="167"/>
      <c r="X86" s="167"/>
      <c r="Y86" s="167"/>
    </row>
    <row r="87" spans="1:25" x14ac:dyDescent="0.25">
      <c r="A87" s="180" t="s">
        <v>147</v>
      </c>
      <c r="B87" s="181">
        <v>9107</v>
      </c>
      <c r="C87" s="181">
        <v>29747</v>
      </c>
      <c r="D87" s="181">
        <v>30098</v>
      </c>
      <c r="E87" s="181">
        <v>8601</v>
      </c>
      <c r="F87" s="181">
        <v>8504</v>
      </c>
      <c r="G87" s="181">
        <v>8435</v>
      </c>
      <c r="H87">
        <f t="shared" si="15"/>
        <v>78329307</v>
      </c>
      <c r="I87">
        <f t="shared" si="27"/>
        <v>13262989311</v>
      </c>
      <c r="J87">
        <f t="shared" si="16"/>
        <v>252968488</v>
      </c>
      <c r="K87">
        <f t="shared" si="28"/>
        <v>28227228650</v>
      </c>
      <c r="L87">
        <f t="shared" si="17"/>
        <v>253876630</v>
      </c>
      <c r="M87">
        <f t="shared" si="29"/>
        <v>27941442124</v>
      </c>
      <c r="N87">
        <f t="shared" si="18"/>
        <v>0.6767971780286699</v>
      </c>
      <c r="O87">
        <f t="shared" si="19"/>
        <v>-0.39038364027820471</v>
      </c>
      <c r="P87">
        <f t="shared" si="20"/>
        <v>-2272.4749069101845</v>
      </c>
      <c r="Q87">
        <f t="shared" si="21"/>
        <v>0.99297170336706098</v>
      </c>
      <c r="R87">
        <f t="shared" si="22"/>
        <v>-7.053111448664968E-3</v>
      </c>
      <c r="S87">
        <f t="shared" si="23"/>
        <v>-59.55810491871474</v>
      </c>
      <c r="T87">
        <f t="shared" si="24"/>
        <v>1.031581326162863</v>
      </c>
      <c r="U87">
        <f t="shared" si="25"/>
        <v>3.1092893041576281E-2</v>
      </c>
      <c r="V87">
        <f t="shared" si="26"/>
        <v>270.55134151411465</v>
      </c>
      <c r="W87" s="167"/>
      <c r="X87" s="167"/>
      <c r="Y87" s="167"/>
    </row>
    <row r="88" spans="1:25" x14ac:dyDescent="0.25">
      <c r="A88" s="180" t="s">
        <v>84</v>
      </c>
      <c r="B88" s="181">
        <v>9525</v>
      </c>
      <c r="C88" s="181">
        <v>22578</v>
      </c>
      <c r="D88" s="181">
        <v>20814</v>
      </c>
      <c r="E88" s="181">
        <v>34496</v>
      </c>
      <c r="F88" s="181">
        <v>29638</v>
      </c>
      <c r="G88" s="181">
        <v>29224</v>
      </c>
      <c r="H88">
        <f t="shared" si="15"/>
        <v>328574400</v>
      </c>
      <c r="I88">
        <f t="shared" si="27"/>
        <v>13591563711</v>
      </c>
      <c r="J88">
        <f t="shared" si="16"/>
        <v>669166764</v>
      </c>
      <c r="K88">
        <f t="shared" si="28"/>
        <v>28896395414</v>
      </c>
      <c r="L88">
        <f t="shared" si="17"/>
        <v>608268336</v>
      </c>
      <c r="M88">
        <f t="shared" si="29"/>
        <v>28549710460</v>
      </c>
      <c r="N88">
        <f t="shared" si="18"/>
        <v>0.70786132872769092</v>
      </c>
      <c r="O88">
        <f t="shared" si="19"/>
        <v>-0.34550706785112151</v>
      </c>
      <c r="P88">
        <f t="shared" si="20"/>
        <v>-8436.7243942511286</v>
      </c>
      <c r="Q88">
        <f t="shared" si="21"/>
        <v>0.75366642413088725</v>
      </c>
      <c r="R88">
        <f t="shared" si="22"/>
        <v>-0.28280541718008556</v>
      </c>
      <c r="S88">
        <f t="shared" si="23"/>
        <v>-6317.0714017370383</v>
      </c>
      <c r="T88">
        <f t="shared" si="24"/>
        <v>0.71338074698497678</v>
      </c>
      <c r="U88">
        <f t="shared" si="25"/>
        <v>-0.33773999410728289</v>
      </c>
      <c r="V88">
        <f t="shared" si="26"/>
        <v>-7041.1490040850813</v>
      </c>
      <c r="W88" s="167"/>
      <c r="X88" s="167"/>
      <c r="Y88" s="167"/>
    </row>
    <row r="89" spans="1:25" x14ac:dyDescent="0.25">
      <c r="A89" s="180" t="s">
        <v>54</v>
      </c>
      <c r="B89" s="181">
        <v>8577</v>
      </c>
      <c r="C89" s="181">
        <v>13626</v>
      </c>
      <c r="D89" s="181">
        <v>17488</v>
      </c>
      <c r="E89" s="181">
        <v>9460</v>
      </c>
      <c r="F89" s="181">
        <v>12242</v>
      </c>
      <c r="G89" s="181">
        <v>12527</v>
      </c>
      <c r="H89">
        <f t="shared" si="15"/>
        <v>81138420</v>
      </c>
      <c r="I89">
        <f t="shared" si="27"/>
        <v>13672702131</v>
      </c>
      <c r="J89">
        <f t="shared" si="16"/>
        <v>166809492</v>
      </c>
      <c r="K89">
        <f t="shared" si="28"/>
        <v>29063204906</v>
      </c>
      <c r="L89">
        <f t="shared" si="17"/>
        <v>219072176</v>
      </c>
      <c r="M89">
        <f t="shared" si="29"/>
        <v>28768782636</v>
      </c>
      <c r="N89">
        <f t="shared" si="18"/>
        <v>0.63740961852991129</v>
      </c>
      <c r="O89">
        <f t="shared" si="19"/>
        <v>-0.4503427868556017</v>
      </c>
      <c r="P89">
        <f t="shared" si="20"/>
        <v>-2715.5197148255061</v>
      </c>
      <c r="Q89">
        <f t="shared" si="21"/>
        <v>0.4548435953232115</v>
      </c>
      <c r="R89">
        <f t="shared" si="22"/>
        <v>-0.78780166566796439</v>
      </c>
      <c r="S89">
        <f t="shared" si="23"/>
        <v>-4386.6335273357745</v>
      </c>
      <c r="T89">
        <f t="shared" si="24"/>
        <v>0.59938514957592359</v>
      </c>
      <c r="U89">
        <f t="shared" si="25"/>
        <v>-0.51185089988876786</v>
      </c>
      <c r="V89">
        <f t="shared" si="26"/>
        <v>-3843.2313397411435</v>
      </c>
      <c r="W89" s="167"/>
      <c r="X89" s="167"/>
      <c r="Y89" s="167"/>
    </row>
    <row r="90" spans="1:25" x14ac:dyDescent="0.25">
      <c r="A90" s="180" t="s">
        <v>95</v>
      </c>
      <c r="B90" s="181">
        <v>8730</v>
      </c>
      <c r="C90" s="181">
        <v>25015</v>
      </c>
      <c r="D90" s="181">
        <v>21711</v>
      </c>
      <c r="E90" s="181">
        <v>2268</v>
      </c>
      <c r="F90" s="181">
        <v>2427</v>
      </c>
      <c r="G90" s="181">
        <v>2552</v>
      </c>
      <c r="H90">
        <f t="shared" si="15"/>
        <v>19799640</v>
      </c>
      <c r="I90">
        <f t="shared" si="27"/>
        <v>13692501771</v>
      </c>
      <c r="J90">
        <f t="shared" si="16"/>
        <v>60711405</v>
      </c>
      <c r="K90">
        <f t="shared" si="28"/>
        <v>29123916311</v>
      </c>
      <c r="L90">
        <f t="shared" si="17"/>
        <v>55406472</v>
      </c>
      <c r="M90">
        <f t="shared" si="29"/>
        <v>28824189108</v>
      </c>
      <c r="N90">
        <f t="shared" si="18"/>
        <v>0.64877998947955295</v>
      </c>
      <c r="O90">
        <f t="shared" si="19"/>
        <v>-0.43266161901237532</v>
      </c>
      <c r="P90">
        <f t="shared" si="20"/>
        <v>-636.63259103123323</v>
      </c>
      <c r="Q90">
        <f t="shared" si="21"/>
        <v>0.83501486401072478</v>
      </c>
      <c r="R90">
        <f t="shared" si="22"/>
        <v>-0.18030575307927241</v>
      </c>
      <c r="S90">
        <f t="shared" si="23"/>
        <v>-365.40422689578759</v>
      </c>
      <c r="T90">
        <f t="shared" si="24"/>
        <v>0.74412459872157344</v>
      </c>
      <c r="U90">
        <f t="shared" si="25"/>
        <v>-0.29554678677085033</v>
      </c>
      <c r="V90">
        <f t="shared" si="26"/>
        <v>-561.24511424695766</v>
      </c>
      <c r="W90" s="167"/>
      <c r="X90" s="167"/>
      <c r="Y90" s="167"/>
    </row>
    <row r="91" spans="1:25" x14ac:dyDescent="0.25">
      <c r="A91" s="180" t="s">
        <v>81</v>
      </c>
      <c r="B91" s="181">
        <v>8186</v>
      </c>
      <c r="C91" s="181">
        <v>25552</v>
      </c>
      <c r="D91" s="181">
        <v>20568</v>
      </c>
      <c r="E91" s="187">
        <v>534</v>
      </c>
      <c r="F91" s="187">
        <v>546</v>
      </c>
      <c r="G91" s="181">
        <v>542</v>
      </c>
      <c r="H91">
        <f t="shared" si="15"/>
        <v>4371324</v>
      </c>
      <c r="I91">
        <f t="shared" si="27"/>
        <v>13696873095</v>
      </c>
      <c r="J91">
        <f t="shared" si="16"/>
        <v>13951392</v>
      </c>
      <c r="K91">
        <f t="shared" si="28"/>
        <v>29137867703</v>
      </c>
      <c r="L91">
        <f t="shared" si="17"/>
        <v>11147856</v>
      </c>
      <c r="M91">
        <f t="shared" si="29"/>
        <v>28835336964</v>
      </c>
      <c r="N91">
        <f t="shared" si="18"/>
        <v>0.60835200388082711</v>
      </c>
      <c r="O91">
        <f t="shared" si="19"/>
        <v>-0.49700161079367483</v>
      </c>
      <c r="P91">
        <f t="shared" si="20"/>
        <v>-161.45592840834874</v>
      </c>
      <c r="Q91">
        <f t="shared" si="21"/>
        <v>0.85294022807123882</v>
      </c>
      <c r="R91">
        <f t="shared" si="22"/>
        <v>-0.15906580654678418</v>
      </c>
      <c r="S91">
        <f t="shared" si="23"/>
        <v>-74.077799421634907</v>
      </c>
      <c r="T91">
        <f t="shared" si="24"/>
        <v>0.70494932276290001</v>
      </c>
      <c r="U91">
        <f t="shared" si="25"/>
        <v>-0.34962936135936229</v>
      </c>
      <c r="V91">
        <f t="shared" si="26"/>
        <v>-133.58727197750278</v>
      </c>
      <c r="W91" s="167"/>
      <c r="X91" s="167"/>
      <c r="Y91" s="167"/>
    </row>
    <row r="92" spans="1:25" x14ac:dyDescent="0.25">
      <c r="A92" s="180" t="s">
        <v>20</v>
      </c>
      <c r="B92" s="181">
        <v>7471</v>
      </c>
      <c r="C92" s="181">
        <v>13828</v>
      </c>
      <c r="D92" s="181">
        <v>13620</v>
      </c>
      <c r="E92" s="187">
        <v>161</v>
      </c>
      <c r="F92" s="187">
        <v>158</v>
      </c>
      <c r="G92" s="181">
        <v>167</v>
      </c>
      <c r="H92">
        <f t="shared" si="15"/>
        <v>1202831</v>
      </c>
      <c r="I92">
        <f t="shared" si="27"/>
        <v>13698075926</v>
      </c>
      <c r="J92">
        <f t="shared" si="16"/>
        <v>2184824</v>
      </c>
      <c r="K92">
        <f t="shared" si="28"/>
        <v>29140052527</v>
      </c>
      <c r="L92">
        <f t="shared" si="17"/>
        <v>2274540</v>
      </c>
      <c r="M92">
        <f t="shared" si="29"/>
        <v>28837611504</v>
      </c>
      <c r="N92">
        <f t="shared" si="18"/>
        <v>0.55521595663250167</v>
      </c>
      <c r="O92">
        <f t="shared" si="19"/>
        <v>-0.588398129870222</v>
      </c>
      <c r="P92">
        <f t="shared" si="20"/>
        <v>-52.596772919623916</v>
      </c>
      <c r="Q92">
        <f t="shared" si="21"/>
        <v>0.46158646969979222</v>
      </c>
      <c r="R92">
        <f t="shared" si="22"/>
        <v>-0.77308587596006262</v>
      </c>
      <c r="S92">
        <f t="shared" si="23"/>
        <v>-56.381664880949927</v>
      </c>
      <c r="T92">
        <f t="shared" si="24"/>
        <v>0.4668129996125388</v>
      </c>
      <c r="U92">
        <f t="shared" si="25"/>
        <v>-0.76182653060158434</v>
      </c>
      <c r="V92">
        <f t="shared" si="26"/>
        <v>-59.390298165068039</v>
      </c>
      <c r="W92" s="167"/>
      <c r="X92" s="167"/>
      <c r="Y92" s="167"/>
    </row>
    <row r="93" spans="1:25" x14ac:dyDescent="0.25">
      <c r="A93" s="180" t="s">
        <v>200</v>
      </c>
      <c r="B93" s="181">
        <v>20981</v>
      </c>
      <c r="C93" s="181">
        <v>34971</v>
      </c>
      <c r="D93" s="181">
        <v>45530</v>
      </c>
      <c r="E93" s="181">
        <v>2787</v>
      </c>
      <c r="F93" s="181">
        <v>3300</v>
      </c>
      <c r="G93" s="181">
        <v>3422</v>
      </c>
      <c r="H93">
        <f t="shared" si="15"/>
        <v>58474047</v>
      </c>
      <c r="I93">
        <f t="shared" si="27"/>
        <v>13756549973</v>
      </c>
      <c r="J93">
        <f t="shared" si="16"/>
        <v>115404300</v>
      </c>
      <c r="K93">
        <f t="shared" si="28"/>
        <v>29255456827</v>
      </c>
      <c r="L93">
        <f t="shared" si="17"/>
        <v>155803660</v>
      </c>
      <c r="M93">
        <f t="shared" si="29"/>
        <v>28993415164</v>
      </c>
      <c r="N93">
        <f t="shared" si="18"/>
        <v>1.5592271431008591</v>
      </c>
      <c r="O93">
        <f t="shared" si="19"/>
        <v>0.44419027741067751</v>
      </c>
      <c r="P93">
        <f t="shared" si="20"/>
        <v>1930.2581882885177</v>
      </c>
      <c r="Q93">
        <f t="shared" si="21"/>
        <v>1.16735178130398</v>
      </c>
      <c r="R93">
        <f t="shared" si="22"/>
        <v>0.15473774858636435</v>
      </c>
      <c r="S93">
        <f t="shared" si="23"/>
        <v>596.09017527595756</v>
      </c>
      <c r="T93">
        <f t="shared" si="24"/>
        <v>1.5604989627282593</v>
      </c>
      <c r="U93">
        <f t="shared" si="25"/>
        <v>0.44500561802374</v>
      </c>
      <c r="V93">
        <f t="shared" si="26"/>
        <v>2376.3422158539547</v>
      </c>
      <c r="W93" s="167"/>
      <c r="X93" s="167"/>
      <c r="Y93" s="167"/>
    </row>
    <row r="94" spans="1:25" x14ac:dyDescent="0.25">
      <c r="A94" s="180" t="s">
        <v>88</v>
      </c>
      <c r="B94" s="181">
        <v>8633</v>
      </c>
      <c r="C94" s="181">
        <v>23156</v>
      </c>
      <c r="D94" s="181">
        <v>21040</v>
      </c>
      <c r="E94" s="181">
        <v>7226</v>
      </c>
      <c r="F94" s="181">
        <v>7174</v>
      </c>
      <c r="G94" s="181">
        <v>7366</v>
      </c>
      <c r="H94">
        <f t="shared" si="15"/>
        <v>62382058</v>
      </c>
      <c r="I94">
        <f t="shared" si="27"/>
        <v>13818932031</v>
      </c>
      <c r="J94">
        <f t="shared" si="16"/>
        <v>166121144</v>
      </c>
      <c r="K94">
        <f t="shared" si="28"/>
        <v>29421577971</v>
      </c>
      <c r="L94">
        <f t="shared" si="17"/>
        <v>154980640</v>
      </c>
      <c r="M94">
        <f t="shared" si="29"/>
        <v>29148395804</v>
      </c>
      <c r="N94">
        <f t="shared" si="18"/>
        <v>0.64157132292978014</v>
      </c>
      <c r="O94">
        <f t="shared" si="19"/>
        <v>-0.44383491961050053</v>
      </c>
      <c r="P94">
        <f t="shared" si="20"/>
        <v>-2057.616192735939</v>
      </c>
      <c r="Q94">
        <f t="shared" si="21"/>
        <v>0.7729603914064499</v>
      </c>
      <c r="R94">
        <f t="shared" si="22"/>
        <v>-0.25752747180268254</v>
      </c>
      <c r="S94">
        <f t="shared" si="23"/>
        <v>-1428.0459329776425</v>
      </c>
      <c r="T94">
        <f t="shared" si="24"/>
        <v>0.7211266895629822</v>
      </c>
      <c r="U94">
        <f t="shared" si="25"/>
        <v>-0.32694044345344142</v>
      </c>
      <c r="V94">
        <f t="shared" si="26"/>
        <v>-1736.6485232627263</v>
      </c>
      <c r="W94" s="167"/>
      <c r="X94" s="167"/>
      <c r="Y94" s="167"/>
    </row>
    <row r="95" spans="1:25" x14ac:dyDescent="0.25">
      <c r="A95" s="180" t="s">
        <v>208</v>
      </c>
      <c r="B95" s="188">
        <v>22349</v>
      </c>
      <c r="C95" s="188">
        <v>58862</v>
      </c>
      <c r="D95" s="188">
        <v>48825</v>
      </c>
      <c r="E95" s="188">
        <v>1490</v>
      </c>
      <c r="F95" s="188">
        <v>1456</v>
      </c>
      <c r="G95" s="181">
        <v>1433</v>
      </c>
      <c r="H95">
        <f t="shared" si="15"/>
        <v>33300010</v>
      </c>
      <c r="I95">
        <f t="shared" si="27"/>
        <v>13852232041</v>
      </c>
      <c r="J95">
        <f t="shared" si="16"/>
        <v>85703072</v>
      </c>
      <c r="K95">
        <f t="shared" si="28"/>
        <v>29507281043</v>
      </c>
      <c r="L95">
        <f t="shared" si="17"/>
        <v>69966225</v>
      </c>
      <c r="M95">
        <f t="shared" si="29"/>
        <v>29218362029</v>
      </c>
      <c r="N95">
        <f t="shared" si="18"/>
        <v>1.6608916362976551</v>
      </c>
      <c r="O95">
        <f t="shared" si="19"/>
        <v>0.50735458846539949</v>
      </c>
      <c r="P95">
        <f t="shared" si="20"/>
        <v>1255.564879002937</v>
      </c>
      <c r="Q95">
        <f t="shared" si="21"/>
        <v>1.9648468888826418</v>
      </c>
      <c r="R95">
        <f t="shared" si="22"/>
        <v>0.6754143231416766</v>
      </c>
      <c r="S95">
        <f t="shared" si="23"/>
        <v>1932.2368251101532</v>
      </c>
      <c r="T95">
        <f t="shared" si="24"/>
        <v>1.6734320635890021</v>
      </c>
      <c r="U95">
        <f t="shared" si="25"/>
        <v>0.51487664543979206</v>
      </c>
      <c r="V95">
        <f t="shared" si="26"/>
        <v>1234.6886880609111</v>
      </c>
      <c r="W95" s="167"/>
      <c r="X95" s="167"/>
      <c r="Y95" s="167"/>
    </row>
    <row r="96" spans="1:25" x14ac:dyDescent="0.25">
      <c r="A96" s="180" t="s">
        <v>231</v>
      </c>
      <c r="B96" s="188">
        <v>30159</v>
      </c>
      <c r="C96" s="188">
        <v>83007</v>
      </c>
      <c r="D96" s="188">
        <v>64504</v>
      </c>
      <c r="E96" s="189">
        <v>996</v>
      </c>
      <c r="F96" s="189">
        <v>982</v>
      </c>
      <c r="G96" s="181">
        <v>966</v>
      </c>
      <c r="H96">
        <f t="shared" si="15"/>
        <v>30038364</v>
      </c>
      <c r="I96">
        <f t="shared" si="27"/>
        <v>13882270405</v>
      </c>
      <c r="J96">
        <f t="shared" si="16"/>
        <v>81512874</v>
      </c>
      <c r="K96">
        <f t="shared" si="28"/>
        <v>29588793917</v>
      </c>
      <c r="L96">
        <f t="shared" si="17"/>
        <v>62310864</v>
      </c>
      <c r="M96">
        <f t="shared" si="29"/>
        <v>29280672893</v>
      </c>
      <c r="N96">
        <f t="shared" si="18"/>
        <v>2.2413007677793626</v>
      </c>
      <c r="O96">
        <f t="shared" si="19"/>
        <v>0.80705639722750644</v>
      </c>
      <c r="P96">
        <f t="shared" si="20"/>
        <v>1801.6206982562676</v>
      </c>
      <c r="Q96">
        <f t="shared" si="21"/>
        <v>2.7708206602813603</v>
      </c>
      <c r="R96">
        <f t="shared" si="22"/>
        <v>1.0191435435703604</v>
      </c>
      <c r="S96">
        <f t="shared" si="23"/>
        <v>2773.034434563403</v>
      </c>
      <c r="T96">
        <f t="shared" si="24"/>
        <v>2.2108153984586787</v>
      </c>
      <c r="U96">
        <f t="shared" si="25"/>
        <v>0.79336140605977024</v>
      </c>
      <c r="V96">
        <f t="shared" si="26"/>
        <v>1694.3404422157362</v>
      </c>
      <c r="W96" s="167"/>
      <c r="X96" s="167"/>
      <c r="Y96" s="167"/>
    </row>
    <row r="97" spans="1:25" x14ac:dyDescent="0.25">
      <c r="A97" s="180" t="s">
        <v>65</v>
      </c>
      <c r="B97" s="188">
        <v>7948</v>
      </c>
      <c r="C97" s="188">
        <v>27640</v>
      </c>
      <c r="D97" s="188">
        <v>18457</v>
      </c>
      <c r="E97" s="188">
        <v>1096</v>
      </c>
      <c r="F97" s="188">
        <v>1110</v>
      </c>
      <c r="G97" s="187">
        <v>1142</v>
      </c>
      <c r="H97">
        <f t="shared" si="15"/>
        <v>8711008</v>
      </c>
      <c r="I97">
        <f t="shared" si="27"/>
        <v>13890981413</v>
      </c>
      <c r="J97">
        <f t="shared" si="16"/>
        <v>30680400</v>
      </c>
      <c r="K97">
        <f t="shared" si="28"/>
        <v>29619474317</v>
      </c>
      <c r="L97">
        <f t="shared" si="17"/>
        <v>21077894</v>
      </c>
      <c r="M97">
        <f t="shared" si="29"/>
        <v>29301750787</v>
      </c>
      <c r="N97">
        <f t="shared" si="18"/>
        <v>0.59066476018138447</v>
      </c>
      <c r="O97">
        <f t="shared" si="19"/>
        <v>-0.5265066641743158</v>
      </c>
      <c r="P97">
        <f t="shared" si="20"/>
        <v>-340.84387005115155</v>
      </c>
      <c r="Q97">
        <f t="shared" si="21"/>
        <v>0.92263885034005333</v>
      </c>
      <c r="R97">
        <f t="shared" si="22"/>
        <v>-8.0517399119971564E-2</v>
      </c>
      <c r="S97">
        <f t="shared" si="23"/>
        <v>-82.460213417628182</v>
      </c>
      <c r="T97">
        <f t="shared" si="24"/>
        <v>0.63259673523117688</v>
      </c>
      <c r="U97">
        <f t="shared" si="25"/>
        <v>-0.45792212899779644</v>
      </c>
      <c r="V97">
        <f t="shared" si="26"/>
        <v>-330.81461001288034</v>
      </c>
      <c r="W97" s="167"/>
      <c r="X97" s="167"/>
      <c r="Y97" s="167"/>
    </row>
    <row r="98" spans="1:25" x14ac:dyDescent="0.25">
      <c r="A98" s="180" t="s">
        <v>215</v>
      </c>
      <c r="B98" s="188">
        <v>26977</v>
      </c>
      <c r="C98" s="188">
        <v>60704</v>
      </c>
      <c r="D98" s="188">
        <v>54603</v>
      </c>
      <c r="E98" s="188">
        <v>4000</v>
      </c>
      <c r="F98" s="188">
        <v>4162</v>
      </c>
      <c r="G98" s="181">
        <v>4239</v>
      </c>
      <c r="H98">
        <f t="shared" si="15"/>
        <v>107908000</v>
      </c>
      <c r="I98">
        <f t="shared" si="27"/>
        <v>13998889413</v>
      </c>
      <c r="J98">
        <f t="shared" si="16"/>
        <v>252650048</v>
      </c>
      <c r="K98">
        <f t="shared" si="28"/>
        <v>29872124365</v>
      </c>
      <c r="L98">
        <f t="shared" si="17"/>
        <v>231462117</v>
      </c>
      <c r="M98">
        <f t="shared" si="29"/>
        <v>29533212904</v>
      </c>
      <c r="N98">
        <f t="shared" si="18"/>
        <v>2.0048267784868155</v>
      </c>
      <c r="O98">
        <f t="shared" si="19"/>
        <v>0.6955576622566213</v>
      </c>
      <c r="P98">
        <f t="shared" si="20"/>
        <v>5577.8905090950502</v>
      </c>
      <c r="Q98">
        <f t="shared" si="21"/>
        <v>2.0263338918611646</v>
      </c>
      <c r="R98">
        <f t="shared" si="22"/>
        <v>0.70622819573316287</v>
      </c>
      <c r="S98">
        <f t="shared" si="23"/>
        <v>5956.0472824094077</v>
      </c>
      <c r="T98">
        <f t="shared" si="24"/>
        <v>1.8714677105611937</v>
      </c>
      <c r="U98">
        <f t="shared" si="25"/>
        <v>0.62672299497342954</v>
      </c>
      <c r="V98">
        <f t="shared" si="26"/>
        <v>4971.8885460415104</v>
      </c>
      <c r="W98" s="167"/>
      <c r="X98" s="167"/>
      <c r="Y98" s="167"/>
    </row>
    <row r="99" spans="1:25" x14ac:dyDescent="0.25">
      <c r="A99" s="180" t="s">
        <v>165</v>
      </c>
      <c r="B99" s="188">
        <v>16831</v>
      </c>
      <c r="C99" s="188">
        <v>44319</v>
      </c>
      <c r="D99" s="188">
        <v>33992</v>
      </c>
      <c r="E99" s="188">
        <v>3050</v>
      </c>
      <c r="F99" s="188">
        <v>2931</v>
      </c>
      <c r="G99" s="181">
        <v>3041</v>
      </c>
      <c r="H99">
        <f t="shared" si="15"/>
        <v>51334550</v>
      </c>
      <c r="I99">
        <f t="shared" si="27"/>
        <v>14050223963</v>
      </c>
      <c r="J99">
        <f t="shared" si="16"/>
        <v>129898989</v>
      </c>
      <c r="K99">
        <f t="shared" si="28"/>
        <v>30002023354</v>
      </c>
      <c r="L99">
        <f t="shared" si="17"/>
        <v>103369672</v>
      </c>
      <c r="M99">
        <f t="shared" si="29"/>
        <v>29636582576</v>
      </c>
      <c r="N99">
        <f t="shared" si="18"/>
        <v>1.2508151206105791</v>
      </c>
      <c r="O99">
        <f t="shared" si="19"/>
        <v>0.22379543528014301</v>
      </c>
      <c r="P99">
        <f t="shared" si="20"/>
        <v>853.77647883468887</v>
      </c>
      <c r="Q99">
        <f t="shared" si="21"/>
        <v>1.4793933143350515</v>
      </c>
      <c r="R99">
        <f t="shared" si="22"/>
        <v>0.39163208098814006</v>
      </c>
      <c r="S99">
        <f t="shared" si="23"/>
        <v>1698.156573000718</v>
      </c>
      <c r="T99">
        <f t="shared" si="24"/>
        <v>1.1650446022635403</v>
      </c>
      <c r="U99">
        <f t="shared" si="25"/>
        <v>0.15275937148955979</v>
      </c>
      <c r="V99">
        <f t="shared" si="26"/>
        <v>541.21127432641015</v>
      </c>
      <c r="W99" s="167"/>
      <c r="X99" s="167"/>
      <c r="Y99" s="167"/>
    </row>
    <row r="100" spans="1:25" x14ac:dyDescent="0.25">
      <c r="A100" s="180" t="s">
        <v>103</v>
      </c>
      <c r="B100" s="188">
        <v>9349</v>
      </c>
      <c r="C100" s="188">
        <v>25608</v>
      </c>
      <c r="D100" s="188">
        <v>23197</v>
      </c>
      <c r="E100" s="188">
        <v>7518</v>
      </c>
      <c r="F100" s="188">
        <v>8178</v>
      </c>
      <c r="G100" s="181">
        <v>8176</v>
      </c>
      <c r="H100">
        <f t="shared" si="15"/>
        <v>70285782</v>
      </c>
      <c r="I100">
        <f t="shared" si="27"/>
        <v>14120509745</v>
      </c>
      <c r="J100">
        <f t="shared" si="16"/>
        <v>209422224</v>
      </c>
      <c r="K100">
        <f t="shared" si="28"/>
        <v>30211445578</v>
      </c>
      <c r="L100">
        <f t="shared" si="17"/>
        <v>189658672</v>
      </c>
      <c r="M100">
        <f t="shared" si="29"/>
        <v>29826241248</v>
      </c>
      <c r="N100">
        <f t="shared" si="18"/>
        <v>0.69478168632810311</v>
      </c>
      <c r="O100">
        <f t="shared" si="19"/>
        <v>-0.36415760315470758</v>
      </c>
      <c r="P100">
        <f t="shared" si="20"/>
        <v>-1902.1294326726718</v>
      </c>
      <c r="Q100">
        <f t="shared" si="21"/>
        <v>0.85480953977959784</v>
      </c>
      <c r="R100">
        <f t="shared" si="22"/>
        <v>-0.15687659535187884</v>
      </c>
      <c r="S100">
        <f t="shared" si="23"/>
        <v>-1096.6666128283755</v>
      </c>
      <c r="T100">
        <f t="shared" si="24"/>
        <v>0.79505588487606926</v>
      </c>
      <c r="U100">
        <f t="shared" si="25"/>
        <v>-0.22934287135681736</v>
      </c>
      <c r="V100">
        <f t="shared" si="26"/>
        <v>-1490.8151065295874</v>
      </c>
      <c r="W100" s="167"/>
      <c r="X100" s="167"/>
      <c r="Y100" s="167"/>
    </row>
    <row r="101" spans="1:25" x14ac:dyDescent="0.25">
      <c r="A101" s="180" t="s">
        <v>217</v>
      </c>
      <c r="B101" s="188">
        <v>39426</v>
      </c>
      <c r="C101" s="188">
        <v>72624</v>
      </c>
      <c r="D101" s="188">
        <v>55945</v>
      </c>
      <c r="E101" s="188">
        <v>1597</v>
      </c>
      <c r="F101" s="188">
        <v>1741</v>
      </c>
      <c r="G101" s="181">
        <v>1709</v>
      </c>
      <c r="H101">
        <f t="shared" si="15"/>
        <v>62963322</v>
      </c>
      <c r="I101">
        <f t="shared" si="27"/>
        <v>14183473067</v>
      </c>
      <c r="J101">
        <f t="shared" si="16"/>
        <v>126438384</v>
      </c>
      <c r="K101">
        <f t="shared" si="28"/>
        <v>30337883962</v>
      </c>
      <c r="L101">
        <f t="shared" si="17"/>
        <v>95610005</v>
      </c>
      <c r="M101">
        <f t="shared" si="29"/>
        <v>29921851253</v>
      </c>
      <c r="N101">
        <f t="shared" si="18"/>
        <v>2.929988529807658</v>
      </c>
      <c r="O101">
        <f t="shared" si="19"/>
        <v>1.0749985082798996</v>
      </c>
      <c r="P101">
        <f t="shared" si="20"/>
        <v>5030.1240782162567</v>
      </c>
      <c r="Q101">
        <f t="shared" si="21"/>
        <v>2.4242302412118679</v>
      </c>
      <c r="R101">
        <f t="shared" si="22"/>
        <v>0.88551404769466902</v>
      </c>
      <c r="S101">
        <f t="shared" si="23"/>
        <v>3737.3871741179</v>
      </c>
      <c r="T101">
        <f t="shared" si="24"/>
        <v>1.9174635288783763</v>
      </c>
      <c r="U101">
        <f t="shared" si="25"/>
        <v>0.65100323393673387</v>
      </c>
      <c r="V101">
        <f t="shared" si="26"/>
        <v>2133.3019036587602</v>
      </c>
      <c r="W101" s="167"/>
      <c r="X101" s="167"/>
      <c r="Y101" s="167"/>
    </row>
    <row r="102" spans="1:25" x14ac:dyDescent="0.25">
      <c r="A102" s="180" t="s">
        <v>244</v>
      </c>
      <c r="B102" s="188">
        <v>18953</v>
      </c>
      <c r="C102" s="188">
        <v>96755</v>
      </c>
      <c r="D102" s="188">
        <v>96723</v>
      </c>
      <c r="E102" s="188">
        <v>4677</v>
      </c>
      <c r="F102" s="188">
        <v>5253</v>
      </c>
      <c r="G102" s="187">
        <v>5372</v>
      </c>
      <c r="H102">
        <f t="shared" si="15"/>
        <v>88643181</v>
      </c>
      <c r="I102">
        <f t="shared" si="27"/>
        <v>14272116248</v>
      </c>
      <c r="J102">
        <f t="shared" si="16"/>
        <v>508254015</v>
      </c>
      <c r="K102">
        <f t="shared" si="28"/>
        <v>30846137977</v>
      </c>
      <c r="L102">
        <f t="shared" si="17"/>
        <v>519595956</v>
      </c>
      <c r="M102">
        <f t="shared" si="29"/>
        <v>30441447209</v>
      </c>
      <c r="N102">
        <f t="shared" si="18"/>
        <v>1.408513990905609</v>
      </c>
      <c r="O102">
        <f t="shared" si="19"/>
        <v>0.34253524148027698</v>
      </c>
      <c r="P102">
        <f t="shared" si="20"/>
        <v>2256.4919853749734</v>
      </c>
      <c r="Q102">
        <f t="shared" si="21"/>
        <v>3.229736684683497</v>
      </c>
      <c r="R102">
        <f t="shared" si="22"/>
        <v>1.1724006121416699</v>
      </c>
      <c r="S102">
        <f t="shared" si="23"/>
        <v>19890.722283240069</v>
      </c>
      <c r="T102">
        <f t="shared" si="24"/>
        <v>3.3150920529753005</v>
      </c>
      <c r="U102">
        <f t="shared" si="25"/>
        <v>1.1984853918722851</v>
      </c>
      <c r="V102">
        <f t="shared" si="26"/>
        <v>21343.436247145448</v>
      </c>
      <c r="W102" s="167"/>
      <c r="X102" s="167"/>
      <c r="Y102" s="167"/>
    </row>
    <row r="103" spans="1:25" x14ac:dyDescent="0.25">
      <c r="A103" s="180" t="s">
        <v>185</v>
      </c>
      <c r="B103" s="188">
        <v>13594</v>
      </c>
      <c r="C103" s="188">
        <v>35871</v>
      </c>
      <c r="D103" s="188">
        <v>39237</v>
      </c>
      <c r="E103" s="188">
        <v>23613</v>
      </c>
      <c r="F103" s="188">
        <v>23987</v>
      </c>
      <c r="G103" s="181">
        <v>24294</v>
      </c>
      <c r="H103">
        <f t="shared" si="15"/>
        <v>320995122</v>
      </c>
      <c r="I103">
        <f t="shared" si="27"/>
        <v>14593111370</v>
      </c>
      <c r="J103">
        <f t="shared" si="16"/>
        <v>860437677</v>
      </c>
      <c r="K103">
        <f t="shared" si="28"/>
        <v>31706575654</v>
      </c>
      <c r="L103">
        <f t="shared" si="17"/>
        <v>953223678</v>
      </c>
      <c r="M103">
        <f t="shared" si="29"/>
        <v>31394670887</v>
      </c>
      <c r="N103">
        <f t="shared" si="18"/>
        <v>1.0102537430681606</v>
      </c>
      <c r="O103">
        <f t="shared" si="19"/>
        <v>1.0201530060560272E-2</v>
      </c>
      <c r="P103">
        <f t="shared" si="20"/>
        <v>243.35874045847279</v>
      </c>
      <c r="Q103">
        <f t="shared" si="21"/>
        <v>1.1973942909026067</v>
      </c>
      <c r="R103">
        <f t="shared" si="22"/>
        <v>0.18014777158611184</v>
      </c>
      <c r="S103">
        <f t="shared" si="23"/>
        <v>5174.1857143130828</v>
      </c>
      <c r="T103">
        <f t="shared" si="24"/>
        <v>1.3448121634212324</v>
      </c>
      <c r="U103">
        <f t="shared" si="25"/>
        <v>0.29625434785217442</v>
      </c>
      <c r="V103">
        <f t="shared" si="26"/>
        <v>9678.8863074273559</v>
      </c>
      <c r="W103" s="167"/>
      <c r="X103" s="167"/>
      <c r="Y103" s="167"/>
    </row>
    <row r="104" spans="1:25" x14ac:dyDescent="0.25">
      <c r="A104" s="180" t="s">
        <v>252</v>
      </c>
      <c r="B104" s="188">
        <v>58987</v>
      </c>
      <c r="C104" s="188">
        <v>179325</v>
      </c>
      <c r="D104" s="188">
        <v>167514</v>
      </c>
      <c r="E104" s="188">
        <v>1686</v>
      </c>
      <c r="F104" s="188">
        <v>2147</v>
      </c>
      <c r="G104" s="187">
        <v>2521</v>
      </c>
      <c r="H104">
        <f t="shared" si="15"/>
        <v>99452082</v>
      </c>
      <c r="I104">
        <f t="shared" si="27"/>
        <v>14692563452</v>
      </c>
      <c r="J104">
        <f t="shared" si="16"/>
        <v>385010775</v>
      </c>
      <c r="K104">
        <f t="shared" si="28"/>
        <v>32091586429</v>
      </c>
      <c r="L104">
        <f t="shared" si="17"/>
        <v>422302794</v>
      </c>
      <c r="M104">
        <f t="shared" si="29"/>
        <v>31816973681</v>
      </c>
      <c r="N104">
        <f t="shared" si="18"/>
        <v>4.3836867399118429</v>
      </c>
      <c r="O104">
        <f t="shared" si="19"/>
        <v>1.4778900917805824</v>
      </c>
      <c r="P104">
        <f t="shared" si="20"/>
        <v>10922.931736478182</v>
      </c>
      <c r="Q104">
        <f t="shared" si="21"/>
        <v>5.9859700375264131</v>
      </c>
      <c r="R104">
        <f t="shared" si="22"/>
        <v>1.7894184039930574</v>
      </c>
      <c r="S104">
        <f t="shared" si="23"/>
        <v>22997.386429583967</v>
      </c>
      <c r="T104">
        <f t="shared" si="24"/>
        <v>5.741388606247785</v>
      </c>
      <c r="U104">
        <f t="shared" si="25"/>
        <v>1.7477010985389345</v>
      </c>
      <c r="V104">
        <f t="shared" si="26"/>
        <v>25296.296790355282</v>
      </c>
      <c r="W104" s="167"/>
      <c r="X104" s="167"/>
      <c r="Y104" s="167"/>
    </row>
    <row r="105" spans="1:25" x14ac:dyDescent="0.25">
      <c r="A105" s="180" t="s">
        <v>232</v>
      </c>
      <c r="B105" s="188">
        <v>37819</v>
      </c>
      <c r="C105" s="188">
        <v>72108</v>
      </c>
      <c r="D105" s="188">
        <v>65096</v>
      </c>
      <c r="E105" s="188">
        <v>3582</v>
      </c>
      <c r="F105" s="188">
        <v>4484</v>
      </c>
      <c r="G105" s="187">
        <v>4515</v>
      </c>
      <c r="H105">
        <f t="shared" si="15"/>
        <v>135467658</v>
      </c>
      <c r="I105">
        <f t="shared" si="27"/>
        <v>14828031110</v>
      </c>
      <c r="J105">
        <f t="shared" si="16"/>
        <v>323332272</v>
      </c>
      <c r="K105">
        <f t="shared" si="28"/>
        <v>32414918701</v>
      </c>
      <c r="L105">
        <f t="shared" si="17"/>
        <v>293908440</v>
      </c>
      <c r="M105">
        <f t="shared" si="29"/>
        <v>32110882121</v>
      </c>
      <c r="N105">
        <f t="shared" si="18"/>
        <v>2.8105624767614219</v>
      </c>
      <c r="O105">
        <f t="shared" si="19"/>
        <v>1.0333846329803662</v>
      </c>
      <c r="P105">
        <f t="shared" si="20"/>
        <v>10403.53240733607</v>
      </c>
      <c r="Q105">
        <f t="shared" si="21"/>
        <v>2.4070058690419884</v>
      </c>
      <c r="R105">
        <f t="shared" si="22"/>
        <v>0.87838359712035041</v>
      </c>
      <c r="S105">
        <f t="shared" si="23"/>
        <v>9480.4067393484129</v>
      </c>
      <c r="T105">
        <f t="shared" si="24"/>
        <v>2.2311056551231885</v>
      </c>
      <c r="U105">
        <f t="shared" si="25"/>
        <v>0.80249727207140553</v>
      </c>
      <c r="V105">
        <f t="shared" si="26"/>
        <v>8083.9097517565933</v>
      </c>
      <c r="W105" s="167"/>
      <c r="X105" s="167"/>
      <c r="Y105" s="167"/>
    </row>
    <row r="106" spans="1:25" x14ac:dyDescent="0.25">
      <c r="A106" s="180" t="s">
        <v>255</v>
      </c>
      <c r="B106" s="188">
        <v>92926</v>
      </c>
      <c r="C106" s="188">
        <v>307333</v>
      </c>
      <c r="D106" s="188">
        <v>275502</v>
      </c>
      <c r="E106" s="188">
        <v>3053</v>
      </c>
      <c r="F106" s="188">
        <v>3227</v>
      </c>
      <c r="G106" s="181">
        <v>3232</v>
      </c>
      <c r="H106">
        <f t="shared" si="15"/>
        <v>283703078</v>
      </c>
      <c r="I106">
        <f t="shared" si="27"/>
        <v>15111734188</v>
      </c>
      <c r="J106">
        <f t="shared" si="16"/>
        <v>991763591</v>
      </c>
      <c r="K106">
        <f t="shared" si="28"/>
        <v>33406682292</v>
      </c>
      <c r="L106">
        <f t="shared" si="17"/>
        <v>890422464</v>
      </c>
      <c r="M106">
        <f t="shared" si="29"/>
        <v>33001304585</v>
      </c>
      <c r="N106">
        <f t="shared" si="18"/>
        <v>6.9059025546823518</v>
      </c>
      <c r="O106">
        <f t="shared" si="19"/>
        <v>1.93237648862822</v>
      </c>
      <c r="P106">
        <f t="shared" si="20"/>
        <v>40741.685785936774</v>
      </c>
      <c r="Q106">
        <f t="shared" si="21"/>
        <v>10.258949558305341</v>
      </c>
      <c r="R106">
        <f t="shared" si="22"/>
        <v>2.3281504522697567</v>
      </c>
      <c r="S106">
        <f t="shared" si="23"/>
        <v>77074.887980197338</v>
      </c>
      <c r="T106">
        <f t="shared" si="24"/>
        <v>9.4425781952462309</v>
      </c>
      <c r="U106">
        <f t="shared" si="25"/>
        <v>2.245229056771799</v>
      </c>
      <c r="V106">
        <f t="shared" si="26"/>
        <v>68520.827021295103</v>
      </c>
      <c r="W106" s="167"/>
      <c r="X106" s="167"/>
      <c r="Y106" s="167"/>
    </row>
    <row r="107" spans="1:25" x14ac:dyDescent="0.25">
      <c r="A107" s="180" t="s">
        <v>50</v>
      </c>
      <c r="B107" s="188">
        <v>13389</v>
      </c>
      <c r="C107" s="188">
        <v>22607</v>
      </c>
      <c r="D107" s="188">
        <v>17157</v>
      </c>
      <c r="E107" s="189">
        <v>977</v>
      </c>
      <c r="F107" s="189">
        <v>986</v>
      </c>
      <c r="G107" s="187">
        <v>1012</v>
      </c>
      <c r="H107">
        <f t="shared" si="15"/>
        <v>13081053</v>
      </c>
      <c r="I107">
        <f t="shared" si="27"/>
        <v>15124815241</v>
      </c>
      <c r="J107">
        <f t="shared" si="16"/>
        <v>22290502</v>
      </c>
      <c r="K107">
        <f t="shared" si="28"/>
        <v>33428972794</v>
      </c>
      <c r="L107">
        <f t="shared" si="17"/>
        <v>17362884</v>
      </c>
      <c r="M107">
        <f t="shared" si="29"/>
        <v>33018667469</v>
      </c>
      <c r="N107">
        <f t="shared" si="18"/>
        <v>0.9950189323186408</v>
      </c>
      <c r="O107">
        <f t="shared" si="19"/>
        <v>-4.9935145486436202E-3</v>
      </c>
      <c r="P107">
        <f t="shared" si="20"/>
        <v>-4.8543627598706678</v>
      </c>
      <c r="Q107">
        <f t="shared" si="21"/>
        <v>0.75463446055128747</v>
      </c>
      <c r="R107">
        <f t="shared" si="22"/>
        <v>-0.28152180518575798</v>
      </c>
      <c r="S107">
        <f t="shared" si="23"/>
        <v>-209.47181081152223</v>
      </c>
      <c r="T107">
        <f t="shared" si="24"/>
        <v>0.58804042836654391</v>
      </c>
      <c r="U107">
        <f t="shared" si="25"/>
        <v>-0.53095957772166191</v>
      </c>
      <c r="V107">
        <f t="shared" si="26"/>
        <v>-315.97240589911053</v>
      </c>
      <c r="W107" s="167"/>
      <c r="X107" s="167"/>
      <c r="Y107" s="167"/>
    </row>
    <row r="108" spans="1:25" x14ac:dyDescent="0.25">
      <c r="A108" s="180" t="s">
        <v>44</v>
      </c>
      <c r="B108" s="188">
        <v>9036</v>
      </c>
      <c r="C108" s="188">
        <v>13935</v>
      </c>
      <c r="D108" s="188">
        <v>16197</v>
      </c>
      <c r="E108" s="189">
        <v>368</v>
      </c>
      <c r="F108" s="189">
        <v>409</v>
      </c>
      <c r="G108" s="181">
        <v>419</v>
      </c>
      <c r="H108">
        <f t="shared" si="15"/>
        <v>3325248</v>
      </c>
      <c r="I108">
        <f t="shared" si="27"/>
        <v>15128140489</v>
      </c>
      <c r="J108">
        <f t="shared" si="16"/>
        <v>5699415</v>
      </c>
      <c r="K108">
        <f t="shared" si="28"/>
        <v>33434672209</v>
      </c>
      <c r="L108">
        <f t="shared" si="17"/>
        <v>6786543</v>
      </c>
      <c r="M108">
        <f t="shared" si="29"/>
        <v>33025454012</v>
      </c>
      <c r="N108">
        <f t="shared" si="18"/>
        <v>0.67152073137883628</v>
      </c>
      <c r="O108">
        <f t="shared" si="19"/>
        <v>-0.39821039025812927</v>
      </c>
      <c r="P108">
        <f t="shared" si="20"/>
        <v>-98.405603963235009</v>
      </c>
      <c r="Q108">
        <f t="shared" si="21"/>
        <v>0.46515819028540678</v>
      </c>
      <c r="R108">
        <f t="shared" si="22"/>
        <v>-0.76537773708552914</v>
      </c>
      <c r="S108">
        <f t="shared" si="23"/>
        <v>-145.61288473458487</v>
      </c>
      <c r="T108">
        <f t="shared" si="24"/>
        <v>0.55513730945112272</v>
      </c>
      <c r="U108">
        <f t="shared" si="25"/>
        <v>-0.58853979141869095</v>
      </c>
      <c r="V108">
        <f t="shared" si="26"/>
        <v>-136.89584605518766</v>
      </c>
      <c r="W108" s="167"/>
      <c r="X108" s="167"/>
      <c r="Y108" s="167"/>
    </row>
    <row r="109" spans="1:25" x14ac:dyDescent="0.25">
      <c r="A109" s="190" t="s">
        <v>192</v>
      </c>
      <c r="B109" s="191">
        <v>17757</v>
      </c>
      <c r="C109" s="191">
        <v>38543</v>
      </c>
      <c r="D109" s="191">
        <v>41830</v>
      </c>
      <c r="E109" s="192">
        <v>202</v>
      </c>
      <c r="F109" s="192">
        <v>309</v>
      </c>
      <c r="G109" s="187">
        <v>308</v>
      </c>
      <c r="H109">
        <f t="shared" si="15"/>
        <v>3586914</v>
      </c>
      <c r="I109">
        <f t="shared" si="27"/>
        <v>15131727403</v>
      </c>
      <c r="J109">
        <f t="shared" si="16"/>
        <v>11909787</v>
      </c>
      <c r="K109">
        <f t="shared" si="28"/>
        <v>33446581996</v>
      </c>
      <c r="L109">
        <f t="shared" si="17"/>
        <v>12883640</v>
      </c>
      <c r="M109">
        <f t="shared" si="29"/>
        <v>33038337652</v>
      </c>
      <c r="N109">
        <f t="shared" si="18"/>
        <v>1.3196318755084102</v>
      </c>
      <c r="O109">
        <f t="shared" si="19"/>
        <v>0.27735281551281149</v>
      </c>
      <c r="P109">
        <f t="shared" si="20"/>
        <v>73.932730454767309</v>
      </c>
      <c r="Q109">
        <f t="shared" si="21"/>
        <v>1.286587163844308</v>
      </c>
      <c r="R109">
        <f t="shared" si="22"/>
        <v>0.25199310314125423</v>
      </c>
      <c r="S109">
        <f t="shared" si="23"/>
        <v>100.18122739055924</v>
      </c>
      <c r="T109">
        <f t="shared" si="24"/>
        <v>1.4336848585750734</v>
      </c>
      <c r="U109">
        <f t="shared" si="25"/>
        <v>0.36024795413115651</v>
      </c>
      <c r="V109">
        <f t="shared" si="26"/>
        <v>159.0764674485099</v>
      </c>
      <c r="W109" s="167"/>
      <c r="X109" s="167"/>
      <c r="Y109" s="167"/>
    </row>
    <row r="110" spans="1:25" x14ac:dyDescent="0.25">
      <c r="A110" s="180" t="s">
        <v>100</v>
      </c>
      <c r="B110" s="193">
        <v>6244</v>
      </c>
      <c r="C110" s="193">
        <v>17886</v>
      </c>
      <c r="D110" s="193">
        <v>22545</v>
      </c>
      <c r="E110" s="194">
        <v>244</v>
      </c>
      <c r="F110" s="194">
        <v>225</v>
      </c>
      <c r="G110" s="181">
        <v>234</v>
      </c>
      <c r="H110">
        <f t="shared" si="15"/>
        <v>1523536</v>
      </c>
      <c r="I110">
        <f t="shared" si="27"/>
        <v>15133250939</v>
      </c>
      <c r="J110">
        <f t="shared" si="16"/>
        <v>4024350</v>
      </c>
      <c r="K110">
        <f t="shared" si="28"/>
        <v>33450606346</v>
      </c>
      <c r="L110">
        <f t="shared" si="17"/>
        <v>5275530</v>
      </c>
      <c r="M110">
        <f t="shared" si="29"/>
        <v>33043613182</v>
      </c>
      <c r="N110">
        <f t="shared" si="18"/>
        <v>0.46403004058537556</v>
      </c>
      <c r="O110">
        <f t="shared" si="19"/>
        <v>-0.76780598621070051</v>
      </c>
      <c r="P110">
        <f t="shared" si="20"/>
        <v>-86.933550478103143</v>
      </c>
      <c r="Q110">
        <f t="shared" si="21"/>
        <v>0.59704480742337895</v>
      </c>
      <c r="R110">
        <f t="shared" si="22"/>
        <v>-0.51576311409545128</v>
      </c>
      <c r="S110">
        <f t="shared" si="23"/>
        <v>-69.285080054520208</v>
      </c>
      <c r="T110">
        <f t="shared" si="24"/>
        <v>0.77270918327934568</v>
      </c>
      <c r="U110">
        <f t="shared" si="25"/>
        <v>-0.25785251944990312</v>
      </c>
      <c r="V110">
        <f t="shared" si="26"/>
        <v>-46.623332272293553</v>
      </c>
      <c r="W110" s="167"/>
      <c r="X110" s="167"/>
      <c r="Y110" s="167"/>
    </row>
    <row r="111" spans="1:25" x14ac:dyDescent="0.25">
      <c r="A111" s="195" t="s">
        <v>226</v>
      </c>
      <c r="B111" s="196">
        <v>29309</v>
      </c>
      <c r="C111" s="196">
        <v>94149</v>
      </c>
      <c r="D111" s="196">
        <v>60161</v>
      </c>
      <c r="E111" s="196">
        <v>4483</v>
      </c>
      <c r="F111" s="196">
        <v>3854</v>
      </c>
      <c r="G111" s="181">
        <v>3812</v>
      </c>
      <c r="H111">
        <f t="shared" si="15"/>
        <v>131392247</v>
      </c>
      <c r="I111">
        <f t="shared" si="27"/>
        <v>15264643186</v>
      </c>
      <c r="J111">
        <f t="shared" si="16"/>
        <v>362850246</v>
      </c>
      <c r="K111">
        <f t="shared" si="28"/>
        <v>33813456592</v>
      </c>
      <c r="L111">
        <f t="shared" si="17"/>
        <v>229333732</v>
      </c>
      <c r="M111">
        <f t="shared" si="29"/>
        <v>33272946914</v>
      </c>
      <c r="N111">
        <f t="shared" si="18"/>
        <v>2.1781320402813535</v>
      </c>
      <c r="O111">
        <f t="shared" si="19"/>
        <v>0.77846764722843342</v>
      </c>
      <c r="P111">
        <f t="shared" si="20"/>
        <v>7601.3986708573557</v>
      </c>
      <c r="Q111">
        <f t="shared" si="21"/>
        <v>3.142746929112362</v>
      </c>
      <c r="R111">
        <f t="shared" si="22"/>
        <v>1.1450972356784026</v>
      </c>
      <c r="S111">
        <f t="shared" si="23"/>
        <v>13869.585663992768</v>
      </c>
      <c r="T111">
        <f t="shared" si="24"/>
        <v>2.0619630594486011</v>
      </c>
      <c r="U111">
        <f t="shared" si="25"/>
        <v>0.7236584705209097</v>
      </c>
      <c r="V111">
        <f t="shared" si="26"/>
        <v>5688.1026131169774</v>
      </c>
      <c r="W111" s="167"/>
      <c r="X111" s="167"/>
      <c r="Y111" s="167"/>
    </row>
    <row r="112" spans="1:25" x14ac:dyDescent="0.25">
      <c r="A112" s="197" t="s">
        <v>251</v>
      </c>
      <c r="B112" s="198">
        <v>54652</v>
      </c>
      <c r="C112" s="198">
        <v>126176</v>
      </c>
      <c r="D112" s="198">
        <v>153246</v>
      </c>
      <c r="E112" s="199">
        <v>388</v>
      </c>
      <c r="F112" s="199">
        <v>445</v>
      </c>
      <c r="G112" s="181">
        <v>450</v>
      </c>
      <c r="H112">
        <f t="shared" si="15"/>
        <v>21204976</v>
      </c>
      <c r="I112">
        <f t="shared" si="27"/>
        <v>15285848162</v>
      </c>
      <c r="J112">
        <f t="shared" si="16"/>
        <v>56148320</v>
      </c>
      <c r="K112">
        <f t="shared" si="28"/>
        <v>33869604912</v>
      </c>
      <c r="L112">
        <f t="shared" si="17"/>
        <v>68960700</v>
      </c>
      <c r="M112">
        <f t="shared" si="29"/>
        <v>33341907614</v>
      </c>
      <c r="N112">
        <f t="shared" si="18"/>
        <v>4.0615262296719958</v>
      </c>
      <c r="O112">
        <f t="shared" si="19"/>
        <v>1.4015588216123551</v>
      </c>
      <c r="P112">
        <f t="shared" si="20"/>
        <v>2208.6775515658205</v>
      </c>
      <c r="Q112">
        <f t="shared" si="21"/>
        <v>4.2118263234626108</v>
      </c>
      <c r="R112">
        <f t="shared" si="22"/>
        <v>1.4378963596757759</v>
      </c>
      <c r="S112">
        <f t="shared" si="23"/>
        <v>2694.9955334516053</v>
      </c>
      <c r="T112">
        <f t="shared" si="24"/>
        <v>5.2523660013673368</v>
      </c>
      <c r="U112">
        <f t="shared" si="25"/>
        <v>1.6586786420108044</v>
      </c>
      <c r="V112">
        <f t="shared" si="26"/>
        <v>3920.3942879212623</v>
      </c>
      <c r="W112" s="167"/>
      <c r="X112" s="167"/>
      <c r="Y112" s="167"/>
    </row>
    <row r="113" spans="1:25" x14ac:dyDescent="0.25">
      <c r="A113" s="180" t="s">
        <v>80</v>
      </c>
      <c r="B113" s="181">
        <v>13742</v>
      </c>
      <c r="C113" s="181">
        <v>31711</v>
      </c>
      <c r="D113" s="181">
        <v>20467</v>
      </c>
      <c r="E113" s="181">
        <v>2894</v>
      </c>
      <c r="F113" s="181">
        <v>2831</v>
      </c>
      <c r="G113" s="187">
        <v>2828</v>
      </c>
      <c r="H113">
        <f t="shared" si="15"/>
        <v>39769348</v>
      </c>
      <c r="I113">
        <f t="shared" si="27"/>
        <v>15325617510</v>
      </c>
      <c r="J113">
        <f t="shared" si="16"/>
        <v>89773841</v>
      </c>
      <c r="K113">
        <f t="shared" si="28"/>
        <v>33959378753</v>
      </c>
      <c r="L113">
        <f t="shared" si="17"/>
        <v>57880676</v>
      </c>
      <c r="M113">
        <f t="shared" si="29"/>
        <v>33399788290</v>
      </c>
      <c r="N113">
        <f t="shared" si="18"/>
        <v>1.021252533267814</v>
      </c>
      <c r="O113">
        <f t="shared" si="19"/>
        <v>2.1029847744997991E-2</v>
      </c>
      <c r="P113">
        <f t="shared" si="20"/>
        <v>62.153816611362416</v>
      </c>
      <c r="Q113">
        <f t="shared" si="21"/>
        <v>1.0585311354245091</v>
      </c>
      <c r="R113">
        <f t="shared" si="22"/>
        <v>5.688222582669774E-2</v>
      </c>
      <c r="S113">
        <f t="shared" si="23"/>
        <v>170.45905967124557</v>
      </c>
      <c r="T113">
        <f t="shared" si="24"/>
        <v>0.70148764046034007</v>
      </c>
      <c r="U113">
        <f t="shared" si="25"/>
        <v>-0.35455199832563838</v>
      </c>
      <c r="V113">
        <f t="shared" si="26"/>
        <v>-703.36275288498803</v>
      </c>
      <c r="W113" s="167"/>
      <c r="X113" s="167"/>
      <c r="Y113" s="167"/>
    </row>
    <row r="114" spans="1:25" x14ac:dyDescent="0.25">
      <c r="A114" s="180" t="s">
        <v>254</v>
      </c>
      <c r="B114" s="181">
        <v>9766</v>
      </c>
      <c r="C114" s="181">
        <v>276186</v>
      </c>
      <c r="D114" s="181">
        <v>175310</v>
      </c>
      <c r="E114" s="181">
        <v>1148</v>
      </c>
      <c r="F114" s="181">
        <v>1351</v>
      </c>
      <c r="G114" s="187">
        <v>1398</v>
      </c>
      <c r="H114">
        <f t="shared" si="15"/>
        <v>11211368</v>
      </c>
      <c r="I114">
        <f t="shared" si="27"/>
        <v>15336828878</v>
      </c>
      <c r="J114">
        <f t="shared" si="16"/>
        <v>373127286</v>
      </c>
      <c r="K114">
        <f t="shared" si="28"/>
        <v>34332506039</v>
      </c>
      <c r="L114">
        <f t="shared" si="17"/>
        <v>245083380</v>
      </c>
      <c r="M114">
        <f t="shared" si="29"/>
        <v>33644871670</v>
      </c>
      <c r="N114">
        <f t="shared" si="18"/>
        <v>0.72577152087712649</v>
      </c>
      <c r="O114">
        <f t="shared" si="19"/>
        <v>-0.32052002322441758</v>
      </c>
      <c r="P114">
        <f t="shared" si="20"/>
        <v>-267.05270182677674</v>
      </c>
      <c r="Q114">
        <f t="shared" si="21"/>
        <v>9.2192450622293034</v>
      </c>
      <c r="R114">
        <f t="shared" si="22"/>
        <v>2.2212931537637619</v>
      </c>
      <c r="S114">
        <f t="shared" si="23"/>
        <v>27666.650664400029</v>
      </c>
      <c r="T114">
        <f t="shared" si="24"/>
        <v>6.0085893511067683</v>
      </c>
      <c r="U114">
        <f t="shared" si="25"/>
        <v>1.7931900040428321</v>
      </c>
      <c r="V114">
        <f t="shared" si="26"/>
        <v>15062.810223198405</v>
      </c>
      <c r="W114" s="167"/>
      <c r="X114" s="167"/>
      <c r="Y114" s="167"/>
    </row>
    <row r="115" spans="1:25" x14ac:dyDescent="0.25">
      <c r="A115" s="180" t="s">
        <v>159</v>
      </c>
      <c r="B115" s="181">
        <v>8496</v>
      </c>
      <c r="C115" s="181">
        <v>22844</v>
      </c>
      <c r="D115" s="181">
        <v>33034</v>
      </c>
      <c r="E115" s="187">
        <v>399</v>
      </c>
      <c r="F115" s="187">
        <v>358</v>
      </c>
      <c r="G115" s="187">
        <v>379</v>
      </c>
      <c r="H115">
        <f t="shared" si="15"/>
        <v>3389904</v>
      </c>
      <c r="I115">
        <f t="shared" si="27"/>
        <v>15340218782</v>
      </c>
      <c r="J115">
        <f t="shared" si="16"/>
        <v>8178152</v>
      </c>
      <c r="K115">
        <f t="shared" si="28"/>
        <v>34340684191</v>
      </c>
      <c r="L115">
        <f t="shared" si="17"/>
        <v>12519886</v>
      </c>
      <c r="M115">
        <f t="shared" si="29"/>
        <v>33657391556</v>
      </c>
      <c r="N115">
        <f t="shared" si="18"/>
        <v>0.63139001038010101</v>
      </c>
      <c r="O115">
        <f t="shared" si="19"/>
        <v>-0.45983152436430313</v>
      </c>
      <c r="P115">
        <f t="shared" si="20"/>
        <v>-115.84287934564854</v>
      </c>
      <c r="Q115">
        <f t="shared" si="21"/>
        <v>0.76254565474559255</v>
      </c>
      <c r="R115">
        <f t="shared" si="22"/>
        <v>-0.27109289721682422</v>
      </c>
      <c r="S115">
        <f t="shared" si="23"/>
        <v>-74.006014468219661</v>
      </c>
      <c r="T115">
        <f t="shared" si="24"/>
        <v>1.1322100315125263</v>
      </c>
      <c r="U115">
        <f t="shared" si="25"/>
        <v>0.124171502775948</v>
      </c>
      <c r="V115">
        <f t="shared" si="26"/>
        <v>53.28293578587634</v>
      </c>
      <c r="W115" s="167"/>
      <c r="X115" s="167"/>
      <c r="Y115" s="167"/>
    </row>
    <row r="116" spans="1:25" ht="15.75" thickBot="1" x14ac:dyDescent="0.3">
      <c r="A116" s="200" t="s">
        <v>9</v>
      </c>
      <c r="B116" s="201">
        <v>10352</v>
      </c>
      <c r="C116" s="201">
        <v>8306</v>
      </c>
      <c r="D116" s="201">
        <v>10569</v>
      </c>
      <c r="E116" s="202">
        <v>0</v>
      </c>
      <c r="F116" s="202">
        <v>395</v>
      </c>
      <c r="G116" s="202">
        <v>408</v>
      </c>
      <c r="H116">
        <f t="shared" si="15"/>
        <v>0</v>
      </c>
      <c r="I116">
        <f t="shared" si="27"/>
        <v>15340218782</v>
      </c>
      <c r="J116">
        <f t="shared" si="16"/>
        <v>3280870</v>
      </c>
      <c r="K116">
        <f t="shared" si="28"/>
        <v>34343965061</v>
      </c>
      <c r="L116">
        <f t="shared" si="17"/>
        <v>4312152</v>
      </c>
      <c r="M116">
        <f t="shared" si="29"/>
        <v>33661703708</v>
      </c>
      <c r="N116">
        <f t="shared" si="18"/>
        <v>0.76932078477575394</v>
      </c>
      <c r="O116">
        <f t="shared" si="19"/>
        <v>-0.26224725110534142</v>
      </c>
      <c r="P116">
        <f t="shared" si="20"/>
        <v>0</v>
      </c>
      <c r="Q116">
        <f t="shared" si="21"/>
        <v>0.27725898302910573</v>
      </c>
      <c r="R116">
        <f t="shared" si="22"/>
        <v>-1.282803252810879</v>
      </c>
      <c r="S116">
        <f t="shared" si="23"/>
        <v>-140.48914649380538</v>
      </c>
      <c r="T116">
        <f t="shared" si="24"/>
        <v>0.36224277480946571</v>
      </c>
      <c r="U116">
        <f t="shared" si="25"/>
        <v>-1.0154406432957404</v>
      </c>
      <c r="V116">
        <f t="shared" si="26"/>
        <v>-150.0771028029572</v>
      </c>
      <c r="W116" s="167"/>
      <c r="X116" s="167"/>
      <c r="Y116" s="167"/>
    </row>
    <row r="117" spans="1:25" ht="15.75" thickBot="1" x14ac:dyDescent="0.3">
      <c r="E117" s="167">
        <f>SUM(E5:E116)</f>
        <v>1140026</v>
      </c>
      <c r="F117" s="167">
        <f>SUM(F5:F116)</f>
        <v>1146421</v>
      </c>
      <c r="G117" s="167">
        <f>SUM(G5:G116)</f>
        <v>1153724</v>
      </c>
      <c r="P117">
        <f>SUM(P5:P116)</f>
        <v>88825.823564932391</v>
      </c>
      <c r="S117">
        <f>SUM(S5:S116)</f>
        <v>166654.47043200958</v>
      </c>
      <c r="V117">
        <f>SUM(V5:V116)</f>
        <v>136844.81331555199</v>
      </c>
      <c r="W117" s="167"/>
      <c r="X117" s="167"/>
      <c r="Y117" s="167"/>
    </row>
    <row r="118" spans="1:25" ht="15.75" thickBot="1" x14ac:dyDescent="0.3">
      <c r="N118" s="184" t="s">
        <v>348</v>
      </c>
      <c r="O118" s="203"/>
      <c r="P118" s="204">
        <f>P117/E117</f>
        <v>7.7915612069314549E-2</v>
      </c>
      <c r="Q118" s="185"/>
      <c r="R118" s="205"/>
      <c r="S118" s="204">
        <f>S117/F117</f>
        <v>0.14536934549524963</v>
      </c>
      <c r="T118" s="185"/>
      <c r="U118" s="206">
        <f>V117/G117</f>
        <v>0.11861139519985021</v>
      </c>
      <c r="W118" s="167"/>
      <c r="X118" s="167"/>
      <c r="Y118" s="167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E94"/>
  <sheetViews>
    <sheetView topLeftCell="Q71" workbookViewId="0">
      <selection activeCell="G5" sqref="G5:G93"/>
    </sheetView>
  </sheetViews>
  <sheetFormatPr baseColWidth="10" defaultRowHeight="15" x14ac:dyDescent="0.25"/>
  <cols>
    <col min="1" max="1" width="31.5703125" bestFit="1" customWidth="1"/>
    <col min="2" max="2" width="10" bestFit="1" customWidth="1"/>
    <col min="3" max="3" width="14.5703125" bestFit="1" customWidth="1"/>
    <col min="4" max="4" width="10.140625" bestFit="1" customWidth="1"/>
    <col min="5" max="7" width="16.42578125" bestFit="1" customWidth="1"/>
    <col min="8" max="8" width="11" bestFit="1" customWidth="1"/>
    <col min="9" max="9" width="12" bestFit="1" customWidth="1"/>
    <col min="10" max="10" width="11" bestFit="1" customWidth="1"/>
    <col min="11" max="11" width="12" bestFit="1" customWidth="1"/>
    <col min="12" max="12" width="11" bestFit="1" customWidth="1"/>
    <col min="13" max="13" width="12" bestFit="1" customWidth="1"/>
    <col min="14" max="14" width="12.42578125" bestFit="1" customWidth="1"/>
    <col min="15" max="15" width="12.28515625" bestFit="1" customWidth="1"/>
    <col min="16" max="16" width="15" bestFit="1" customWidth="1"/>
    <col min="17" max="17" width="12.42578125" bestFit="1" customWidth="1"/>
    <col min="18" max="18" width="12.28515625" bestFit="1" customWidth="1"/>
    <col min="19" max="19" width="16.42578125" bestFit="1" customWidth="1"/>
    <col min="20" max="20" width="12.42578125" bestFit="1" customWidth="1"/>
    <col min="21" max="21" width="12.28515625" bestFit="1" customWidth="1"/>
    <col min="22" max="22" width="16.42578125" bestFit="1" customWidth="1"/>
  </cols>
  <sheetData>
    <row r="4" spans="1:31" x14ac:dyDescent="0.25">
      <c r="B4" t="s">
        <v>327</v>
      </c>
      <c r="C4" t="s">
        <v>328</v>
      </c>
      <c r="D4" t="s">
        <v>329</v>
      </c>
      <c r="E4" t="s">
        <v>330</v>
      </c>
      <c r="F4" t="s">
        <v>331</v>
      </c>
      <c r="G4" t="s">
        <v>332</v>
      </c>
      <c r="H4" t="s">
        <v>333</v>
      </c>
      <c r="I4" t="s">
        <v>334</v>
      </c>
      <c r="J4" t="s">
        <v>335</v>
      </c>
      <c r="K4" t="s">
        <v>336</v>
      </c>
      <c r="L4" s="179" t="s">
        <v>337</v>
      </c>
      <c r="M4" s="179" t="s">
        <v>338</v>
      </c>
      <c r="N4" t="s">
        <v>339</v>
      </c>
      <c r="O4" s="179" t="s">
        <v>340</v>
      </c>
      <c r="P4" s="179" t="s">
        <v>341</v>
      </c>
      <c r="Q4" t="s">
        <v>342</v>
      </c>
      <c r="R4" s="179" t="s">
        <v>343</v>
      </c>
      <c r="S4" s="179" t="s">
        <v>344</v>
      </c>
      <c r="T4" t="s">
        <v>345</v>
      </c>
      <c r="U4" s="179" t="s">
        <v>346</v>
      </c>
      <c r="V4" s="179" t="s">
        <v>347</v>
      </c>
      <c r="W4" s="179"/>
      <c r="X4" s="179"/>
      <c r="Y4" s="179"/>
      <c r="Z4" s="179"/>
      <c r="AA4" s="179"/>
      <c r="AB4" s="179"/>
      <c r="AC4" s="179"/>
      <c r="AD4" s="179"/>
      <c r="AE4" s="179"/>
    </row>
    <row r="5" spans="1:31" x14ac:dyDescent="0.25">
      <c r="A5" s="180" t="s">
        <v>91</v>
      </c>
      <c r="B5" s="181">
        <v>8388</v>
      </c>
      <c r="C5" s="181">
        <v>27343</v>
      </c>
      <c r="D5" s="181">
        <v>21166</v>
      </c>
      <c r="E5" s="187">
        <v>259</v>
      </c>
      <c r="F5" s="187">
        <v>317</v>
      </c>
      <c r="G5" s="187">
        <v>326</v>
      </c>
      <c r="H5">
        <f>B5*E5</f>
        <v>2172492</v>
      </c>
      <c r="I5">
        <f>H5</f>
        <v>2172492</v>
      </c>
      <c r="J5">
        <f>C5*F5</f>
        <v>8667731</v>
      </c>
      <c r="K5">
        <f>J5</f>
        <v>8667731</v>
      </c>
      <c r="L5">
        <f>D5*G5</f>
        <v>6900116</v>
      </c>
      <c r="M5">
        <f>L5</f>
        <v>6900116</v>
      </c>
      <c r="N5">
        <f>B5/($I$92/$E$93)</f>
        <v>0.5520415627111096</v>
      </c>
      <c r="O5">
        <f>LN(N5)</f>
        <v>-0.59413194077304754</v>
      </c>
      <c r="P5">
        <f>E5*N5*O5</f>
        <v>-84.94825098560284</v>
      </c>
      <c r="Q5">
        <f>C5/($K$92/$F$93)</f>
        <v>0.85614126005072078</v>
      </c>
      <c r="R5">
        <f>LN(Q5)</f>
        <v>-0.15531989303152308</v>
      </c>
      <c r="S5">
        <f>F5*Q5*R5</f>
        <v>-42.15331875111157</v>
      </c>
      <c r="T5">
        <f>D5/($M$92/$G$93)</f>
        <v>0.69689490071081639</v>
      </c>
      <c r="U5">
        <f>LN(T5)</f>
        <v>-0.36112066766758172</v>
      </c>
      <c r="V5">
        <f>G5*T5*U5</f>
        <v>-82.042187499456332</v>
      </c>
      <c r="W5" s="214"/>
    </row>
    <row r="6" spans="1:31" x14ac:dyDescent="0.25">
      <c r="A6" s="180" t="s">
        <v>249</v>
      </c>
      <c r="B6" s="181">
        <v>98514</v>
      </c>
      <c r="C6" s="181">
        <v>172292</v>
      </c>
      <c r="D6" s="181">
        <v>130814</v>
      </c>
      <c r="E6" s="187">
        <v>311</v>
      </c>
      <c r="F6" s="187">
        <v>376</v>
      </c>
      <c r="G6" s="187">
        <v>429</v>
      </c>
      <c r="H6">
        <f t="shared" ref="H6:H69" si="0">B6*E6</f>
        <v>30637854</v>
      </c>
      <c r="I6">
        <f>I5+H6</f>
        <v>32810346</v>
      </c>
      <c r="J6">
        <f t="shared" ref="J6:J69" si="1">C6*F6</f>
        <v>64781792</v>
      </c>
      <c r="K6">
        <f>K5+J6</f>
        <v>73449523</v>
      </c>
      <c r="L6">
        <f t="shared" ref="L6:L69" si="2">D6*G6</f>
        <v>56119206</v>
      </c>
      <c r="M6">
        <f>M5+L6</f>
        <v>63019322</v>
      </c>
      <c r="N6">
        <f t="shared" ref="N6:N69" si="3">B6/($I$92/$E$93)</f>
        <v>6.4835267654890618</v>
      </c>
      <c r="O6">
        <f t="shared" ref="O6:O69" si="4">LN(N6)</f>
        <v>1.8692646162452247</v>
      </c>
      <c r="P6">
        <f t="shared" ref="P6:P69" si="5">E6*N6*O6</f>
        <v>3769.141850245549</v>
      </c>
      <c r="Q6">
        <f t="shared" ref="Q6:Q69" si="6">C6/($K$92/$F$93)</f>
        <v>5.3946637156368649</v>
      </c>
      <c r="R6">
        <f t="shared" ref="R6:R69" si="7">LN(Q6)</f>
        <v>1.6854102641699109</v>
      </c>
      <c r="S6">
        <f t="shared" ref="S6:S69" si="8">F6*Q6*R6</f>
        <v>3418.67532087784</v>
      </c>
      <c r="T6">
        <f t="shared" ref="T6:T69" si="9">D6/($M$92/$G$93)</f>
        <v>4.3070778390619262</v>
      </c>
      <c r="U6">
        <f t="shared" ref="U6:U69" si="10">LN(T6)</f>
        <v>1.4602596785954363</v>
      </c>
      <c r="V6">
        <f t="shared" ref="V6:V69" si="11">G6*T6*U6</f>
        <v>2698.1749513093064</v>
      </c>
      <c r="W6" s="214"/>
    </row>
    <row r="7" spans="1:31" x14ac:dyDescent="0.25">
      <c r="A7" s="180" t="s">
        <v>221</v>
      </c>
      <c r="B7" s="181">
        <v>36723</v>
      </c>
      <c r="C7" s="181">
        <v>70575</v>
      </c>
      <c r="D7" s="181">
        <v>58155</v>
      </c>
      <c r="E7" s="187">
        <v>551</v>
      </c>
      <c r="F7" s="187">
        <v>653</v>
      </c>
      <c r="G7" s="187">
        <v>708</v>
      </c>
      <c r="H7">
        <f t="shared" si="0"/>
        <v>20234373</v>
      </c>
      <c r="I7">
        <f t="shared" ref="I7:I70" si="12">I6+H7</f>
        <v>53044719</v>
      </c>
      <c r="J7">
        <f t="shared" si="1"/>
        <v>46085475</v>
      </c>
      <c r="K7">
        <f t="shared" ref="K7:K70" si="13">K6+J7</f>
        <v>119534998</v>
      </c>
      <c r="L7">
        <f t="shared" si="2"/>
        <v>41173740</v>
      </c>
      <c r="M7">
        <f t="shared" ref="M7:M70" si="14">M6+L7</f>
        <v>104193062</v>
      </c>
      <c r="N7">
        <f t="shared" si="3"/>
        <v>2.4168600748021074</v>
      </c>
      <c r="O7">
        <f t="shared" si="4"/>
        <v>0.88246920794876405</v>
      </c>
      <c r="P7">
        <f t="shared" si="5"/>
        <v>1175.1753323594171</v>
      </c>
      <c r="Q7">
        <f t="shared" si="6"/>
        <v>2.2097856646337131</v>
      </c>
      <c r="R7">
        <f t="shared" si="7"/>
        <v>0.79289552649774075</v>
      </c>
      <c r="S7">
        <f t="shared" si="8"/>
        <v>1144.1403467085108</v>
      </c>
      <c r="T7">
        <f t="shared" si="9"/>
        <v>1.914765328868824</v>
      </c>
      <c r="U7">
        <f t="shared" si="10"/>
        <v>0.64959507145188777</v>
      </c>
      <c r="V7">
        <f t="shared" si="11"/>
        <v>880.62606139905995</v>
      </c>
      <c r="W7" s="214"/>
    </row>
    <row r="8" spans="1:31" x14ac:dyDescent="0.25">
      <c r="A8" s="180" t="s">
        <v>207</v>
      </c>
      <c r="B8" s="181">
        <v>23554</v>
      </c>
      <c r="C8" s="181">
        <v>48389</v>
      </c>
      <c r="D8" s="181">
        <v>47331</v>
      </c>
      <c r="E8" s="187">
        <v>296</v>
      </c>
      <c r="F8" s="187">
        <v>314</v>
      </c>
      <c r="G8" s="187">
        <v>315</v>
      </c>
      <c r="H8">
        <f t="shared" si="0"/>
        <v>6971984</v>
      </c>
      <c r="I8">
        <f t="shared" si="12"/>
        <v>60016703</v>
      </c>
      <c r="J8">
        <f t="shared" si="1"/>
        <v>15194146</v>
      </c>
      <c r="K8">
        <f t="shared" si="13"/>
        <v>134729144</v>
      </c>
      <c r="L8">
        <f t="shared" si="2"/>
        <v>14909265</v>
      </c>
      <c r="M8">
        <f t="shared" si="14"/>
        <v>119102327</v>
      </c>
      <c r="N8">
        <f t="shared" si="3"/>
        <v>1.5501653514660796</v>
      </c>
      <c r="O8">
        <f t="shared" si="4"/>
        <v>0.43836160360663573</v>
      </c>
      <c r="P8">
        <f t="shared" si="5"/>
        <v>201.14175891993798</v>
      </c>
      <c r="Q8">
        <f t="shared" si="6"/>
        <v>1.5151160967192454</v>
      </c>
      <c r="R8">
        <f t="shared" si="7"/>
        <v>0.415492067523141</v>
      </c>
      <c r="S8">
        <f t="shared" si="8"/>
        <v>197.66887794292973</v>
      </c>
      <c r="T8">
        <f t="shared" si="9"/>
        <v>1.5583829039754158</v>
      </c>
      <c r="U8">
        <f t="shared" si="10"/>
        <v>0.44364868360431209</v>
      </c>
      <c r="V8">
        <f t="shared" si="11"/>
        <v>217.78297502854988</v>
      </c>
      <c r="W8" s="214"/>
    </row>
    <row r="9" spans="1:31" x14ac:dyDescent="0.25">
      <c r="A9" s="180" t="s">
        <v>75</v>
      </c>
      <c r="B9" s="181">
        <v>10235</v>
      </c>
      <c r="C9" s="181">
        <v>21320</v>
      </c>
      <c r="D9" s="181">
        <v>19421</v>
      </c>
      <c r="E9" s="181">
        <v>1662</v>
      </c>
      <c r="F9" s="181">
        <v>1710</v>
      </c>
      <c r="G9" s="181">
        <v>1750</v>
      </c>
      <c r="H9">
        <f t="shared" si="0"/>
        <v>17010570</v>
      </c>
      <c r="I9">
        <f t="shared" si="12"/>
        <v>77027273</v>
      </c>
      <c r="J9">
        <f t="shared" si="1"/>
        <v>36457200</v>
      </c>
      <c r="K9">
        <f t="shared" si="13"/>
        <v>171186344</v>
      </c>
      <c r="L9">
        <f t="shared" si="2"/>
        <v>33986750</v>
      </c>
      <c r="M9">
        <f t="shared" si="14"/>
        <v>153089077</v>
      </c>
      <c r="N9">
        <f t="shared" si="3"/>
        <v>0.67359864024179861</v>
      </c>
      <c r="O9">
        <f t="shared" si="4"/>
        <v>-0.39512083469946818</v>
      </c>
      <c r="P9">
        <f t="shared" si="5"/>
        <v>-442.34604830868147</v>
      </c>
      <c r="Q9">
        <f t="shared" si="6"/>
        <v>0.66755409663465481</v>
      </c>
      <c r="R9">
        <f t="shared" si="7"/>
        <v>-0.40413484834416846</v>
      </c>
      <c r="S9">
        <f t="shared" si="8"/>
        <v>-461.32700386450659</v>
      </c>
      <c r="T9">
        <f t="shared" si="9"/>
        <v>0.63944041702280852</v>
      </c>
      <c r="U9">
        <f t="shared" si="10"/>
        <v>-0.44716183349580013</v>
      </c>
      <c r="V9">
        <f t="shared" si="11"/>
        <v>-500.38336125266665</v>
      </c>
      <c r="W9" s="214"/>
    </row>
    <row r="10" spans="1:31" x14ac:dyDescent="0.25">
      <c r="A10" s="180" t="s">
        <v>38</v>
      </c>
      <c r="B10" s="181">
        <v>12734</v>
      </c>
      <c r="C10" s="181">
        <v>13000</v>
      </c>
      <c r="D10" s="181">
        <v>15273</v>
      </c>
      <c r="E10" s="187">
        <v>260</v>
      </c>
      <c r="F10" s="187">
        <v>347</v>
      </c>
      <c r="G10" s="187">
        <v>353</v>
      </c>
      <c r="H10">
        <f t="shared" si="0"/>
        <v>3310840</v>
      </c>
      <c r="I10">
        <f t="shared" si="12"/>
        <v>80338113</v>
      </c>
      <c r="J10">
        <f t="shared" si="1"/>
        <v>4511000</v>
      </c>
      <c r="K10">
        <f t="shared" si="13"/>
        <v>175697344</v>
      </c>
      <c r="L10">
        <f t="shared" si="2"/>
        <v>5391369</v>
      </c>
      <c r="M10">
        <f t="shared" si="14"/>
        <v>158480446</v>
      </c>
      <c r="N10">
        <f t="shared" si="3"/>
        <v>0.83806595846009413</v>
      </c>
      <c r="O10">
        <f t="shared" si="4"/>
        <v>-0.17665847221788744</v>
      </c>
      <c r="P10">
        <f t="shared" si="5"/>
        <v>-38.493377478238735</v>
      </c>
      <c r="Q10">
        <f t="shared" si="6"/>
        <v>0.40704518087478953</v>
      </c>
      <c r="R10">
        <f t="shared" si="7"/>
        <v>-0.89883109018027552</v>
      </c>
      <c r="S10">
        <f t="shared" si="8"/>
        <v>-126.95510769637514</v>
      </c>
      <c r="T10">
        <f t="shared" si="9"/>
        <v>0.50286666439366434</v>
      </c>
      <c r="U10">
        <f t="shared" si="10"/>
        <v>-0.68743022475080573</v>
      </c>
      <c r="V10">
        <f t="shared" si="11"/>
        <v>-122.02706767571011</v>
      </c>
      <c r="W10" s="214"/>
    </row>
    <row r="11" spans="1:31" x14ac:dyDescent="0.25">
      <c r="A11" s="180" t="s">
        <v>241</v>
      </c>
      <c r="B11" s="181">
        <v>26248</v>
      </c>
      <c r="C11" s="181">
        <v>80448</v>
      </c>
      <c r="D11" s="181">
        <v>89247</v>
      </c>
      <c r="E11" s="187">
        <v>321</v>
      </c>
      <c r="F11" s="187">
        <v>400</v>
      </c>
      <c r="G11" s="187">
        <v>398</v>
      </c>
      <c r="H11">
        <f t="shared" si="0"/>
        <v>8425608</v>
      </c>
      <c r="I11">
        <f t="shared" si="12"/>
        <v>88763721</v>
      </c>
      <c r="J11">
        <f t="shared" si="1"/>
        <v>32179200</v>
      </c>
      <c r="K11">
        <f t="shared" si="13"/>
        <v>207876544</v>
      </c>
      <c r="L11">
        <f t="shared" si="2"/>
        <v>35520306</v>
      </c>
      <c r="M11">
        <f t="shared" si="14"/>
        <v>194000752</v>
      </c>
      <c r="N11">
        <f t="shared" si="3"/>
        <v>1.7274662539391041</v>
      </c>
      <c r="O11">
        <f t="shared" si="4"/>
        <v>0.54665574184607957</v>
      </c>
      <c r="P11">
        <f t="shared" si="5"/>
        <v>303.1297202461289</v>
      </c>
      <c r="Q11">
        <f t="shared" si="6"/>
        <v>2.518920823924236</v>
      </c>
      <c r="R11">
        <f t="shared" si="7"/>
        <v>0.92383056532596997</v>
      </c>
      <c r="S11">
        <f t="shared" si="8"/>
        <v>930.82241951091396</v>
      </c>
      <c r="T11">
        <f t="shared" si="9"/>
        <v>2.9384758198874721</v>
      </c>
      <c r="U11">
        <f t="shared" si="10"/>
        <v>1.0778910183103114</v>
      </c>
      <c r="V11">
        <f t="shared" si="11"/>
        <v>1260.6079641239364</v>
      </c>
      <c r="W11" s="214"/>
    </row>
    <row r="12" spans="1:31" x14ac:dyDescent="0.25">
      <c r="A12" s="180" t="s">
        <v>167</v>
      </c>
      <c r="B12" s="181">
        <v>13411</v>
      </c>
      <c r="C12" s="181">
        <v>30973</v>
      </c>
      <c r="D12" s="181">
        <v>34352</v>
      </c>
      <c r="E12" s="181">
        <v>1005</v>
      </c>
      <c r="F12" s="187">
        <v>983</v>
      </c>
      <c r="G12" s="181">
        <v>994</v>
      </c>
      <c r="H12">
        <f t="shared" si="0"/>
        <v>13478055</v>
      </c>
      <c r="I12">
        <f t="shared" si="12"/>
        <v>102241776</v>
      </c>
      <c r="J12">
        <f t="shared" si="1"/>
        <v>30446459</v>
      </c>
      <c r="K12">
        <f t="shared" si="13"/>
        <v>238323003</v>
      </c>
      <c r="L12">
        <f t="shared" si="2"/>
        <v>34145888</v>
      </c>
      <c r="M12">
        <f t="shared" si="14"/>
        <v>228146640</v>
      </c>
      <c r="N12">
        <f t="shared" si="3"/>
        <v>0.88262153046240954</v>
      </c>
      <c r="O12">
        <f t="shared" si="4"/>
        <v>-0.12485878808391786</v>
      </c>
      <c r="P12">
        <f t="shared" si="5"/>
        <v>-110.75406990346079</v>
      </c>
      <c r="Q12">
        <f t="shared" si="6"/>
        <v>0.96980079901806593</v>
      </c>
      <c r="R12">
        <f t="shared" si="7"/>
        <v>-3.0664590411383422E-2</v>
      </c>
      <c r="S12">
        <f t="shared" si="8"/>
        <v>-29.232989029718503</v>
      </c>
      <c r="T12">
        <f t="shared" si="9"/>
        <v>1.1310466611177343</v>
      </c>
      <c r="U12">
        <f t="shared" si="10"/>
        <v>0.12314345279731079</v>
      </c>
      <c r="V12">
        <f t="shared" si="11"/>
        <v>138.44530517815826</v>
      </c>
      <c r="W12" s="214"/>
    </row>
    <row r="13" spans="1:31" x14ac:dyDescent="0.25">
      <c r="A13" s="180" t="s">
        <v>138</v>
      </c>
      <c r="B13" s="181">
        <v>14289</v>
      </c>
      <c r="C13" s="181">
        <v>26619</v>
      </c>
      <c r="D13" s="181">
        <v>28418</v>
      </c>
      <c r="E13" s="181">
        <v>14540</v>
      </c>
      <c r="F13" s="181">
        <v>14427</v>
      </c>
      <c r="G13" s="181">
        <v>14662</v>
      </c>
      <c r="H13">
        <f t="shared" si="0"/>
        <v>207762060</v>
      </c>
      <c r="I13">
        <f t="shared" si="12"/>
        <v>310003836</v>
      </c>
      <c r="J13">
        <f t="shared" si="1"/>
        <v>384032313</v>
      </c>
      <c r="K13">
        <f t="shared" si="13"/>
        <v>622355316</v>
      </c>
      <c r="L13">
        <f t="shared" si="2"/>
        <v>416664716</v>
      </c>
      <c r="M13">
        <f t="shared" si="14"/>
        <v>644811356</v>
      </c>
      <c r="N13">
        <f t="shared" si="3"/>
        <v>0.94040556623498395</v>
      </c>
      <c r="O13">
        <f t="shared" si="4"/>
        <v>-6.1444043325887945E-2</v>
      </c>
      <c r="P13">
        <f t="shared" si="5"/>
        <v>-840.15493797112981</v>
      </c>
      <c r="Q13">
        <f t="shared" si="6"/>
        <v>0.833471974592771</v>
      </c>
      <c r="R13">
        <f t="shared" si="7"/>
        <v>-0.18215520112050179</v>
      </c>
      <c r="S13">
        <f t="shared" si="8"/>
        <v>-2190.3252481968971</v>
      </c>
      <c r="T13">
        <f t="shared" si="9"/>
        <v>0.93566849137295571</v>
      </c>
      <c r="U13">
        <f t="shared" si="10"/>
        <v>-6.649404112323086E-2</v>
      </c>
      <c r="V13">
        <f t="shared" si="11"/>
        <v>-912.21655099561463</v>
      </c>
      <c r="W13" s="214"/>
    </row>
    <row r="14" spans="1:31" x14ac:dyDescent="0.25">
      <c r="A14" s="180" t="s">
        <v>137</v>
      </c>
      <c r="B14" s="181">
        <v>18506</v>
      </c>
      <c r="C14" s="181">
        <v>29438</v>
      </c>
      <c r="D14" s="181">
        <v>28301</v>
      </c>
      <c r="E14" s="181">
        <v>1776</v>
      </c>
      <c r="F14" s="181">
        <v>1811</v>
      </c>
      <c r="G14" s="181">
        <v>1850</v>
      </c>
      <c r="H14">
        <f t="shared" si="0"/>
        <v>32866656</v>
      </c>
      <c r="I14">
        <f t="shared" si="12"/>
        <v>342870492</v>
      </c>
      <c r="J14">
        <f t="shared" si="1"/>
        <v>53312218</v>
      </c>
      <c r="K14">
        <f t="shared" si="13"/>
        <v>675667534</v>
      </c>
      <c r="L14">
        <f t="shared" si="2"/>
        <v>52356850</v>
      </c>
      <c r="M14">
        <f t="shared" si="14"/>
        <v>697168206</v>
      </c>
      <c r="N14">
        <f t="shared" si="3"/>
        <v>1.217940052400071</v>
      </c>
      <c r="O14">
        <f t="shared" si="4"/>
        <v>0.1971609500141176</v>
      </c>
      <c r="P14">
        <f t="shared" si="5"/>
        <v>426.47126679760129</v>
      </c>
      <c r="Q14">
        <f t="shared" si="6"/>
        <v>0.92173815650708113</v>
      </c>
      <c r="R14">
        <f t="shared" si="7"/>
        <v>-8.1494090871417277E-2</v>
      </c>
      <c r="S14">
        <f t="shared" si="8"/>
        <v>-136.03546189881973</v>
      </c>
      <c r="T14">
        <f t="shared" si="9"/>
        <v>0.93181624232338722</v>
      </c>
      <c r="U14">
        <f t="shared" si="10"/>
        <v>-7.0619648625167356E-2</v>
      </c>
      <c r="V14">
        <f t="shared" si="11"/>
        <v>-121.7383908897876</v>
      </c>
      <c r="W14" s="214"/>
    </row>
    <row r="15" spans="1:31" x14ac:dyDescent="0.25">
      <c r="A15" s="180" t="s">
        <v>155</v>
      </c>
      <c r="B15" s="181">
        <v>21159</v>
      </c>
      <c r="C15" s="181">
        <v>35367</v>
      </c>
      <c r="D15" s="181">
        <v>32446</v>
      </c>
      <c r="E15" s="181">
        <v>1936</v>
      </c>
      <c r="F15" s="181">
        <v>2145</v>
      </c>
      <c r="G15" s="181">
        <v>2161</v>
      </c>
      <c r="H15">
        <f t="shared" si="0"/>
        <v>40963824</v>
      </c>
      <c r="I15">
        <f t="shared" si="12"/>
        <v>383834316</v>
      </c>
      <c r="J15">
        <f t="shared" si="1"/>
        <v>75862215</v>
      </c>
      <c r="K15">
        <f t="shared" si="13"/>
        <v>751529749</v>
      </c>
      <c r="L15">
        <f t="shared" si="2"/>
        <v>70115806</v>
      </c>
      <c r="M15">
        <f t="shared" si="14"/>
        <v>767284012</v>
      </c>
      <c r="N15">
        <f t="shared" si="3"/>
        <v>1.3925426115169728</v>
      </c>
      <c r="O15">
        <f t="shared" si="4"/>
        <v>0.3311312930814308</v>
      </c>
      <c r="P15">
        <f t="shared" si="5"/>
        <v>892.71754736536855</v>
      </c>
      <c r="Q15">
        <f t="shared" si="6"/>
        <v>1.1073820701537447</v>
      </c>
      <c r="R15">
        <f t="shared" si="7"/>
        <v>0.1019987343362878</v>
      </c>
      <c r="S15">
        <f t="shared" si="8"/>
        <v>242.28111675420558</v>
      </c>
      <c r="T15">
        <f t="shared" si="9"/>
        <v>1.0682912193358758</v>
      </c>
      <c r="U15">
        <f t="shared" si="10"/>
        <v>6.606038064909267E-2</v>
      </c>
      <c r="V15">
        <f t="shared" si="11"/>
        <v>152.50549684636184</v>
      </c>
      <c r="W15" s="214"/>
    </row>
    <row r="16" spans="1:31" x14ac:dyDescent="0.25">
      <c r="A16" s="180" t="s">
        <v>210</v>
      </c>
      <c r="B16" s="181">
        <v>6067</v>
      </c>
      <c r="C16" s="181">
        <v>67087</v>
      </c>
      <c r="D16" s="181">
        <v>50883</v>
      </c>
      <c r="E16" s="187">
        <v>158</v>
      </c>
      <c r="F16" s="187">
        <v>188</v>
      </c>
      <c r="G16" s="187">
        <v>218</v>
      </c>
      <c r="H16">
        <f t="shared" si="0"/>
        <v>958586</v>
      </c>
      <c r="I16">
        <f t="shared" si="12"/>
        <v>384792902</v>
      </c>
      <c r="J16">
        <f t="shared" si="1"/>
        <v>12612356</v>
      </c>
      <c r="K16">
        <f t="shared" si="13"/>
        <v>764142105</v>
      </c>
      <c r="L16">
        <f t="shared" si="2"/>
        <v>11092494</v>
      </c>
      <c r="M16">
        <f t="shared" si="14"/>
        <v>778376506</v>
      </c>
      <c r="N16">
        <f t="shared" si="3"/>
        <v>0.39928900345354101</v>
      </c>
      <c r="O16">
        <f t="shared" si="4"/>
        <v>-0.91806980485256018</v>
      </c>
      <c r="P16">
        <f t="shared" si="5"/>
        <v>-57.91887804189777</v>
      </c>
      <c r="Q16">
        <f t="shared" si="6"/>
        <v>2.1005723114882313</v>
      </c>
      <c r="R16">
        <f t="shared" si="7"/>
        <v>0.74220983688012898</v>
      </c>
      <c r="S16">
        <f t="shared" si="8"/>
        <v>293.10430134094395</v>
      </c>
      <c r="T16">
        <f t="shared" si="9"/>
        <v>1.6753332340956473</v>
      </c>
      <c r="U16">
        <f t="shared" si="10"/>
        <v>0.51601209121869718</v>
      </c>
      <c r="V16">
        <f t="shared" si="11"/>
        <v>188.45930082382543</v>
      </c>
      <c r="W16" s="214"/>
    </row>
    <row r="17" spans="1:23" x14ac:dyDescent="0.25">
      <c r="A17" s="180" t="s">
        <v>131</v>
      </c>
      <c r="B17" s="181">
        <v>17123</v>
      </c>
      <c r="C17" s="181">
        <v>32232</v>
      </c>
      <c r="D17" s="181">
        <v>26951</v>
      </c>
      <c r="E17" s="181">
        <v>5943</v>
      </c>
      <c r="F17" s="181">
        <v>6646</v>
      </c>
      <c r="G17" s="181">
        <v>6700</v>
      </c>
      <c r="H17">
        <f t="shared" si="0"/>
        <v>101761989</v>
      </c>
      <c r="I17">
        <f t="shared" si="12"/>
        <v>486554891</v>
      </c>
      <c r="J17">
        <f t="shared" si="1"/>
        <v>214213872</v>
      </c>
      <c r="K17">
        <f t="shared" si="13"/>
        <v>978355977</v>
      </c>
      <c r="L17">
        <f t="shared" si="2"/>
        <v>180571700</v>
      </c>
      <c r="M17">
        <f t="shared" si="14"/>
        <v>958948206</v>
      </c>
      <c r="N17">
        <f t="shared" si="3"/>
        <v>1.126920324070378</v>
      </c>
      <c r="O17">
        <f t="shared" si="4"/>
        <v>0.1194885351941132</v>
      </c>
      <c r="P17">
        <f t="shared" si="5"/>
        <v>800.24907147006115</v>
      </c>
      <c r="Q17">
        <f t="shared" si="6"/>
        <v>1.0092215592274012</v>
      </c>
      <c r="R17">
        <f t="shared" si="7"/>
        <v>9.1793002472338476E-3</v>
      </c>
      <c r="S17">
        <f t="shared" si="8"/>
        <v>61.568196468230731</v>
      </c>
      <c r="T17">
        <f t="shared" si="9"/>
        <v>0.88736721482836689</v>
      </c>
      <c r="U17">
        <f t="shared" si="10"/>
        <v>-0.11949638592111812</v>
      </c>
      <c r="V17">
        <f t="shared" si="11"/>
        <v>-710.44907355108433</v>
      </c>
      <c r="W17" s="214"/>
    </row>
    <row r="18" spans="1:23" x14ac:dyDescent="0.25">
      <c r="A18" s="180" t="s">
        <v>233</v>
      </c>
      <c r="B18" s="181">
        <v>21126</v>
      </c>
      <c r="C18" s="181">
        <v>80876</v>
      </c>
      <c r="D18" s="181">
        <v>66014</v>
      </c>
      <c r="E18" s="181">
        <v>1192</v>
      </c>
      <c r="F18" s="181">
        <v>1488</v>
      </c>
      <c r="G18" s="181">
        <v>1473</v>
      </c>
      <c r="H18">
        <f t="shared" si="0"/>
        <v>25182192</v>
      </c>
      <c r="I18">
        <f t="shared" si="12"/>
        <v>511737083</v>
      </c>
      <c r="J18">
        <f t="shared" si="1"/>
        <v>120343488</v>
      </c>
      <c r="K18">
        <f t="shared" si="13"/>
        <v>1098699465</v>
      </c>
      <c r="L18">
        <f t="shared" si="2"/>
        <v>97238622</v>
      </c>
      <c r="M18">
        <f t="shared" si="14"/>
        <v>1056186828</v>
      </c>
      <c r="N18">
        <f t="shared" si="3"/>
        <v>1.3903707741815572</v>
      </c>
      <c r="O18">
        <f t="shared" si="4"/>
        <v>0.32957045558824949</v>
      </c>
      <c r="P18">
        <f t="shared" si="5"/>
        <v>546.20435434445471</v>
      </c>
      <c r="Q18">
        <f t="shared" si="6"/>
        <v>2.5323220037253447</v>
      </c>
      <c r="R18">
        <f t="shared" si="7"/>
        <v>0.92913666986324217</v>
      </c>
      <c r="S18">
        <f t="shared" si="8"/>
        <v>3501.0753715414157</v>
      </c>
      <c r="T18">
        <f t="shared" si="9"/>
        <v>2.1735245193009463</v>
      </c>
      <c r="U18">
        <f t="shared" si="10"/>
        <v>0.77635005240490884</v>
      </c>
      <c r="V18">
        <f t="shared" si="11"/>
        <v>2485.5635830834744</v>
      </c>
      <c r="W18" s="214"/>
    </row>
    <row r="19" spans="1:23" x14ac:dyDescent="0.25">
      <c r="A19" s="180" t="s">
        <v>17</v>
      </c>
      <c r="B19" s="181">
        <v>7125</v>
      </c>
      <c r="C19" s="181">
        <v>13494</v>
      </c>
      <c r="D19" s="181">
        <v>13191</v>
      </c>
      <c r="E19" s="181">
        <v>1589</v>
      </c>
      <c r="F19" s="181">
        <v>1654</v>
      </c>
      <c r="G19" s="181">
        <v>1670</v>
      </c>
      <c r="H19">
        <f t="shared" si="0"/>
        <v>11321625</v>
      </c>
      <c r="I19">
        <f t="shared" si="12"/>
        <v>523058708</v>
      </c>
      <c r="J19">
        <f t="shared" si="1"/>
        <v>22319076</v>
      </c>
      <c r="K19">
        <f t="shared" si="13"/>
        <v>1121018541</v>
      </c>
      <c r="L19">
        <f t="shared" si="2"/>
        <v>22028970</v>
      </c>
      <c r="M19">
        <f t="shared" si="14"/>
        <v>1078215798</v>
      </c>
      <c r="N19">
        <f t="shared" si="3"/>
        <v>0.46891942469201908</v>
      </c>
      <c r="O19">
        <f t="shared" si="4"/>
        <v>-0.75732432765800672</v>
      </c>
      <c r="P19">
        <f t="shared" si="5"/>
        <v>-564.29217588072299</v>
      </c>
      <c r="Q19">
        <f t="shared" si="6"/>
        <v>0.42251289774803152</v>
      </c>
      <c r="R19">
        <f t="shared" si="7"/>
        <v>-0.86153530543657864</v>
      </c>
      <c r="S19">
        <f t="shared" si="8"/>
        <v>-602.07217349385201</v>
      </c>
      <c r="T19">
        <f t="shared" si="9"/>
        <v>0.43431638643467724</v>
      </c>
      <c r="U19">
        <f t="shared" si="10"/>
        <v>-0.8339820094723317</v>
      </c>
      <c r="V19">
        <f t="shared" si="11"/>
        <v>-604.89412801827496</v>
      </c>
      <c r="W19" s="214"/>
    </row>
    <row r="20" spans="1:23" x14ac:dyDescent="0.25">
      <c r="A20" s="180" t="s">
        <v>172</v>
      </c>
      <c r="B20" s="181">
        <v>17003</v>
      </c>
      <c r="C20" s="181">
        <v>43711</v>
      </c>
      <c r="D20" s="181">
        <v>35479</v>
      </c>
      <c r="E20" s="181">
        <v>1646</v>
      </c>
      <c r="F20" s="181">
        <v>1854</v>
      </c>
      <c r="G20" s="187">
        <v>2007</v>
      </c>
      <c r="H20">
        <f t="shared" si="0"/>
        <v>27986938</v>
      </c>
      <c r="I20">
        <f t="shared" si="12"/>
        <v>551045646</v>
      </c>
      <c r="J20">
        <f t="shared" si="1"/>
        <v>81040194</v>
      </c>
      <c r="K20">
        <f t="shared" si="13"/>
        <v>1202058735</v>
      </c>
      <c r="L20">
        <f t="shared" si="2"/>
        <v>71206353</v>
      </c>
      <c r="M20">
        <f t="shared" si="14"/>
        <v>1149422151</v>
      </c>
      <c r="N20">
        <f t="shared" si="3"/>
        <v>1.1190227337597756</v>
      </c>
      <c r="O20">
        <f t="shared" si="4"/>
        <v>0.11245574526262785</v>
      </c>
      <c r="P20">
        <f t="shared" si="5"/>
        <v>207.13352141782181</v>
      </c>
      <c r="Q20">
        <f t="shared" si="6"/>
        <v>1.3686424539398405</v>
      </c>
      <c r="R20">
        <f t="shared" si="7"/>
        <v>0.31381933903165271</v>
      </c>
      <c r="S20">
        <f t="shared" si="8"/>
        <v>796.30499587327517</v>
      </c>
      <c r="T20">
        <f t="shared" si="9"/>
        <v>1.1681533677746885</v>
      </c>
      <c r="U20">
        <f t="shared" si="10"/>
        <v>0.15542418381216541</v>
      </c>
      <c r="V20">
        <f t="shared" si="11"/>
        <v>364.38948249390319</v>
      </c>
      <c r="W20" s="214"/>
    </row>
    <row r="21" spans="1:23" x14ac:dyDescent="0.25">
      <c r="A21" s="180" t="s">
        <v>112</v>
      </c>
      <c r="B21" s="181">
        <v>12882</v>
      </c>
      <c r="C21" s="181">
        <v>29641</v>
      </c>
      <c r="D21" s="181">
        <v>24395</v>
      </c>
      <c r="E21" s="181">
        <v>10240</v>
      </c>
      <c r="F21" s="181">
        <v>11091</v>
      </c>
      <c r="G21" s="187">
        <v>11351</v>
      </c>
      <c r="H21">
        <f t="shared" si="0"/>
        <v>131911680</v>
      </c>
      <c r="I21">
        <f t="shared" si="12"/>
        <v>682957326</v>
      </c>
      <c r="J21">
        <f t="shared" si="1"/>
        <v>328748331</v>
      </c>
      <c r="K21">
        <f t="shared" si="13"/>
        <v>1530807066</v>
      </c>
      <c r="L21">
        <f t="shared" si="2"/>
        <v>276907645</v>
      </c>
      <c r="M21">
        <f t="shared" si="14"/>
        <v>1426329796</v>
      </c>
      <c r="N21">
        <f t="shared" si="3"/>
        <v>0.84780631984317045</v>
      </c>
      <c r="O21">
        <f t="shared" si="4"/>
        <v>-0.16510306568802205</v>
      </c>
      <c r="P21">
        <f t="shared" si="5"/>
        <v>-1433.348326561661</v>
      </c>
      <c r="Q21">
        <f t="shared" si="6"/>
        <v>0.92809432356227972</v>
      </c>
      <c r="R21">
        <f t="shared" si="7"/>
        <v>-7.4621909591413182E-2</v>
      </c>
      <c r="S21">
        <f t="shared" si="8"/>
        <v>-768.12018929102067</v>
      </c>
      <c r="T21">
        <f t="shared" si="9"/>
        <v>0.80321038943779488</v>
      </c>
      <c r="U21">
        <f t="shared" si="10"/>
        <v>-0.21913859507131389</v>
      </c>
      <c r="V21">
        <f t="shared" si="11"/>
        <v>-1997.9394122660105</v>
      </c>
      <c r="W21" s="214"/>
    </row>
    <row r="22" spans="1:23" x14ac:dyDescent="0.25">
      <c r="A22" s="180" t="s">
        <v>152</v>
      </c>
      <c r="B22" s="181">
        <v>16695</v>
      </c>
      <c r="C22" s="181">
        <v>40718</v>
      </c>
      <c r="D22" s="181">
        <v>31703</v>
      </c>
      <c r="E22" s="181">
        <v>13536</v>
      </c>
      <c r="F22" s="181">
        <v>14157</v>
      </c>
      <c r="G22" s="187">
        <v>14305</v>
      </c>
      <c r="H22">
        <f t="shared" si="0"/>
        <v>225983520</v>
      </c>
      <c r="I22">
        <f t="shared" si="12"/>
        <v>908940846</v>
      </c>
      <c r="J22">
        <f t="shared" si="1"/>
        <v>576444726</v>
      </c>
      <c r="K22">
        <f t="shared" si="13"/>
        <v>2107251792</v>
      </c>
      <c r="L22">
        <f t="shared" si="2"/>
        <v>453511415</v>
      </c>
      <c r="M22">
        <f t="shared" si="14"/>
        <v>1879841211</v>
      </c>
      <c r="N22">
        <f t="shared" si="3"/>
        <v>1.0987522519625625</v>
      </c>
      <c r="O22">
        <f t="shared" si="4"/>
        <v>9.4175219582896819E-2</v>
      </c>
      <c r="P22">
        <f t="shared" si="5"/>
        <v>1400.6407754884333</v>
      </c>
      <c r="Q22">
        <f t="shared" si="6"/>
        <v>1.27492812883536</v>
      </c>
      <c r="R22">
        <f t="shared" si="7"/>
        <v>0.24288980748067307</v>
      </c>
      <c r="S22">
        <f t="shared" si="8"/>
        <v>4383.9563952022436</v>
      </c>
      <c r="T22">
        <f t="shared" si="9"/>
        <v>1.0438277916108387</v>
      </c>
      <c r="U22">
        <f t="shared" si="10"/>
        <v>4.2894525290275695E-2</v>
      </c>
      <c r="V22">
        <f t="shared" si="11"/>
        <v>640.4991882530253</v>
      </c>
      <c r="W22" s="214"/>
    </row>
    <row r="23" spans="1:23" x14ac:dyDescent="0.25">
      <c r="A23" s="180" t="s">
        <v>204</v>
      </c>
      <c r="B23" s="181">
        <v>17453</v>
      </c>
      <c r="C23" s="181">
        <v>51661</v>
      </c>
      <c r="D23" s="181">
        <v>47097</v>
      </c>
      <c r="E23" s="181">
        <v>12331</v>
      </c>
      <c r="F23" s="181">
        <v>13510</v>
      </c>
      <c r="G23" s="187">
        <v>13680</v>
      </c>
      <c r="H23">
        <f t="shared" si="0"/>
        <v>215212943</v>
      </c>
      <c r="I23">
        <f t="shared" si="12"/>
        <v>1124153789</v>
      </c>
      <c r="J23">
        <f t="shared" si="1"/>
        <v>697940110</v>
      </c>
      <c r="K23">
        <f t="shared" si="13"/>
        <v>2805191902</v>
      </c>
      <c r="L23">
        <f t="shared" si="2"/>
        <v>644286960</v>
      </c>
      <c r="M23">
        <f t="shared" si="14"/>
        <v>2524128171</v>
      </c>
      <c r="N23">
        <f t="shared" si="3"/>
        <v>1.1486386974245346</v>
      </c>
      <c r="O23">
        <f t="shared" si="4"/>
        <v>0.13857749982997863</v>
      </c>
      <c r="P23">
        <f t="shared" si="5"/>
        <v>1962.7928302795892</v>
      </c>
      <c r="Q23">
        <f t="shared" si="6"/>
        <v>1.6175662376286539</v>
      </c>
      <c r="R23">
        <f t="shared" si="7"/>
        <v>0.48092269717496183</v>
      </c>
      <c r="S23">
        <f t="shared" si="8"/>
        <v>10509.757534282217</v>
      </c>
      <c r="T23">
        <f t="shared" si="9"/>
        <v>1.5506784058762788</v>
      </c>
      <c r="U23">
        <f t="shared" si="10"/>
        <v>0.43869251638717566</v>
      </c>
      <c r="V23">
        <f t="shared" si="11"/>
        <v>9306.1074439017066</v>
      </c>
      <c r="W23" s="214"/>
    </row>
    <row r="24" spans="1:23" x14ac:dyDescent="0.25">
      <c r="A24" s="180" t="s">
        <v>30</v>
      </c>
      <c r="B24" s="181">
        <v>9452</v>
      </c>
      <c r="C24" s="181">
        <v>16298</v>
      </c>
      <c r="D24" s="181">
        <v>14122</v>
      </c>
      <c r="E24" s="187">
        <v>164</v>
      </c>
      <c r="F24" s="187">
        <v>180</v>
      </c>
      <c r="G24" s="187">
        <v>183</v>
      </c>
      <c r="H24">
        <f t="shared" si="0"/>
        <v>1550128</v>
      </c>
      <c r="I24">
        <f t="shared" si="12"/>
        <v>1125703917</v>
      </c>
      <c r="J24">
        <f t="shared" si="1"/>
        <v>2933640</v>
      </c>
      <c r="K24">
        <f t="shared" si="13"/>
        <v>2808125542</v>
      </c>
      <c r="L24">
        <f t="shared" si="2"/>
        <v>2584326</v>
      </c>
      <c r="M24">
        <f t="shared" si="14"/>
        <v>2526712497</v>
      </c>
      <c r="N24">
        <f t="shared" si="3"/>
        <v>0.62206686346511775</v>
      </c>
      <c r="O24">
        <f t="shared" si="4"/>
        <v>-0.47470769448805966</v>
      </c>
      <c r="P24">
        <f t="shared" si="5"/>
        <v>-48.429187957962924</v>
      </c>
      <c r="Q24">
        <f t="shared" si="6"/>
        <v>0.51030941214594772</v>
      </c>
      <c r="R24">
        <f t="shared" si="7"/>
        <v>-0.67273804674378412</v>
      </c>
      <c r="S24">
        <f t="shared" si="8"/>
        <v>-61.79482028916604</v>
      </c>
      <c r="T24">
        <f t="shared" si="9"/>
        <v>0.46496975280346542</v>
      </c>
      <c r="U24">
        <f t="shared" si="10"/>
        <v>-0.76578292324495933</v>
      </c>
      <c r="V24">
        <f t="shared" si="11"/>
        <v>-65.160059063585265</v>
      </c>
      <c r="W24" s="214"/>
    </row>
    <row r="25" spans="1:23" x14ac:dyDescent="0.25">
      <c r="A25" s="180" t="s">
        <v>228</v>
      </c>
      <c r="B25" s="181">
        <v>43507</v>
      </c>
      <c r="C25" s="181">
        <v>81572</v>
      </c>
      <c r="D25" s="181">
        <v>62750</v>
      </c>
      <c r="E25" s="187">
        <v>286</v>
      </c>
      <c r="F25" s="187">
        <v>319</v>
      </c>
      <c r="G25" s="181">
        <v>296</v>
      </c>
      <c r="H25">
        <f t="shared" si="0"/>
        <v>12443002</v>
      </c>
      <c r="I25">
        <f t="shared" si="12"/>
        <v>1138146919</v>
      </c>
      <c r="J25">
        <f t="shared" si="1"/>
        <v>26021468</v>
      </c>
      <c r="K25">
        <f t="shared" si="13"/>
        <v>2834147010</v>
      </c>
      <c r="L25">
        <f t="shared" si="2"/>
        <v>18574000</v>
      </c>
      <c r="M25">
        <f t="shared" si="14"/>
        <v>2545286497</v>
      </c>
      <c r="N25">
        <f t="shared" si="3"/>
        <v>2.8633371803614982</v>
      </c>
      <c r="O25">
        <f t="shared" si="4"/>
        <v>1.0519877908759869</v>
      </c>
      <c r="P25">
        <f t="shared" si="5"/>
        <v>861.48798590184902</v>
      </c>
      <c r="Q25">
        <f t="shared" si="6"/>
        <v>2.5541145764860254</v>
      </c>
      <c r="R25">
        <f t="shared" si="7"/>
        <v>0.93770561818828835</v>
      </c>
      <c r="S25">
        <f t="shared" si="8"/>
        <v>764.00742052974749</v>
      </c>
      <c r="T25">
        <f t="shared" si="9"/>
        <v>2.0660566483796527</v>
      </c>
      <c r="U25">
        <f t="shared" si="10"/>
        <v>0.72564178967277881</v>
      </c>
      <c r="V25">
        <f t="shared" si="11"/>
        <v>443.76824499308407</v>
      </c>
      <c r="W25" s="214"/>
    </row>
    <row r="26" spans="1:23" x14ac:dyDescent="0.25">
      <c r="A26" s="180" t="s">
        <v>132</v>
      </c>
      <c r="B26" s="181">
        <v>20124</v>
      </c>
      <c r="C26" s="181">
        <v>23548</v>
      </c>
      <c r="D26" s="181">
        <v>27552</v>
      </c>
      <c r="E26" s="187">
        <v>932</v>
      </c>
      <c r="F26" s="181">
        <v>1031</v>
      </c>
      <c r="G26" s="187">
        <v>1051</v>
      </c>
      <c r="H26">
        <f t="shared" si="0"/>
        <v>18755568</v>
      </c>
      <c r="I26">
        <f t="shared" si="12"/>
        <v>1156902487</v>
      </c>
      <c r="J26">
        <f t="shared" si="1"/>
        <v>24277988</v>
      </c>
      <c r="K26">
        <f t="shared" si="13"/>
        <v>2858424998</v>
      </c>
      <c r="L26">
        <f t="shared" si="2"/>
        <v>28957152</v>
      </c>
      <c r="M26">
        <f t="shared" si="14"/>
        <v>2574243649</v>
      </c>
      <c r="N26">
        <f t="shared" si="3"/>
        <v>1.324425895088027</v>
      </c>
      <c r="O26">
        <f t="shared" si="4"/>
        <v>0.2809790788163512</v>
      </c>
      <c r="P26">
        <f t="shared" si="5"/>
        <v>346.8307221409151</v>
      </c>
      <c r="Q26">
        <f t="shared" si="6"/>
        <v>0.73731537840304184</v>
      </c>
      <c r="R26">
        <f t="shared" si="7"/>
        <v>-0.30473955647579731</v>
      </c>
      <c r="S26">
        <f t="shared" si="8"/>
        <v>-231.65452540064481</v>
      </c>
      <c r="T26">
        <f t="shared" si="9"/>
        <v>0.90715526336503893</v>
      </c>
      <c r="U26">
        <f t="shared" si="10"/>
        <v>-9.7441660093794097E-2</v>
      </c>
      <c r="V26">
        <f t="shared" si="11"/>
        <v>-92.902845281193123</v>
      </c>
      <c r="W26" s="214"/>
    </row>
    <row r="27" spans="1:23" x14ac:dyDescent="0.25">
      <c r="A27" s="180" t="s">
        <v>117</v>
      </c>
      <c r="B27" s="181">
        <v>15907</v>
      </c>
      <c r="C27" s="181">
        <v>29498</v>
      </c>
      <c r="D27" s="181">
        <v>24907</v>
      </c>
      <c r="E27" s="187">
        <v>565</v>
      </c>
      <c r="F27" s="187">
        <v>589</v>
      </c>
      <c r="G27" s="187">
        <v>576</v>
      </c>
      <c r="H27">
        <f t="shared" si="0"/>
        <v>8987455</v>
      </c>
      <c r="I27">
        <f t="shared" si="12"/>
        <v>1165889942</v>
      </c>
      <c r="J27">
        <f t="shared" si="1"/>
        <v>17374322</v>
      </c>
      <c r="K27">
        <f t="shared" si="13"/>
        <v>2875799320</v>
      </c>
      <c r="L27">
        <f t="shared" si="2"/>
        <v>14346432</v>
      </c>
      <c r="M27">
        <f t="shared" si="14"/>
        <v>2588590081</v>
      </c>
      <c r="N27">
        <f t="shared" si="3"/>
        <v>1.04689140892294</v>
      </c>
      <c r="O27">
        <f t="shared" si="4"/>
        <v>4.5825210103502427E-2</v>
      </c>
      <c r="P27">
        <f t="shared" si="5"/>
        <v>27.105320604736647</v>
      </c>
      <c r="Q27">
        <f t="shared" si="6"/>
        <v>0.92361682657265709</v>
      </c>
      <c r="R27">
        <f t="shared" si="7"/>
        <v>-7.9457983204501606E-2</v>
      </c>
      <c r="S27">
        <f t="shared" si="8"/>
        <v>-43.225962142697895</v>
      </c>
      <c r="T27">
        <f t="shared" si="9"/>
        <v>0.82006809468035069</v>
      </c>
      <c r="U27">
        <f t="shared" si="10"/>
        <v>-0.198367899878548</v>
      </c>
      <c r="V27">
        <f t="shared" si="11"/>
        <v>-93.700906962706611</v>
      </c>
      <c r="W27" s="214"/>
    </row>
    <row r="28" spans="1:23" x14ac:dyDescent="0.25">
      <c r="A28" s="180" t="s">
        <v>66</v>
      </c>
      <c r="B28" s="181">
        <v>11835</v>
      </c>
      <c r="C28" s="181">
        <v>24119</v>
      </c>
      <c r="D28" s="181">
        <v>18554</v>
      </c>
      <c r="E28" s="187">
        <v>421</v>
      </c>
      <c r="F28" s="187">
        <v>492</v>
      </c>
      <c r="G28" s="181">
        <v>531</v>
      </c>
      <c r="H28">
        <f t="shared" si="0"/>
        <v>4982535</v>
      </c>
      <c r="I28">
        <f t="shared" si="12"/>
        <v>1170872477</v>
      </c>
      <c r="J28">
        <f t="shared" si="1"/>
        <v>11866548</v>
      </c>
      <c r="K28">
        <f t="shared" si="13"/>
        <v>2887665868</v>
      </c>
      <c r="L28">
        <f t="shared" si="2"/>
        <v>9852174</v>
      </c>
      <c r="M28">
        <f t="shared" si="14"/>
        <v>2598442255</v>
      </c>
      <c r="N28">
        <f t="shared" si="3"/>
        <v>0.77889984438316429</v>
      </c>
      <c r="O28">
        <f t="shared" si="4"/>
        <v>-0.24987281084677376</v>
      </c>
      <c r="P28">
        <f t="shared" si="5"/>
        <v>-81.937501156821227</v>
      </c>
      <c r="Q28">
        <f t="shared" si="6"/>
        <v>0.75519405519377303</v>
      </c>
      <c r="R28">
        <f t="shared" si="7"/>
        <v>-0.28078053601210851</v>
      </c>
      <c r="S28">
        <f t="shared" si="8"/>
        <v>-104.32554547234901</v>
      </c>
      <c r="T28">
        <f t="shared" si="9"/>
        <v>0.61089426380933987</v>
      </c>
      <c r="U28">
        <f t="shared" si="10"/>
        <v>-0.49283138910803465</v>
      </c>
      <c r="V28">
        <f t="shared" si="11"/>
        <v>-159.86703824321347</v>
      </c>
      <c r="W28" s="214"/>
    </row>
    <row r="29" spans="1:23" x14ac:dyDescent="0.25">
      <c r="A29" s="180" t="s">
        <v>31</v>
      </c>
      <c r="B29" s="181">
        <v>8965</v>
      </c>
      <c r="C29" s="181">
        <v>19242</v>
      </c>
      <c r="D29" s="181">
        <v>14425</v>
      </c>
      <c r="E29" s="181">
        <v>1348</v>
      </c>
      <c r="F29" s="181">
        <v>1454</v>
      </c>
      <c r="G29" s="181">
        <v>1530</v>
      </c>
      <c r="H29">
        <f t="shared" si="0"/>
        <v>12084820</v>
      </c>
      <c r="I29">
        <f t="shared" si="12"/>
        <v>1182957297</v>
      </c>
      <c r="J29">
        <f t="shared" si="1"/>
        <v>27977868</v>
      </c>
      <c r="K29">
        <f t="shared" si="13"/>
        <v>2915643736</v>
      </c>
      <c r="L29">
        <f t="shared" si="2"/>
        <v>22070250</v>
      </c>
      <c r="M29">
        <f t="shared" si="14"/>
        <v>2620512505</v>
      </c>
      <c r="N29">
        <f t="shared" si="3"/>
        <v>0.59001580945458965</v>
      </c>
      <c r="O29">
        <f t="shared" si="4"/>
        <v>-0.52760594675562478</v>
      </c>
      <c r="P29">
        <f t="shared" si="5"/>
        <v>-419.62680546040519</v>
      </c>
      <c r="Q29">
        <f t="shared" si="6"/>
        <v>0.60248949003020769</v>
      </c>
      <c r="R29">
        <f t="shared" si="7"/>
        <v>-0.50668505770273942</v>
      </c>
      <c r="S29">
        <f t="shared" si="8"/>
        <v>-443.86610161889723</v>
      </c>
      <c r="T29">
        <f t="shared" si="9"/>
        <v>0.47494609008568112</v>
      </c>
      <c r="U29">
        <f t="shared" si="10"/>
        <v>-0.74455397594495121</v>
      </c>
      <c r="V29">
        <f t="shared" si="11"/>
        <v>-541.04318959118837</v>
      </c>
      <c r="W29" s="214"/>
    </row>
    <row r="30" spans="1:23" x14ac:dyDescent="0.25">
      <c r="A30" s="180" t="s">
        <v>74</v>
      </c>
      <c r="B30" s="181">
        <v>10173</v>
      </c>
      <c r="C30" s="181">
        <v>21180</v>
      </c>
      <c r="D30" s="181">
        <v>19412</v>
      </c>
      <c r="E30" s="187">
        <v>233</v>
      </c>
      <c r="F30" s="187">
        <v>244</v>
      </c>
      <c r="G30" s="181">
        <v>249</v>
      </c>
      <c r="H30">
        <f t="shared" si="0"/>
        <v>2370309</v>
      </c>
      <c r="I30">
        <f t="shared" si="12"/>
        <v>1185327606</v>
      </c>
      <c r="J30">
        <f t="shared" si="1"/>
        <v>5167920</v>
      </c>
      <c r="K30">
        <f t="shared" si="13"/>
        <v>2920811656</v>
      </c>
      <c r="L30">
        <f t="shared" si="2"/>
        <v>4833588</v>
      </c>
      <c r="M30">
        <f t="shared" si="14"/>
        <v>2625346093</v>
      </c>
      <c r="N30">
        <f t="shared" si="3"/>
        <v>0.66951821858132066</v>
      </c>
      <c r="O30">
        <f t="shared" si="4"/>
        <v>-0.4011969020011098</v>
      </c>
      <c r="P30">
        <f t="shared" si="5"/>
        <v>-62.585811984853763</v>
      </c>
      <c r="Q30">
        <f t="shared" si="6"/>
        <v>0.66317053314831098</v>
      </c>
      <c r="R30">
        <f t="shared" si="7"/>
        <v>-0.41072310746855178</v>
      </c>
      <c r="S30">
        <f t="shared" si="8"/>
        <v>-66.460588766125127</v>
      </c>
      <c r="T30">
        <f t="shared" si="9"/>
        <v>0.63914409017284168</v>
      </c>
      <c r="U30">
        <f t="shared" si="10"/>
        <v>-0.44762535679614474</v>
      </c>
      <c r="V30">
        <f t="shared" si="11"/>
        <v>-71.238178250533622</v>
      </c>
      <c r="W30" s="214"/>
    </row>
    <row r="31" spans="1:23" x14ac:dyDescent="0.25">
      <c r="A31" s="180" t="s">
        <v>169</v>
      </c>
      <c r="B31" s="181">
        <v>12732</v>
      </c>
      <c r="C31" s="181">
        <v>59527</v>
      </c>
      <c r="D31" s="181">
        <v>34543</v>
      </c>
      <c r="E31" s="181">
        <v>3252</v>
      </c>
      <c r="F31" s="181">
        <v>3426</v>
      </c>
      <c r="G31" s="181">
        <v>3544</v>
      </c>
      <c r="H31">
        <f t="shared" si="0"/>
        <v>41404464</v>
      </c>
      <c r="I31">
        <f t="shared" si="12"/>
        <v>1226732070</v>
      </c>
      <c r="J31">
        <f t="shared" si="1"/>
        <v>203939502</v>
      </c>
      <c r="K31">
        <f t="shared" si="13"/>
        <v>3124751158</v>
      </c>
      <c r="L31">
        <f t="shared" si="2"/>
        <v>122420392</v>
      </c>
      <c r="M31">
        <f t="shared" si="14"/>
        <v>2747766485</v>
      </c>
      <c r="N31">
        <f t="shared" si="3"/>
        <v>0.8379343319549174</v>
      </c>
      <c r="O31">
        <f t="shared" si="4"/>
        <v>-0.17681554439287464</v>
      </c>
      <c r="P31">
        <f t="shared" si="5"/>
        <v>-481.81571860792764</v>
      </c>
      <c r="Q31">
        <f t="shared" si="6"/>
        <v>1.8638598832256612</v>
      </c>
      <c r="R31">
        <f t="shared" si="7"/>
        <v>0.62264954349468282</v>
      </c>
      <c r="S31">
        <f t="shared" si="8"/>
        <v>3975.9809375980781</v>
      </c>
      <c r="T31">
        <f t="shared" si="9"/>
        <v>1.137335375378141</v>
      </c>
      <c r="U31">
        <f t="shared" si="10"/>
        <v>0.1286881364270098</v>
      </c>
      <c r="V31">
        <f t="shared" si="11"/>
        <v>518.70540390253984</v>
      </c>
      <c r="W31" s="214"/>
    </row>
    <row r="32" spans="1:23" x14ac:dyDescent="0.25">
      <c r="A32" s="180" t="s">
        <v>190</v>
      </c>
      <c r="B32" s="181">
        <v>21039</v>
      </c>
      <c r="C32" s="181">
        <v>37434</v>
      </c>
      <c r="D32" s="181">
        <v>41199</v>
      </c>
      <c r="E32" s="181">
        <v>2684</v>
      </c>
      <c r="F32" s="181">
        <v>2794</v>
      </c>
      <c r="G32" s="187">
        <v>2766</v>
      </c>
      <c r="H32">
        <f t="shared" si="0"/>
        <v>56468676</v>
      </c>
      <c r="I32">
        <f t="shared" si="12"/>
        <v>1283200746</v>
      </c>
      <c r="J32">
        <f t="shared" si="1"/>
        <v>104590596</v>
      </c>
      <c r="K32">
        <f t="shared" si="13"/>
        <v>3229341754</v>
      </c>
      <c r="L32">
        <f t="shared" si="2"/>
        <v>113956434</v>
      </c>
      <c r="M32">
        <f t="shared" si="14"/>
        <v>2861722919</v>
      </c>
      <c r="N32">
        <f t="shared" si="3"/>
        <v>1.3846450212063703</v>
      </c>
      <c r="O32">
        <f t="shared" si="4"/>
        <v>0.32544380441016202</v>
      </c>
      <c r="P32">
        <f t="shared" si="5"/>
        <v>1209.4752010439308</v>
      </c>
      <c r="Q32">
        <f t="shared" si="6"/>
        <v>1.1721022539128363</v>
      </c>
      <c r="R32">
        <f t="shared" si="7"/>
        <v>0.15879893471489209</v>
      </c>
      <c r="S32">
        <f t="shared" si="8"/>
        <v>520.04327849940091</v>
      </c>
      <c r="T32">
        <f t="shared" si="9"/>
        <v>1.3564855435313674</v>
      </c>
      <c r="U32">
        <f t="shared" si="10"/>
        <v>0.30489719587714004</v>
      </c>
      <c r="V32">
        <f t="shared" si="11"/>
        <v>1143.9861740096578</v>
      </c>
      <c r="W32" s="214"/>
    </row>
    <row r="33" spans="1:23" x14ac:dyDescent="0.25">
      <c r="A33" s="180" t="s">
        <v>166</v>
      </c>
      <c r="B33" s="181">
        <v>19620</v>
      </c>
      <c r="C33" s="181">
        <v>42388</v>
      </c>
      <c r="D33" s="181">
        <v>34147</v>
      </c>
      <c r="E33" s="181">
        <v>5042</v>
      </c>
      <c r="F33" s="181">
        <v>5404</v>
      </c>
      <c r="G33" s="181">
        <v>5384</v>
      </c>
      <c r="H33">
        <f t="shared" si="0"/>
        <v>98924040</v>
      </c>
      <c r="I33">
        <f t="shared" si="12"/>
        <v>1382124786</v>
      </c>
      <c r="J33">
        <f t="shared" si="1"/>
        <v>229064752</v>
      </c>
      <c r="K33">
        <f t="shared" si="13"/>
        <v>3458406506</v>
      </c>
      <c r="L33">
        <f t="shared" si="2"/>
        <v>183847448</v>
      </c>
      <c r="M33">
        <f t="shared" si="14"/>
        <v>3045570367</v>
      </c>
      <c r="N33">
        <f t="shared" si="3"/>
        <v>1.2912560157834967</v>
      </c>
      <c r="O33">
        <f t="shared" si="4"/>
        <v>0.25561540032449603</v>
      </c>
      <c r="P33">
        <f t="shared" si="5"/>
        <v>1664.1873437621898</v>
      </c>
      <c r="Q33">
        <f t="shared" si="6"/>
        <v>1.3272177789938906</v>
      </c>
      <c r="R33">
        <f t="shared" si="7"/>
        <v>0.28308485567077729</v>
      </c>
      <c r="S33">
        <f t="shared" si="8"/>
        <v>2030.3652294285864</v>
      </c>
      <c r="T33">
        <f t="shared" si="9"/>
        <v>1.1242969939796017</v>
      </c>
      <c r="U33">
        <f t="shared" si="10"/>
        <v>0.11715794608824655</v>
      </c>
      <c r="V33">
        <f t="shared" si="11"/>
        <v>709.18223845660964</v>
      </c>
      <c r="W33" s="214"/>
    </row>
    <row r="34" spans="1:23" x14ac:dyDescent="0.25">
      <c r="A34" s="180" t="s">
        <v>114</v>
      </c>
      <c r="B34" s="181">
        <v>13563</v>
      </c>
      <c r="C34" s="181">
        <v>23757</v>
      </c>
      <c r="D34" s="181">
        <v>24574</v>
      </c>
      <c r="E34" s="181">
        <v>30314</v>
      </c>
      <c r="F34" s="181">
        <v>27496</v>
      </c>
      <c r="G34" s="181">
        <v>27378</v>
      </c>
      <c r="H34">
        <f t="shared" si="0"/>
        <v>411148782</v>
      </c>
      <c r="I34">
        <f t="shared" si="12"/>
        <v>1793273568</v>
      </c>
      <c r="J34">
        <f t="shared" si="1"/>
        <v>653222472</v>
      </c>
      <c r="K34">
        <f t="shared" si="13"/>
        <v>4111628978</v>
      </c>
      <c r="L34">
        <f t="shared" si="2"/>
        <v>672786972</v>
      </c>
      <c r="M34">
        <f t="shared" si="14"/>
        <v>3718357339</v>
      </c>
      <c r="N34">
        <f t="shared" si="3"/>
        <v>0.89262514485583921</v>
      </c>
      <c r="O34">
        <f t="shared" si="4"/>
        <v>-0.11358855683214324</v>
      </c>
      <c r="P34">
        <f t="shared" si="5"/>
        <v>-3073.5971485145524</v>
      </c>
      <c r="Q34">
        <f t="shared" si="6"/>
        <v>0.74385941246479803</v>
      </c>
      <c r="R34">
        <f t="shared" si="7"/>
        <v>-0.29590322374542716</v>
      </c>
      <c r="S34">
        <f t="shared" si="8"/>
        <v>-6052.1555078544634</v>
      </c>
      <c r="T34">
        <f t="shared" si="9"/>
        <v>0.809104001231579</v>
      </c>
      <c r="U34">
        <f t="shared" si="10"/>
        <v>-0.21182781489373498</v>
      </c>
      <c r="V34">
        <f t="shared" si="11"/>
        <v>-4692.3354771957147</v>
      </c>
      <c r="W34" s="214"/>
    </row>
    <row r="35" spans="1:23" x14ac:dyDescent="0.25">
      <c r="A35" s="180" t="s">
        <v>120</v>
      </c>
      <c r="B35" s="181">
        <v>20774</v>
      </c>
      <c r="C35" s="181">
        <v>36907</v>
      </c>
      <c r="D35" s="181">
        <v>25340</v>
      </c>
      <c r="E35" s="187">
        <v>227</v>
      </c>
      <c r="F35" s="187">
        <v>236</v>
      </c>
      <c r="G35" s="181">
        <v>235</v>
      </c>
      <c r="H35">
        <f t="shared" si="0"/>
        <v>4715698</v>
      </c>
      <c r="I35">
        <f t="shared" si="12"/>
        <v>1797989266</v>
      </c>
      <c r="J35">
        <f t="shared" si="1"/>
        <v>8710052</v>
      </c>
      <c r="K35">
        <f t="shared" si="13"/>
        <v>4120339030</v>
      </c>
      <c r="L35">
        <f t="shared" si="2"/>
        <v>5954900</v>
      </c>
      <c r="M35">
        <f t="shared" si="14"/>
        <v>3724312239</v>
      </c>
      <c r="N35">
        <f t="shared" si="3"/>
        <v>1.3672045092704568</v>
      </c>
      <c r="O35">
        <f t="shared" si="4"/>
        <v>0.31276815099289873</v>
      </c>
      <c r="P35">
        <f t="shared" si="5"/>
        <v>97.069291991364054</v>
      </c>
      <c r="Q35">
        <f t="shared" si="6"/>
        <v>1.1556012685035275</v>
      </c>
      <c r="R35">
        <f t="shared" si="7"/>
        <v>0.14462078731055866</v>
      </c>
      <c r="S35">
        <f t="shared" si="8"/>
        <v>39.441255803262266</v>
      </c>
      <c r="T35">
        <f t="shared" si="9"/>
        <v>0.83432470868430919</v>
      </c>
      <c r="U35">
        <f t="shared" si="10"/>
        <v>-0.18113261344612139</v>
      </c>
      <c r="V35">
        <f t="shared" si="11"/>
        <v>-35.514002512465758</v>
      </c>
      <c r="W35" s="214"/>
    </row>
    <row r="36" spans="1:23" x14ac:dyDescent="0.25">
      <c r="A36" s="180" t="s">
        <v>180</v>
      </c>
      <c r="B36" s="181">
        <v>17199</v>
      </c>
      <c r="C36" s="181">
        <v>40552</v>
      </c>
      <c r="D36" s="181">
        <v>37947</v>
      </c>
      <c r="E36" s="181">
        <v>10989</v>
      </c>
      <c r="F36" s="181">
        <v>11051</v>
      </c>
      <c r="G36" s="181">
        <v>11324</v>
      </c>
      <c r="H36">
        <f t="shared" si="0"/>
        <v>188999811</v>
      </c>
      <c r="I36">
        <f t="shared" si="12"/>
        <v>1986989077</v>
      </c>
      <c r="J36">
        <f t="shared" si="1"/>
        <v>448140152</v>
      </c>
      <c r="K36">
        <f t="shared" si="13"/>
        <v>4568479182</v>
      </c>
      <c r="L36">
        <f t="shared" si="2"/>
        <v>429711828</v>
      </c>
      <c r="M36">
        <f t="shared" si="14"/>
        <v>4154024067</v>
      </c>
      <c r="N36">
        <f t="shared" si="3"/>
        <v>1.1319221312670928</v>
      </c>
      <c r="O36">
        <f t="shared" si="4"/>
        <v>0.12391718878163445</v>
      </c>
      <c r="P36">
        <f t="shared" si="5"/>
        <v>1541.3677819969882</v>
      </c>
      <c r="Q36">
        <f t="shared" si="6"/>
        <v>1.2697304749872667</v>
      </c>
      <c r="R36">
        <f t="shared" si="7"/>
        <v>0.23880465352823607</v>
      </c>
      <c r="S36">
        <f t="shared" si="8"/>
        <v>3350.8571025431775</v>
      </c>
      <c r="T36">
        <f t="shared" si="9"/>
        <v>1.2494127750766961</v>
      </c>
      <c r="U36">
        <f t="shared" si="10"/>
        <v>0.22267366099440003</v>
      </c>
      <c r="V36">
        <f t="shared" si="11"/>
        <v>3150.464950531627</v>
      </c>
      <c r="W36" s="214"/>
    </row>
    <row r="37" spans="1:23" x14ac:dyDescent="0.25">
      <c r="A37" s="180" t="s">
        <v>211</v>
      </c>
      <c r="B37" s="181">
        <v>19973</v>
      </c>
      <c r="C37" s="181">
        <v>60907</v>
      </c>
      <c r="D37" s="181">
        <v>50972</v>
      </c>
      <c r="E37" s="187">
        <v>982</v>
      </c>
      <c r="F37" s="181">
        <v>1050</v>
      </c>
      <c r="G37" s="181">
        <v>1079</v>
      </c>
      <c r="H37">
        <f t="shared" si="0"/>
        <v>19613486</v>
      </c>
      <c r="I37">
        <f t="shared" si="12"/>
        <v>2006602563</v>
      </c>
      <c r="J37">
        <f t="shared" si="1"/>
        <v>63952350</v>
      </c>
      <c r="K37">
        <f t="shared" si="13"/>
        <v>4632431532</v>
      </c>
      <c r="L37">
        <f t="shared" si="2"/>
        <v>54998788</v>
      </c>
      <c r="M37">
        <f t="shared" si="14"/>
        <v>4209022855</v>
      </c>
      <c r="N37">
        <f t="shared" si="3"/>
        <v>1.3144880939471855</v>
      </c>
      <c r="O37">
        <f t="shared" si="4"/>
        <v>0.27344730767031367</v>
      </c>
      <c r="P37">
        <f t="shared" si="5"/>
        <v>352.97325210995848</v>
      </c>
      <c r="Q37">
        <f t="shared" si="6"/>
        <v>1.9070692947339083</v>
      </c>
      <c r="R37">
        <f t="shared" si="7"/>
        <v>0.64556766299738855</v>
      </c>
      <c r="S37">
        <f t="shared" si="8"/>
        <v>1292.6993811642196</v>
      </c>
      <c r="T37">
        <f t="shared" si="9"/>
        <v>1.6782635773897634</v>
      </c>
      <c r="U37">
        <f t="shared" si="10"/>
        <v>0.51775967401091827</v>
      </c>
      <c r="V37">
        <f t="shared" si="11"/>
        <v>937.58324174968539</v>
      </c>
      <c r="W37" s="214"/>
    </row>
    <row r="38" spans="1:23" x14ac:dyDescent="0.25">
      <c r="A38" s="180" t="s">
        <v>191</v>
      </c>
      <c r="B38" s="181">
        <v>19404</v>
      </c>
      <c r="C38" s="181">
        <v>39944</v>
      </c>
      <c r="D38" s="181">
        <v>41284</v>
      </c>
      <c r="E38" s="181">
        <v>3999</v>
      </c>
      <c r="F38" s="181">
        <v>4071</v>
      </c>
      <c r="G38" s="181">
        <v>4055</v>
      </c>
      <c r="H38">
        <f t="shared" si="0"/>
        <v>77596596</v>
      </c>
      <c r="I38">
        <f t="shared" si="12"/>
        <v>2084199159</v>
      </c>
      <c r="J38">
        <f t="shared" si="1"/>
        <v>162612024</v>
      </c>
      <c r="K38">
        <f t="shared" si="13"/>
        <v>4795043556</v>
      </c>
      <c r="L38">
        <f t="shared" si="2"/>
        <v>167406620</v>
      </c>
      <c r="M38">
        <f t="shared" si="14"/>
        <v>4376429475</v>
      </c>
      <c r="N38">
        <f t="shared" si="3"/>
        <v>1.2770403532244123</v>
      </c>
      <c r="O38">
        <f t="shared" si="4"/>
        <v>0.2445451765702491</v>
      </c>
      <c r="P38">
        <f t="shared" si="5"/>
        <v>1248.8639406077223</v>
      </c>
      <c r="Q38">
        <f t="shared" si="6"/>
        <v>1.2506932849894303</v>
      </c>
      <c r="R38">
        <f t="shared" si="7"/>
        <v>0.22369802555649598</v>
      </c>
      <c r="S38">
        <f t="shared" si="8"/>
        <v>1138.9746846240662</v>
      </c>
      <c r="T38">
        <f t="shared" si="9"/>
        <v>1.3592841860032763</v>
      </c>
      <c r="U38">
        <f t="shared" si="10"/>
        <v>0.30695822736457251</v>
      </c>
      <c r="V38">
        <f t="shared" si="11"/>
        <v>1691.9222474131607</v>
      </c>
      <c r="W38" s="214"/>
    </row>
    <row r="39" spans="1:23" x14ac:dyDescent="0.25">
      <c r="A39" s="180" t="s">
        <v>234</v>
      </c>
      <c r="B39" s="181">
        <v>30631</v>
      </c>
      <c r="C39" s="181">
        <v>99026</v>
      </c>
      <c r="D39" s="181">
        <v>68855</v>
      </c>
      <c r="E39" s="187">
        <v>538</v>
      </c>
      <c r="F39" s="187">
        <v>578</v>
      </c>
      <c r="G39" s="181">
        <v>608</v>
      </c>
      <c r="H39">
        <f t="shared" si="0"/>
        <v>16479478</v>
      </c>
      <c r="I39">
        <f t="shared" si="12"/>
        <v>2100678637</v>
      </c>
      <c r="J39">
        <f t="shared" si="1"/>
        <v>57237028</v>
      </c>
      <c r="K39">
        <f t="shared" si="13"/>
        <v>4852280584</v>
      </c>
      <c r="L39">
        <f t="shared" si="2"/>
        <v>41863840</v>
      </c>
      <c r="M39">
        <f t="shared" si="14"/>
        <v>4418293315</v>
      </c>
      <c r="N39">
        <f t="shared" si="3"/>
        <v>2.0159257400338579</v>
      </c>
      <c r="O39">
        <f t="shared" si="4"/>
        <v>0.7010785142300201</v>
      </c>
      <c r="P39">
        <f t="shared" si="5"/>
        <v>760.36735577009313</v>
      </c>
      <c r="Q39">
        <f t="shared" si="6"/>
        <v>3.10061969856207</v>
      </c>
      <c r="R39">
        <f t="shared" si="7"/>
        <v>1.1316019942751638</v>
      </c>
      <c r="S39">
        <f t="shared" si="8"/>
        <v>2028.00977707262</v>
      </c>
      <c r="T39">
        <f t="shared" si="9"/>
        <v>2.2670650282738007</v>
      </c>
      <c r="U39">
        <f t="shared" si="10"/>
        <v>0.81848605583997491</v>
      </c>
      <c r="V39">
        <f t="shared" si="11"/>
        <v>1128.181156901335</v>
      </c>
      <c r="W39" s="214"/>
    </row>
    <row r="40" spans="1:23" x14ac:dyDescent="0.25">
      <c r="A40" s="180" t="s">
        <v>87</v>
      </c>
      <c r="B40" s="181">
        <v>9711</v>
      </c>
      <c r="C40" s="181">
        <v>18741</v>
      </c>
      <c r="D40" s="181">
        <v>21009</v>
      </c>
      <c r="E40" s="181">
        <v>14453</v>
      </c>
      <c r="F40" s="181">
        <v>16315</v>
      </c>
      <c r="G40" s="187">
        <v>16464</v>
      </c>
      <c r="H40">
        <f t="shared" si="0"/>
        <v>140353083</v>
      </c>
      <c r="I40">
        <f t="shared" si="12"/>
        <v>2241031720</v>
      </c>
      <c r="J40">
        <f t="shared" si="1"/>
        <v>305759415</v>
      </c>
      <c r="K40">
        <f t="shared" si="13"/>
        <v>5158039999</v>
      </c>
      <c r="L40">
        <f t="shared" si="2"/>
        <v>345892176</v>
      </c>
      <c r="M40">
        <f t="shared" si="14"/>
        <v>4764185491</v>
      </c>
      <c r="N40">
        <f t="shared" si="3"/>
        <v>0.63911249588550134</v>
      </c>
      <c r="O40">
        <f t="shared" si="4"/>
        <v>-0.44767479020050405</v>
      </c>
      <c r="P40">
        <f t="shared" si="5"/>
        <v>-4135.213627427931</v>
      </c>
      <c r="Q40">
        <f t="shared" si="6"/>
        <v>0.58680259498264853</v>
      </c>
      <c r="R40">
        <f t="shared" si="7"/>
        <v>-0.53306681046226967</v>
      </c>
      <c r="S40">
        <f t="shared" si="8"/>
        <v>-5103.4133739728268</v>
      </c>
      <c r="T40">
        <f t="shared" si="9"/>
        <v>0.69172564343917331</v>
      </c>
      <c r="U40">
        <f t="shared" si="10"/>
        <v>-0.368565870997624</v>
      </c>
      <c r="V40">
        <f t="shared" si="11"/>
        <v>-4197.438587668028</v>
      </c>
      <c r="W40" s="214"/>
    </row>
    <row r="41" spans="1:23" x14ac:dyDescent="0.25">
      <c r="A41" s="180" t="s">
        <v>15</v>
      </c>
      <c r="B41" s="181">
        <v>8872</v>
      </c>
      <c r="C41" s="181">
        <v>16892</v>
      </c>
      <c r="D41" s="181">
        <v>13070</v>
      </c>
      <c r="E41" s="187">
        <v>136</v>
      </c>
      <c r="F41" s="187">
        <v>132</v>
      </c>
      <c r="G41" s="187">
        <v>128</v>
      </c>
      <c r="H41">
        <f t="shared" si="0"/>
        <v>1206592</v>
      </c>
      <c r="I41">
        <f t="shared" si="12"/>
        <v>2242238312</v>
      </c>
      <c r="J41">
        <f t="shared" si="1"/>
        <v>2229744</v>
      </c>
      <c r="K41">
        <f t="shared" si="13"/>
        <v>5160269743</v>
      </c>
      <c r="L41">
        <f t="shared" si="2"/>
        <v>1672960</v>
      </c>
      <c r="M41">
        <f t="shared" si="14"/>
        <v>4765858451</v>
      </c>
      <c r="N41">
        <f t="shared" si="3"/>
        <v>0.58389517696387272</v>
      </c>
      <c r="O41">
        <f t="shared" si="4"/>
        <v>-0.53803380376465515</v>
      </c>
      <c r="P41">
        <f t="shared" si="5"/>
        <v>-42.725126656392412</v>
      </c>
      <c r="Q41">
        <f t="shared" si="6"/>
        <v>0.52890824579514961</v>
      </c>
      <c r="R41">
        <f t="shared" si="7"/>
        <v>-0.63694031057011513</v>
      </c>
      <c r="S41">
        <f t="shared" si="8"/>
        <v>-44.468553668861176</v>
      </c>
      <c r="T41">
        <f t="shared" si="9"/>
        <v>0.43033243656290138</v>
      </c>
      <c r="U41">
        <f t="shared" si="10"/>
        <v>-0.84319726070298384</v>
      </c>
      <c r="V41">
        <f t="shared" si="11"/>
        <v>-46.44545685778931</v>
      </c>
      <c r="W41" s="214"/>
    </row>
    <row r="42" spans="1:23" x14ac:dyDescent="0.25">
      <c r="A42" s="180" t="s">
        <v>105</v>
      </c>
      <c r="B42" s="181">
        <v>16868</v>
      </c>
      <c r="C42" s="181">
        <v>32716</v>
      </c>
      <c r="D42" s="181">
        <v>23684</v>
      </c>
      <c r="E42" s="187">
        <v>428</v>
      </c>
      <c r="F42" s="187">
        <v>448</v>
      </c>
      <c r="G42" s="187">
        <v>492</v>
      </c>
      <c r="H42">
        <f t="shared" si="0"/>
        <v>7219504</v>
      </c>
      <c r="I42">
        <f t="shared" si="12"/>
        <v>2249457816</v>
      </c>
      <c r="J42">
        <f t="shared" si="1"/>
        <v>14656768</v>
      </c>
      <c r="K42">
        <f t="shared" si="13"/>
        <v>5174926511</v>
      </c>
      <c r="L42">
        <f t="shared" si="2"/>
        <v>11652528</v>
      </c>
      <c r="M42">
        <f t="shared" si="14"/>
        <v>4777510979</v>
      </c>
      <c r="N42">
        <f t="shared" si="3"/>
        <v>1.1101379446603477</v>
      </c>
      <c r="O42">
        <f t="shared" si="4"/>
        <v>0.10448428207159235</v>
      </c>
      <c r="P42">
        <f t="shared" si="5"/>
        <v>49.644561511459365</v>
      </c>
      <c r="Q42">
        <f t="shared" si="6"/>
        <v>1.0243761644230474</v>
      </c>
      <c r="R42">
        <f t="shared" si="7"/>
        <v>2.4083807230915511E-2</v>
      </c>
      <c r="S42">
        <f t="shared" si="8"/>
        <v>11.052553378007358</v>
      </c>
      <c r="T42">
        <f t="shared" si="9"/>
        <v>0.77980056829041744</v>
      </c>
      <c r="U42">
        <f t="shared" si="10"/>
        <v>-0.24871707366958476</v>
      </c>
      <c r="V42">
        <f t="shared" si="11"/>
        <v>-95.423259972407337</v>
      </c>
      <c r="W42" s="214"/>
    </row>
    <row r="43" spans="1:23" x14ac:dyDescent="0.25">
      <c r="A43" s="180" t="s">
        <v>168</v>
      </c>
      <c r="B43" s="181">
        <v>16769</v>
      </c>
      <c r="C43" s="181">
        <v>28296</v>
      </c>
      <c r="D43" s="181">
        <v>34436</v>
      </c>
      <c r="E43" s="181">
        <v>2397</v>
      </c>
      <c r="F43" s="181">
        <v>2585</v>
      </c>
      <c r="G43" s="187">
        <v>2675</v>
      </c>
      <c r="H43">
        <f t="shared" si="0"/>
        <v>40195293</v>
      </c>
      <c r="I43">
        <f t="shared" si="12"/>
        <v>2289653109</v>
      </c>
      <c r="J43">
        <f t="shared" si="1"/>
        <v>73145160</v>
      </c>
      <c r="K43">
        <f t="shared" si="13"/>
        <v>5248071671</v>
      </c>
      <c r="L43">
        <f t="shared" si="2"/>
        <v>92116300</v>
      </c>
      <c r="M43">
        <f t="shared" si="14"/>
        <v>4869627279</v>
      </c>
      <c r="N43">
        <f t="shared" si="3"/>
        <v>1.1036224326541006</v>
      </c>
      <c r="O43">
        <f t="shared" si="4"/>
        <v>9.8597889952251425E-2</v>
      </c>
      <c r="P43">
        <f t="shared" si="5"/>
        <v>260.82917906330505</v>
      </c>
      <c r="Q43">
        <f t="shared" si="6"/>
        <v>0.88598080292561887</v>
      </c>
      <c r="R43">
        <f t="shared" si="7"/>
        <v>-0.12105999573863269</v>
      </c>
      <c r="S43">
        <f t="shared" si="8"/>
        <v>-277.25891130598274</v>
      </c>
      <c r="T43">
        <f t="shared" si="9"/>
        <v>1.1338123783840912</v>
      </c>
      <c r="U43">
        <f t="shared" si="10"/>
        <v>0.12558574045659382</v>
      </c>
      <c r="V43">
        <f t="shared" si="11"/>
        <v>380.89503443423268</v>
      </c>
      <c r="W43" s="214"/>
    </row>
    <row r="44" spans="1:23" x14ac:dyDescent="0.25">
      <c r="A44" s="180" t="s">
        <v>173</v>
      </c>
      <c r="B44" s="181">
        <v>17573</v>
      </c>
      <c r="C44" s="181">
        <v>38732</v>
      </c>
      <c r="D44" s="181">
        <v>35556</v>
      </c>
      <c r="E44" s="181">
        <v>18627</v>
      </c>
      <c r="F44" s="181">
        <v>19229</v>
      </c>
      <c r="G44" s="187">
        <v>19285</v>
      </c>
      <c r="H44">
        <f t="shared" si="0"/>
        <v>327332271</v>
      </c>
      <c r="I44">
        <f t="shared" si="12"/>
        <v>2616985380</v>
      </c>
      <c r="J44">
        <f t="shared" si="1"/>
        <v>744777628</v>
      </c>
      <c r="K44">
        <f t="shared" si="13"/>
        <v>5992849299</v>
      </c>
      <c r="L44">
        <f t="shared" si="2"/>
        <v>685697460</v>
      </c>
      <c r="M44">
        <f t="shared" si="14"/>
        <v>5555324739</v>
      </c>
      <c r="N44">
        <f t="shared" si="3"/>
        <v>1.1565362877351371</v>
      </c>
      <c r="O44">
        <f t="shared" si="4"/>
        <v>0.14542957939998816</v>
      </c>
      <c r="P44">
        <f t="shared" si="5"/>
        <v>3132.9605513012166</v>
      </c>
      <c r="Q44">
        <f t="shared" si="6"/>
        <v>1.2127441496647959</v>
      </c>
      <c r="R44">
        <f t="shared" si="7"/>
        <v>0.19288568410747237</v>
      </c>
      <c r="S44">
        <f t="shared" si="8"/>
        <v>4498.0666197079445</v>
      </c>
      <c r="T44">
        <f t="shared" si="9"/>
        <v>1.1706886086021822</v>
      </c>
      <c r="U44">
        <f t="shared" si="10"/>
        <v>0.15759213004031405</v>
      </c>
      <c r="V44">
        <f t="shared" si="11"/>
        <v>3557.9149411888502</v>
      </c>
      <c r="W44" s="214"/>
    </row>
    <row r="45" spans="1:23" x14ac:dyDescent="0.25">
      <c r="A45" s="180" t="s">
        <v>5</v>
      </c>
      <c r="B45" s="181">
        <v>6054</v>
      </c>
      <c r="C45" s="181">
        <v>9496</v>
      </c>
      <c r="D45" s="181">
        <v>9510</v>
      </c>
      <c r="E45" s="187">
        <v>301</v>
      </c>
      <c r="F45" s="187">
        <v>343</v>
      </c>
      <c r="G45" s="181">
        <v>348</v>
      </c>
      <c r="H45">
        <f t="shared" si="0"/>
        <v>1822254</v>
      </c>
      <c r="I45">
        <f t="shared" si="12"/>
        <v>2618807634</v>
      </c>
      <c r="J45">
        <f t="shared" si="1"/>
        <v>3257128</v>
      </c>
      <c r="K45">
        <f t="shared" si="13"/>
        <v>5996106427</v>
      </c>
      <c r="L45">
        <f t="shared" si="2"/>
        <v>3309480</v>
      </c>
      <c r="M45">
        <f t="shared" si="14"/>
        <v>5558634219</v>
      </c>
      <c r="N45">
        <f t="shared" si="3"/>
        <v>0.39843343116989244</v>
      </c>
      <c r="O45">
        <f t="shared" si="4"/>
        <v>-0.92021484321319402</v>
      </c>
      <c r="P45">
        <f t="shared" si="5"/>
        <v>-110.35995157586416</v>
      </c>
      <c r="Q45">
        <f t="shared" si="6"/>
        <v>0.29733084904515394</v>
      </c>
      <c r="R45">
        <f t="shared" si="7"/>
        <v>-1.2129097903344455</v>
      </c>
      <c r="S45">
        <f t="shared" si="8"/>
        <v>-123.69797573693486</v>
      </c>
      <c r="T45">
        <f t="shared" si="9"/>
        <v>0.31311870479825493</v>
      </c>
      <c r="U45">
        <f t="shared" si="10"/>
        <v>-1.1611729117818155</v>
      </c>
      <c r="V45">
        <f t="shared" si="11"/>
        <v>-126.52756544801126</v>
      </c>
      <c r="W45" s="214"/>
    </row>
    <row r="46" spans="1:23" x14ac:dyDescent="0.25">
      <c r="A46" s="180" t="s">
        <v>83</v>
      </c>
      <c r="B46" s="181">
        <v>6177</v>
      </c>
      <c r="C46" s="181">
        <v>22411</v>
      </c>
      <c r="D46" s="181">
        <v>20757</v>
      </c>
      <c r="E46" s="181">
        <v>4287</v>
      </c>
      <c r="F46" s="181">
        <v>4298</v>
      </c>
      <c r="G46" s="187">
        <v>4345</v>
      </c>
      <c r="H46">
        <f t="shared" si="0"/>
        <v>26480799</v>
      </c>
      <c r="I46">
        <f t="shared" si="12"/>
        <v>2645288433</v>
      </c>
      <c r="J46">
        <f t="shared" si="1"/>
        <v>96322478</v>
      </c>
      <c r="K46">
        <f t="shared" si="13"/>
        <v>6092428905</v>
      </c>
      <c r="L46">
        <f t="shared" si="2"/>
        <v>90189165</v>
      </c>
      <c r="M46">
        <f t="shared" si="14"/>
        <v>5648823384</v>
      </c>
      <c r="N46">
        <f t="shared" si="3"/>
        <v>0.40652846123825992</v>
      </c>
      <c r="O46">
        <f t="shared" si="4"/>
        <v>-0.9001013370989589</v>
      </c>
      <c r="P46">
        <f t="shared" si="5"/>
        <v>-1568.6853710262808</v>
      </c>
      <c r="Q46">
        <f t="shared" si="6"/>
        <v>0.70171458066037762</v>
      </c>
      <c r="R46">
        <f t="shared" si="7"/>
        <v>-0.35422853788836095</v>
      </c>
      <c r="S46">
        <f t="shared" si="8"/>
        <v>-1068.3423840059158</v>
      </c>
      <c r="T46">
        <f t="shared" si="9"/>
        <v>0.68342849164010278</v>
      </c>
      <c r="U46">
        <f t="shared" si="10"/>
        <v>-0.38063324915433078</v>
      </c>
      <c r="V46">
        <f t="shared" si="11"/>
        <v>-1130.2892138819402</v>
      </c>
      <c r="W46" s="214"/>
    </row>
    <row r="47" spans="1:23" x14ac:dyDescent="0.25">
      <c r="A47" s="180" t="s">
        <v>216</v>
      </c>
      <c r="B47" s="181">
        <v>20499</v>
      </c>
      <c r="C47" s="181">
        <v>74646</v>
      </c>
      <c r="D47" s="181">
        <v>54725</v>
      </c>
      <c r="E47" s="181">
        <v>2020</v>
      </c>
      <c r="F47" s="181">
        <v>2212</v>
      </c>
      <c r="G47" s="181">
        <v>2261</v>
      </c>
      <c r="H47">
        <f t="shared" si="0"/>
        <v>41407980</v>
      </c>
      <c r="I47">
        <f t="shared" si="12"/>
        <v>2686696413</v>
      </c>
      <c r="J47">
        <f t="shared" si="1"/>
        <v>165116952</v>
      </c>
      <c r="K47">
        <f t="shared" si="13"/>
        <v>6257545857</v>
      </c>
      <c r="L47">
        <f t="shared" si="2"/>
        <v>123733225</v>
      </c>
      <c r="M47">
        <f t="shared" si="14"/>
        <v>5772556609</v>
      </c>
      <c r="N47">
        <f t="shared" si="3"/>
        <v>1.3491058648086596</v>
      </c>
      <c r="O47">
        <f t="shared" si="4"/>
        <v>0.29944205065403001</v>
      </c>
      <c r="P47">
        <f t="shared" si="5"/>
        <v>816.03763394952091</v>
      </c>
      <c r="Q47">
        <f t="shared" si="6"/>
        <v>2.3372534285830415</v>
      </c>
      <c r="R47">
        <f t="shared" si="7"/>
        <v>0.84897649151859667</v>
      </c>
      <c r="S47">
        <f t="shared" si="8"/>
        <v>4389.2123528811908</v>
      </c>
      <c r="T47">
        <f t="shared" si="9"/>
        <v>1.8018318738259202</v>
      </c>
      <c r="U47">
        <f t="shared" si="10"/>
        <v>0.58880385506981225</v>
      </c>
      <c r="V47">
        <f t="shared" si="11"/>
        <v>2398.7526764552822</v>
      </c>
      <c r="W47" s="214"/>
    </row>
    <row r="48" spans="1:23" x14ac:dyDescent="0.25">
      <c r="A48" s="180" t="s">
        <v>203</v>
      </c>
      <c r="B48" s="181">
        <v>25918</v>
      </c>
      <c r="C48" s="181">
        <v>39049</v>
      </c>
      <c r="D48" s="181">
        <v>46881</v>
      </c>
      <c r="E48" s="187">
        <v>380</v>
      </c>
      <c r="F48" s="187">
        <v>459</v>
      </c>
      <c r="G48" s="181">
        <v>470</v>
      </c>
      <c r="H48">
        <f t="shared" si="0"/>
        <v>9848840</v>
      </c>
      <c r="I48">
        <f t="shared" si="12"/>
        <v>2696545253</v>
      </c>
      <c r="J48">
        <f t="shared" si="1"/>
        <v>17923491</v>
      </c>
      <c r="K48">
        <f t="shared" si="13"/>
        <v>6275469348</v>
      </c>
      <c r="L48">
        <f t="shared" si="2"/>
        <v>22034070</v>
      </c>
      <c r="M48">
        <f t="shared" si="14"/>
        <v>5794590679</v>
      </c>
      <c r="N48">
        <f t="shared" si="3"/>
        <v>1.7057478805849473</v>
      </c>
      <c r="O48">
        <f t="shared" si="4"/>
        <v>0.53400365420050167</v>
      </c>
      <c r="P48">
        <f t="shared" si="5"/>
        <v>346.13272852330664</v>
      </c>
      <c r="Q48">
        <f t="shared" si="6"/>
        <v>1.2226697898445891</v>
      </c>
      <c r="R48">
        <f t="shared" si="7"/>
        <v>0.20103682012136512</v>
      </c>
      <c r="S48">
        <f t="shared" si="8"/>
        <v>112.8229557934456</v>
      </c>
      <c r="T48">
        <f t="shared" si="9"/>
        <v>1.5435665614770757</v>
      </c>
      <c r="U48">
        <f t="shared" si="10"/>
        <v>0.4340956877601595</v>
      </c>
      <c r="V48">
        <f t="shared" si="11"/>
        <v>314.92612641074857</v>
      </c>
      <c r="W48" s="214"/>
    </row>
    <row r="49" spans="1:23" x14ac:dyDescent="0.25">
      <c r="A49" s="180" t="s">
        <v>119</v>
      </c>
      <c r="B49" s="181">
        <v>12548</v>
      </c>
      <c r="C49" s="181">
        <v>26291</v>
      </c>
      <c r="D49" s="181">
        <v>25262</v>
      </c>
      <c r="E49" s="181">
        <v>55215</v>
      </c>
      <c r="F49" s="181">
        <v>60914</v>
      </c>
      <c r="G49" s="181">
        <v>60938</v>
      </c>
      <c r="H49">
        <f t="shared" si="0"/>
        <v>692837820</v>
      </c>
      <c r="I49">
        <f t="shared" si="12"/>
        <v>3389383073</v>
      </c>
      <c r="J49">
        <f t="shared" si="1"/>
        <v>1601489974</v>
      </c>
      <c r="K49">
        <f t="shared" si="13"/>
        <v>7876959322</v>
      </c>
      <c r="L49">
        <f t="shared" si="2"/>
        <v>1539415756</v>
      </c>
      <c r="M49">
        <f t="shared" si="14"/>
        <v>7334006435</v>
      </c>
      <c r="N49">
        <f t="shared" si="3"/>
        <v>0.82582469347866039</v>
      </c>
      <c r="O49">
        <f t="shared" si="4"/>
        <v>-0.19137276348428928</v>
      </c>
      <c r="P49">
        <f t="shared" si="5"/>
        <v>-8726.1981320068389</v>
      </c>
      <c r="Q49">
        <f t="shared" si="6"/>
        <v>0.82320191156762246</v>
      </c>
      <c r="R49">
        <f t="shared" si="7"/>
        <v>-0.19455377234689022</v>
      </c>
      <c r="S49">
        <f t="shared" si="8"/>
        <v>-9755.8057700100926</v>
      </c>
      <c r="T49">
        <f t="shared" si="9"/>
        <v>0.83175654265126353</v>
      </c>
      <c r="U49">
        <f t="shared" si="10"/>
        <v>-0.18421549798733092</v>
      </c>
      <c r="V49">
        <f t="shared" si="11"/>
        <v>-9337.0693965981718</v>
      </c>
      <c r="W49" s="214"/>
    </row>
    <row r="50" spans="1:23" x14ac:dyDescent="0.25">
      <c r="A50" s="180" t="s">
        <v>229</v>
      </c>
      <c r="B50" s="181">
        <v>40038</v>
      </c>
      <c r="C50" s="181">
        <v>79580</v>
      </c>
      <c r="D50" s="181">
        <v>62964</v>
      </c>
      <c r="E50" s="187">
        <v>726</v>
      </c>
      <c r="F50" s="181">
        <v>1418</v>
      </c>
      <c r="G50" s="181">
        <v>1577</v>
      </c>
      <c r="H50">
        <f t="shared" si="0"/>
        <v>29067588</v>
      </c>
      <c r="I50">
        <f t="shared" si="12"/>
        <v>3418450661</v>
      </c>
      <c r="J50">
        <f t="shared" si="1"/>
        <v>112844440</v>
      </c>
      <c r="K50">
        <f t="shared" si="13"/>
        <v>7989803762</v>
      </c>
      <c r="L50">
        <f t="shared" si="2"/>
        <v>99294228</v>
      </c>
      <c r="M50">
        <f t="shared" si="14"/>
        <v>7433300663</v>
      </c>
      <c r="N50">
        <f t="shared" si="3"/>
        <v>2.6350310071324996</v>
      </c>
      <c r="O50">
        <f t="shared" si="4"/>
        <v>0.96889494933680353</v>
      </c>
      <c r="P50">
        <f t="shared" si="5"/>
        <v>1853.5275379976549</v>
      </c>
      <c r="Q50">
        <f t="shared" si="6"/>
        <v>2.4917427303089039</v>
      </c>
      <c r="R50">
        <f t="shared" si="7"/>
        <v>0.91298235735697031</v>
      </c>
      <c r="S50">
        <f t="shared" si="8"/>
        <v>3225.8325213155249</v>
      </c>
      <c r="T50">
        <f t="shared" si="9"/>
        <v>2.0731026423677523</v>
      </c>
      <c r="U50">
        <f t="shared" si="10"/>
        <v>0.72904634615346064</v>
      </c>
      <c r="V50">
        <f t="shared" si="11"/>
        <v>2383.4587287386271</v>
      </c>
      <c r="W50" s="214"/>
    </row>
    <row r="51" spans="1:23" x14ac:dyDescent="0.25">
      <c r="A51" s="180" t="s">
        <v>189</v>
      </c>
      <c r="B51" s="181">
        <v>20739</v>
      </c>
      <c r="C51" s="181">
        <v>48846</v>
      </c>
      <c r="D51" s="181">
        <v>41103</v>
      </c>
      <c r="E51" s="187">
        <v>628</v>
      </c>
      <c r="F51" s="187">
        <v>631</v>
      </c>
      <c r="G51" s="187">
        <v>661</v>
      </c>
      <c r="H51">
        <f t="shared" si="0"/>
        <v>13024092</v>
      </c>
      <c r="I51">
        <f t="shared" si="12"/>
        <v>3431474753</v>
      </c>
      <c r="J51">
        <f t="shared" si="1"/>
        <v>30821826</v>
      </c>
      <c r="K51">
        <f t="shared" si="13"/>
        <v>8020625588</v>
      </c>
      <c r="L51">
        <f t="shared" si="2"/>
        <v>27169083</v>
      </c>
      <c r="M51">
        <f t="shared" si="14"/>
        <v>7460469746</v>
      </c>
      <c r="N51">
        <f t="shared" si="3"/>
        <v>1.3649010454298645</v>
      </c>
      <c r="O51">
        <f t="shared" si="4"/>
        <v>0.31108193181851673</v>
      </c>
      <c r="P51">
        <f t="shared" si="5"/>
        <v>266.64632188275738</v>
      </c>
      <c r="Q51">
        <f t="shared" si="6"/>
        <v>1.5294253003853824</v>
      </c>
      <c r="R51">
        <f t="shared" si="7"/>
        <v>0.42489204417808352</v>
      </c>
      <c r="S51">
        <f t="shared" si="8"/>
        <v>410.04944529030587</v>
      </c>
      <c r="T51">
        <f t="shared" si="9"/>
        <v>1.3533247237983883</v>
      </c>
      <c r="U51">
        <f t="shared" si="10"/>
        <v>0.3025643231999669</v>
      </c>
      <c r="V51">
        <f t="shared" si="11"/>
        <v>270.65820200218121</v>
      </c>
      <c r="W51" s="214"/>
    </row>
    <row r="52" spans="1:23" x14ac:dyDescent="0.25">
      <c r="A52" s="180" t="s">
        <v>8</v>
      </c>
      <c r="B52" s="181">
        <v>11189</v>
      </c>
      <c r="C52" s="181">
        <v>9962</v>
      </c>
      <c r="D52" s="181">
        <v>10560</v>
      </c>
      <c r="E52" s="187">
        <v>135</v>
      </c>
      <c r="F52" s="187">
        <v>239</v>
      </c>
      <c r="G52" s="181">
        <v>253</v>
      </c>
      <c r="H52">
        <f t="shared" si="0"/>
        <v>1510515</v>
      </c>
      <c r="I52">
        <f t="shared" si="12"/>
        <v>3432985268</v>
      </c>
      <c r="J52">
        <f t="shared" si="1"/>
        <v>2380918</v>
      </c>
      <c r="K52">
        <f t="shared" si="13"/>
        <v>8023006506</v>
      </c>
      <c r="L52">
        <f t="shared" si="2"/>
        <v>2671680</v>
      </c>
      <c r="M52">
        <f t="shared" si="14"/>
        <v>7463141426</v>
      </c>
      <c r="N52">
        <f t="shared" si="3"/>
        <v>0.73638448321108796</v>
      </c>
      <c r="O52">
        <f t="shared" si="4"/>
        <v>-0.30600290098713684</v>
      </c>
      <c r="P52">
        <f t="shared" si="5"/>
        <v>-30.420331394108377</v>
      </c>
      <c r="Q52">
        <f t="shared" si="6"/>
        <v>0.3119218532211272</v>
      </c>
      <c r="R52">
        <f t="shared" si="7"/>
        <v>-1.1650025929907206</v>
      </c>
      <c r="S52">
        <f t="shared" si="8"/>
        <v>-86.850154507327119</v>
      </c>
      <c r="T52">
        <f t="shared" si="9"/>
        <v>0.34769017062771523</v>
      </c>
      <c r="U52">
        <f t="shared" si="10"/>
        <v>-1.056443510060999</v>
      </c>
      <c r="V52">
        <f t="shared" si="11"/>
        <v>-92.930701140727734</v>
      </c>
      <c r="W52" s="214"/>
    </row>
    <row r="53" spans="1:23" x14ac:dyDescent="0.25">
      <c r="A53" s="180" t="s">
        <v>85</v>
      </c>
      <c r="B53" s="181">
        <v>9124</v>
      </c>
      <c r="C53" s="181">
        <v>23924</v>
      </c>
      <c r="D53" s="181">
        <v>20904</v>
      </c>
      <c r="E53" s="181">
        <v>4902</v>
      </c>
      <c r="F53" s="181">
        <v>5285</v>
      </c>
      <c r="G53" s="187">
        <v>5348</v>
      </c>
      <c r="H53">
        <f t="shared" si="0"/>
        <v>44725848</v>
      </c>
      <c r="I53">
        <f t="shared" si="12"/>
        <v>3477711116</v>
      </c>
      <c r="J53">
        <f t="shared" si="1"/>
        <v>126438340</v>
      </c>
      <c r="K53">
        <f t="shared" si="13"/>
        <v>8149444846</v>
      </c>
      <c r="L53">
        <f t="shared" si="2"/>
        <v>111794592</v>
      </c>
      <c r="M53">
        <f t="shared" si="14"/>
        <v>7574936018</v>
      </c>
      <c r="N53">
        <f t="shared" si="3"/>
        <v>0.60048011661613787</v>
      </c>
      <c r="O53">
        <f t="shared" si="4"/>
        <v>-0.51002574939057932</v>
      </c>
      <c r="P53">
        <f t="shared" si="5"/>
        <v>-1501.2880958522546</v>
      </c>
      <c r="Q53">
        <f t="shared" si="6"/>
        <v>0.74908837748065116</v>
      </c>
      <c r="R53">
        <f t="shared" si="7"/>
        <v>-0.28889830845950165</v>
      </c>
      <c r="S53">
        <f t="shared" si="8"/>
        <v>-1143.7287797693011</v>
      </c>
      <c r="T53">
        <f t="shared" si="9"/>
        <v>0.68826849685622726</v>
      </c>
      <c r="U53">
        <f t="shared" si="10"/>
        <v>-0.37357626012080303</v>
      </c>
      <c r="V53">
        <f t="shared" si="11"/>
        <v>-1375.0818833856317</v>
      </c>
      <c r="W53" s="214"/>
    </row>
    <row r="54" spans="1:23" x14ac:dyDescent="0.25">
      <c r="A54" s="180" t="s">
        <v>134</v>
      </c>
      <c r="B54" s="181">
        <v>8193</v>
      </c>
      <c r="C54" s="181">
        <v>24609</v>
      </c>
      <c r="D54" s="181">
        <v>27982</v>
      </c>
      <c r="E54" s="187">
        <v>377</v>
      </c>
      <c r="F54" s="187">
        <v>388</v>
      </c>
      <c r="G54" s="187">
        <v>395</v>
      </c>
      <c r="H54">
        <f t="shared" si="0"/>
        <v>3088761</v>
      </c>
      <c r="I54">
        <f t="shared" si="12"/>
        <v>3480799877</v>
      </c>
      <c r="J54">
        <f t="shared" si="1"/>
        <v>9548292</v>
      </c>
      <c r="K54">
        <f t="shared" si="13"/>
        <v>8158993138</v>
      </c>
      <c r="L54">
        <f t="shared" si="2"/>
        <v>11052890</v>
      </c>
      <c r="M54">
        <f t="shared" si="14"/>
        <v>7585988908</v>
      </c>
      <c r="N54">
        <f t="shared" si="3"/>
        <v>0.53920797845638069</v>
      </c>
      <c r="O54">
        <f t="shared" si="4"/>
        <v>-0.61765392265304331</v>
      </c>
      <c r="P54">
        <f t="shared" si="5"/>
        <v>-125.55755897831425</v>
      </c>
      <c r="Q54">
        <f t="shared" si="6"/>
        <v>0.77053652739597656</v>
      </c>
      <c r="R54">
        <f t="shared" si="7"/>
        <v>-0.26066821795308975</v>
      </c>
      <c r="S54">
        <f t="shared" si="8"/>
        <v>-77.931500784059679</v>
      </c>
      <c r="T54">
        <f t="shared" si="9"/>
        <v>0.92131310175234171</v>
      </c>
      <c r="U54">
        <f t="shared" si="10"/>
        <v>-8.1955342028020267E-2</v>
      </c>
      <c r="V54">
        <f t="shared" si="11"/>
        <v>-29.825079495758715</v>
      </c>
      <c r="W54" s="214"/>
    </row>
    <row r="55" spans="1:23" x14ac:dyDescent="0.25">
      <c r="A55" s="180" t="s">
        <v>125</v>
      </c>
      <c r="B55" s="181">
        <v>14060</v>
      </c>
      <c r="C55" s="181">
        <v>31766</v>
      </c>
      <c r="D55" s="181">
        <v>26161</v>
      </c>
      <c r="E55" s="181">
        <v>9278</v>
      </c>
      <c r="F55" s="181">
        <v>8709</v>
      </c>
      <c r="G55" s="187">
        <v>8718</v>
      </c>
      <c r="H55">
        <f t="shared" si="0"/>
        <v>130448680</v>
      </c>
      <c r="I55">
        <f t="shared" si="12"/>
        <v>3611248557</v>
      </c>
      <c r="J55">
        <f t="shared" si="1"/>
        <v>276650094</v>
      </c>
      <c r="K55">
        <f t="shared" si="13"/>
        <v>8435643232</v>
      </c>
      <c r="L55">
        <f t="shared" si="2"/>
        <v>228071598</v>
      </c>
      <c r="M55">
        <f t="shared" si="14"/>
        <v>7814060506</v>
      </c>
      <c r="N55">
        <f t="shared" si="3"/>
        <v>0.92533433139225096</v>
      </c>
      <c r="O55">
        <f t="shared" si="4"/>
        <v>-7.7600167430202149E-2</v>
      </c>
      <c r="P55">
        <f t="shared" si="5"/>
        <v>-666.21698693907229</v>
      </c>
      <c r="Q55">
        <f t="shared" si="6"/>
        <v>0.99463055505142806</v>
      </c>
      <c r="R55">
        <f t="shared" si="7"/>
        <v>-5.3839122288489244E-3</v>
      </c>
      <c r="S55">
        <f t="shared" si="8"/>
        <v>-46.636726426671885</v>
      </c>
      <c r="T55">
        <f t="shared" si="9"/>
        <v>0.86135630244239192</v>
      </c>
      <c r="U55">
        <f t="shared" si="10"/>
        <v>-0.14924703618102869</v>
      </c>
      <c r="V55">
        <f t="shared" si="11"/>
        <v>-1120.7414023020146</v>
      </c>
      <c r="W55" s="214"/>
    </row>
    <row r="56" spans="1:23" x14ac:dyDescent="0.25">
      <c r="A56" s="180" t="s">
        <v>157</v>
      </c>
      <c r="B56" s="181">
        <v>15594</v>
      </c>
      <c r="C56" s="181">
        <v>30291</v>
      </c>
      <c r="D56" s="181">
        <v>32915</v>
      </c>
      <c r="E56" s="181">
        <v>1420</v>
      </c>
      <c r="F56" s="181">
        <v>1448</v>
      </c>
      <c r="G56" s="187">
        <v>1496</v>
      </c>
      <c r="H56">
        <f t="shared" si="0"/>
        <v>22143480</v>
      </c>
      <c r="I56">
        <f t="shared" si="12"/>
        <v>3633392037</v>
      </c>
      <c r="J56">
        <f t="shared" si="1"/>
        <v>43861368</v>
      </c>
      <c r="K56">
        <f t="shared" si="13"/>
        <v>8479504600</v>
      </c>
      <c r="L56">
        <f t="shared" si="2"/>
        <v>49240840</v>
      </c>
      <c r="M56">
        <f t="shared" si="14"/>
        <v>7863301346</v>
      </c>
      <c r="N56">
        <f t="shared" si="3"/>
        <v>1.0262918608627853</v>
      </c>
      <c r="O56">
        <f t="shared" si="4"/>
        <v>2.5952171074687242E-2</v>
      </c>
      <c r="P56">
        <f t="shared" si="5"/>
        <v>37.820992762851574</v>
      </c>
      <c r="Q56">
        <f t="shared" si="6"/>
        <v>0.94844658260601922</v>
      </c>
      <c r="R56">
        <f t="shared" si="7"/>
        <v>-5.292980895151856E-2</v>
      </c>
      <c r="S56">
        <f t="shared" si="8"/>
        <v>-72.691187613346912</v>
      </c>
      <c r="T56">
        <f t="shared" si="9"/>
        <v>1.0837331407397015</v>
      </c>
      <c r="U56">
        <f t="shared" si="10"/>
        <v>8.0411692580725613E-2</v>
      </c>
      <c r="V56">
        <f t="shared" si="11"/>
        <v>130.36864496444687</v>
      </c>
      <c r="W56" s="214"/>
    </row>
    <row r="57" spans="1:23" x14ac:dyDescent="0.25">
      <c r="A57" s="180" t="s">
        <v>171</v>
      </c>
      <c r="B57" s="181">
        <v>16576</v>
      </c>
      <c r="C57" s="181">
        <v>36793</v>
      </c>
      <c r="D57" s="181">
        <v>35323</v>
      </c>
      <c r="E57" s="181">
        <v>5753</v>
      </c>
      <c r="F57" s="181">
        <v>6022</v>
      </c>
      <c r="G57" s="187">
        <v>5988</v>
      </c>
      <c r="H57">
        <f t="shared" si="0"/>
        <v>95361728</v>
      </c>
      <c r="I57">
        <f t="shared" si="12"/>
        <v>3728753765</v>
      </c>
      <c r="J57">
        <f t="shared" si="1"/>
        <v>221567446</v>
      </c>
      <c r="K57">
        <f t="shared" si="13"/>
        <v>8701072046</v>
      </c>
      <c r="L57">
        <f t="shared" si="2"/>
        <v>211514124</v>
      </c>
      <c r="M57">
        <f t="shared" si="14"/>
        <v>8074815470</v>
      </c>
      <c r="N57">
        <f t="shared" si="3"/>
        <v>1.0909204749045485</v>
      </c>
      <c r="O57">
        <f t="shared" si="4"/>
        <v>8.7021812264351531E-2</v>
      </c>
      <c r="P57">
        <f t="shared" si="5"/>
        <v>546.15459301455223</v>
      </c>
      <c r="Q57">
        <f t="shared" si="6"/>
        <v>1.1520317953789332</v>
      </c>
      <c r="R57">
        <f t="shared" si="7"/>
        <v>0.14152716204814617</v>
      </c>
      <c r="S57">
        <f t="shared" si="8"/>
        <v>981.8497069282289</v>
      </c>
      <c r="T57">
        <f t="shared" si="9"/>
        <v>1.1630170357085972</v>
      </c>
      <c r="U57">
        <f t="shared" si="10"/>
        <v>0.15101752150198586</v>
      </c>
      <c r="V57">
        <f t="shared" si="11"/>
        <v>1051.708069781426</v>
      </c>
      <c r="W57" s="214"/>
    </row>
    <row r="58" spans="1:23" x14ac:dyDescent="0.25">
      <c r="A58" s="180" t="s">
        <v>158</v>
      </c>
      <c r="B58" s="181">
        <v>12264</v>
      </c>
      <c r="C58" s="181">
        <v>29388</v>
      </c>
      <c r="D58" s="181">
        <v>33029</v>
      </c>
      <c r="E58" s="187">
        <v>644</v>
      </c>
      <c r="F58" s="187">
        <v>628</v>
      </c>
      <c r="G58" s="181">
        <v>661</v>
      </c>
      <c r="H58">
        <f t="shared" si="0"/>
        <v>7898016</v>
      </c>
      <c r="I58">
        <f t="shared" si="12"/>
        <v>3736651781</v>
      </c>
      <c r="J58">
        <f t="shared" si="1"/>
        <v>18455664</v>
      </c>
      <c r="K58">
        <f t="shared" si="13"/>
        <v>8719527710</v>
      </c>
      <c r="L58">
        <f t="shared" si="2"/>
        <v>21832169</v>
      </c>
      <c r="M58">
        <f t="shared" si="14"/>
        <v>8096647639</v>
      </c>
      <c r="N58">
        <f t="shared" si="3"/>
        <v>0.80713372974356801</v>
      </c>
      <c r="O58">
        <f t="shared" si="4"/>
        <v>-0.21426591224320796</v>
      </c>
      <c r="P58">
        <f t="shared" si="5"/>
        <v>-111.3741617193149</v>
      </c>
      <c r="Q58">
        <f t="shared" si="6"/>
        <v>0.92017259811910113</v>
      </c>
      <c r="R58">
        <f t="shared" si="7"/>
        <v>-8.3194019883781264E-2</v>
      </c>
      <c r="S58">
        <f t="shared" si="8"/>
        <v>-48.075194462542768</v>
      </c>
      <c r="T58">
        <f t="shared" si="9"/>
        <v>1.0874866141726143</v>
      </c>
      <c r="U58">
        <f t="shared" si="10"/>
        <v>8.3869175098156654E-2</v>
      </c>
      <c r="V58">
        <f t="shared" si="11"/>
        <v>60.287566077484321</v>
      </c>
      <c r="W58" s="214"/>
    </row>
    <row r="59" spans="1:23" x14ac:dyDescent="0.25">
      <c r="A59" s="180" t="s">
        <v>188</v>
      </c>
      <c r="B59" s="181">
        <v>20218</v>
      </c>
      <c r="C59" s="181">
        <v>40787</v>
      </c>
      <c r="D59" s="181">
        <v>40141</v>
      </c>
      <c r="E59" s="181">
        <v>24571</v>
      </c>
      <c r="F59" s="181">
        <v>21974</v>
      </c>
      <c r="G59" s="187">
        <v>22011</v>
      </c>
      <c r="H59">
        <f t="shared" si="0"/>
        <v>496776478</v>
      </c>
      <c r="I59">
        <f t="shared" si="12"/>
        <v>4233428259</v>
      </c>
      <c r="J59">
        <f t="shared" si="1"/>
        <v>896253538</v>
      </c>
      <c r="K59">
        <f t="shared" si="13"/>
        <v>9615781248</v>
      </c>
      <c r="L59">
        <f t="shared" si="2"/>
        <v>883543551</v>
      </c>
      <c r="M59">
        <f t="shared" si="14"/>
        <v>8980191190</v>
      </c>
      <c r="N59">
        <f t="shared" si="3"/>
        <v>1.3306123408313322</v>
      </c>
      <c r="O59">
        <f t="shared" si="4"/>
        <v>0.28563924291914489</v>
      </c>
      <c r="P59">
        <f t="shared" si="5"/>
        <v>9338.825322738785</v>
      </c>
      <c r="Q59">
        <f t="shared" si="6"/>
        <v>1.2770885994107724</v>
      </c>
      <c r="R59">
        <f t="shared" si="7"/>
        <v>0.24458295554481183</v>
      </c>
      <c r="S59">
        <f t="shared" si="8"/>
        <v>6863.6690842948128</v>
      </c>
      <c r="T59">
        <f t="shared" si="9"/>
        <v>1.3216506760574922</v>
      </c>
      <c r="U59">
        <f t="shared" si="10"/>
        <v>0.27888146752394072</v>
      </c>
      <c r="V59">
        <f t="shared" si="11"/>
        <v>8112.8997847253022</v>
      </c>
      <c r="W59" s="214"/>
    </row>
    <row r="60" spans="1:23" x14ac:dyDescent="0.25">
      <c r="A60" s="180" t="s">
        <v>41</v>
      </c>
      <c r="B60" s="181">
        <v>9173</v>
      </c>
      <c r="C60" s="181">
        <v>18452</v>
      </c>
      <c r="D60" s="181">
        <v>15393</v>
      </c>
      <c r="E60" s="181">
        <v>4774</v>
      </c>
      <c r="F60" s="181">
        <v>4973</v>
      </c>
      <c r="G60" s="187">
        <v>5021</v>
      </c>
      <c r="H60">
        <f t="shared" si="0"/>
        <v>43791902</v>
      </c>
      <c r="I60">
        <f t="shared" si="12"/>
        <v>4277220161</v>
      </c>
      <c r="J60">
        <f t="shared" si="1"/>
        <v>91761796</v>
      </c>
      <c r="K60">
        <f t="shared" si="13"/>
        <v>9707543044</v>
      </c>
      <c r="L60">
        <f t="shared" si="2"/>
        <v>77288253</v>
      </c>
      <c r="M60">
        <f t="shared" si="14"/>
        <v>9057479443</v>
      </c>
      <c r="N60">
        <f t="shared" si="3"/>
        <v>0.60370496599296719</v>
      </c>
      <c r="O60">
        <f t="shared" si="4"/>
        <v>-0.50466966728520246</v>
      </c>
      <c r="P60">
        <f t="shared" si="5"/>
        <v>-1454.5021435727786</v>
      </c>
      <c r="Q60">
        <f t="shared" si="6"/>
        <v>0.57775366750012436</v>
      </c>
      <c r="R60">
        <f t="shared" si="7"/>
        <v>-0.5486076819462381</v>
      </c>
      <c r="S60">
        <f t="shared" si="8"/>
        <v>-1576.2425786087983</v>
      </c>
      <c r="T60">
        <f t="shared" si="9"/>
        <v>0.50681768905988833</v>
      </c>
      <c r="U60">
        <f t="shared" si="10"/>
        <v>-0.67960392771117706</v>
      </c>
      <c r="V60">
        <f t="shared" si="11"/>
        <v>-1729.4096017275015</v>
      </c>
      <c r="W60" s="214"/>
    </row>
    <row r="61" spans="1:23" x14ac:dyDescent="0.25">
      <c r="A61" s="180" t="s">
        <v>90</v>
      </c>
      <c r="B61" s="181">
        <v>10809</v>
      </c>
      <c r="C61" s="181">
        <v>16278</v>
      </c>
      <c r="D61" s="181">
        <v>21106</v>
      </c>
      <c r="E61" s="187">
        <v>168</v>
      </c>
      <c r="F61" s="187">
        <v>235</v>
      </c>
      <c r="G61" s="181">
        <v>248</v>
      </c>
      <c r="H61">
        <f t="shared" si="0"/>
        <v>1815912</v>
      </c>
      <c r="I61">
        <f t="shared" si="12"/>
        <v>4279036073</v>
      </c>
      <c r="J61">
        <f t="shared" si="1"/>
        <v>3825330</v>
      </c>
      <c r="K61">
        <f t="shared" si="13"/>
        <v>9711368374</v>
      </c>
      <c r="L61">
        <f t="shared" si="2"/>
        <v>5234288</v>
      </c>
      <c r="M61">
        <f t="shared" si="14"/>
        <v>9062713731</v>
      </c>
      <c r="N61">
        <f t="shared" si="3"/>
        <v>0.71137544722751356</v>
      </c>
      <c r="O61">
        <f t="shared" si="4"/>
        <v>-0.34055493337865511</v>
      </c>
      <c r="P61">
        <f t="shared" si="5"/>
        <v>-40.700086230346514</v>
      </c>
      <c r="Q61">
        <f t="shared" si="6"/>
        <v>0.50968318879075569</v>
      </c>
      <c r="R61">
        <f t="shared" si="7"/>
        <v>-0.67396594473696259</v>
      </c>
      <c r="S61">
        <f t="shared" si="8"/>
        <v>-80.72464128472869</v>
      </c>
      <c r="T61">
        <f t="shared" si="9"/>
        <v>0.69491938837770439</v>
      </c>
      <c r="U61">
        <f t="shared" si="10"/>
        <v>-0.36395942809021598</v>
      </c>
      <c r="V61">
        <f t="shared" si="11"/>
        <v>-62.724770864362483</v>
      </c>
      <c r="W61" s="214"/>
    </row>
    <row r="62" spans="1:23" x14ac:dyDescent="0.25">
      <c r="A62" s="180" t="s">
        <v>253</v>
      </c>
      <c r="B62" s="181">
        <v>58030</v>
      </c>
      <c r="C62" s="181">
        <v>285377</v>
      </c>
      <c r="D62" s="181">
        <v>169000</v>
      </c>
      <c r="E62" s="181">
        <v>1010</v>
      </c>
      <c r="F62" s="187">
        <v>967</v>
      </c>
      <c r="G62" s="181">
        <v>948</v>
      </c>
      <c r="H62">
        <f t="shared" si="0"/>
        <v>58610300</v>
      </c>
      <c r="I62">
        <f t="shared" si="12"/>
        <v>4337646373</v>
      </c>
      <c r="J62">
        <f t="shared" si="1"/>
        <v>275959559</v>
      </c>
      <c r="K62">
        <f t="shared" si="13"/>
        <v>9987327933</v>
      </c>
      <c r="L62">
        <f t="shared" si="2"/>
        <v>160212000</v>
      </c>
      <c r="M62">
        <f t="shared" si="14"/>
        <v>9222925731</v>
      </c>
      <c r="N62">
        <f t="shared" si="3"/>
        <v>3.8191430477021568</v>
      </c>
      <c r="O62">
        <f t="shared" si="4"/>
        <v>1.3400260643897959</v>
      </c>
      <c r="P62">
        <f t="shared" si="5"/>
        <v>5168.928739829511</v>
      </c>
      <c r="Q62">
        <f t="shared" si="6"/>
        <v>8.9354871217311391</v>
      </c>
      <c r="R62">
        <f t="shared" si="7"/>
        <v>2.1900306655059718</v>
      </c>
      <c r="S62">
        <f t="shared" si="8"/>
        <v>18923.214111166664</v>
      </c>
      <c r="T62">
        <f t="shared" si="9"/>
        <v>5.5643597382655186</v>
      </c>
      <c r="U62">
        <f t="shared" si="10"/>
        <v>1.716381926583959</v>
      </c>
      <c r="V62">
        <f t="shared" si="11"/>
        <v>9053.937030406325</v>
      </c>
      <c r="W62" s="214"/>
    </row>
    <row r="63" spans="1:23" x14ac:dyDescent="0.25">
      <c r="A63" s="180" t="s">
        <v>195</v>
      </c>
      <c r="B63" s="181">
        <v>17617</v>
      </c>
      <c r="C63" s="181">
        <v>51198</v>
      </c>
      <c r="D63" s="181">
        <v>43469</v>
      </c>
      <c r="E63" s="181">
        <v>10564</v>
      </c>
      <c r="F63" s="181">
        <v>10816</v>
      </c>
      <c r="G63" s="181">
        <v>10957</v>
      </c>
      <c r="H63">
        <f t="shared" si="0"/>
        <v>186105988</v>
      </c>
      <c r="I63">
        <f t="shared" si="12"/>
        <v>4523752361</v>
      </c>
      <c r="J63">
        <f t="shared" si="1"/>
        <v>553757568</v>
      </c>
      <c r="K63">
        <f t="shared" si="13"/>
        <v>10541085501</v>
      </c>
      <c r="L63">
        <f t="shared" si="2"/>
        <v>476289833</v>
      </c>
      <c r="M63">
        <f t="shared" si="14"/>
        <v>9699215564</v>
      </c>
      <c r="N63">
        <f t="shared" si="3"/>
        <v>1.1594320708490247</v>
      </c>
      <c r="O63">
        <f t="shared" si="4"/>
        <v>0.14793029113228232</v>
      </c>
      <c r="P63">
        <f t="shared" si="5"/>
        <v>1811.8857677048959</v>
      </c>
      <c r="Q63">
        <f t="shared" si="6"/>
        <v>1.6030691669559596</v>
      </c>
      <c r="R63">
        <f t="shared" si="7"/>
        <v>0.47192002114069054</v>
      </c>
      <c r="S63">
        <f t="shared" si="8"/>
        <v>8182.5250266888897</v>
      </c>
      <c r="T63">
        <f t="shared" si="9"/>
        <v>1.4312257601341056</v>
      </c>
      <c r="U63">
        <f t="shared" si="10"/>
        <v>0.35853125202615127</v>
      </c>
      <c r="V63">
        <f t="shared" si="11"/>
        <v>5622.4658168029137</v>
      </c>
      <c r="W63" s="214"/>
    </row>
    <row r="64" spans="1:23" x14ac:dyDescent="0.25">
      <c r="A64" s="180" t="s">
        <v>48</v>
      </c>
      <c r="B64" s="181">
        <v>12527</v>
      </c>
      <c r="C64" s="181">
        <v>19256</v>
      </c>
      <c r="D64" s="181">
        <v>16483</v>
      </c>
      <c r="E64" s="187">
        <v>79</v>
      </c>
      <c r="F64" s="187">
        <v>121</v>
      </c>
      <c r="G64" s="181">
        <v>123</v>
      </c>
      <c r="H64">
        <f t="shared" si="0"/>
        <v>989633</v>
      </c>
      <c r="I64">
        <f t="shared" si="12"/>
        <v>4524741994</v>
      </c>
      <c r="J64">
        <f t="shared" si="1"/>
        <v>2329976</v>
      </c>
      <c r="K64">
        <f t="shared" si="13"/>
        <v>10543415477</v>
      </c>
      <c r="L64">
        <f t="shared" si="2"/>
        <v>2027409</v>
      </c>
      <c r="M64">
        <f t="shared" si="14"/>
        <v>9701242973</v>
      </c>
      <c r="N64">
        <f t="shared" si="3"/>
        <v>0.82444261517430495</v>
      </c>
      <c r="O64">
        <f t="shared" si="4"/>
        <v>-0.19304773895066615</v>
      </c>
      <c r="P64">
        <f t="shared" si="5"/>
        <v>-12.573385837563924</v>
      </c>
      <c r="Q64">
        <f t="shared" si="6"/>
        <v>0.60292784637884211</v>
      </c>
      <c r="R64">
        <f t="shared" si="7"/>
        <v>-0.50595774716104136</v>
      </c>
      <c r="S64">
        <f t="shared" si="8"/>
        <v>-36.911777797394187</v>
      </c>
      <c r="T64">
        <f t="shared" si="9"/>
        <v>0.54270616311142339</v>
      </c>
      <c r="U64">
        <f t="shared" si="10"/>
        <v>-0.61118724158989546</v>
      </c>
      <c r="V64">
        <f t="shared" si="11"/>
        <v>-40.798495187586525</v>
      </c>
      <c r="W64" s="214"/>
    </row>
    <row r="65" spans="1:23" x14ac:dyDescent="0.25">
      <c r="A65" s="180" t="s">
        <v>92</v>
      </c>
      <c r="B65" s="181">
        <v>9230</v>
      </c>
      <c r="C65" s="181">
        <v>15318</v>
      </c>
      <c r="D65" s="181">
        <v>21290</v>
      </c>
      <c r="E65" s="181">
        <v>4266</v>
      </c>
      <c r="F65" s="181">
        <v>4969</v>
      </c>
      <c r="G65" s="187">
        <v>5147</v>
      </c>
      <c r="H65">
        <f t="shared" si="0"/>
        <v>39375180</v>
      </c>
      <c r="I65">
        <f t="shared" si="12"/>
        <v>4564117174</v>
      </c>
      <c r="J65">
        <f t="shared" si="1"/>
        <v>76115142</v>
      </c>
      <c r="K65">
        <f t="shared" si="13"/>
        <v>10619530619</v>
      </c>
      <c r="L65">
        <f t="shared" si="2"/>
        <v>109579630</v>
      </c>
      <c r="M65">
        <f t="shared" si="14"/>
        <v>9810822603</v>
      </c>
      <c r="N65">
        <f t="shared" si="3"/>
        <v>0.60745632139050332</v>
      </c>
      <c r="O65">
        <f t="shared" si="4"/>
        <v>-0.49847500529796018</v>
      </c>
      <c r="P65">
        <f t="shared" si="5"/>
        <v>-1291.7524490378694</v>
      </c>
      <c r="Q65">
        <f t="shared" si="6"/>
        <v>0.47962446774154049</v>
      </c>
      <c r="R65">
        <f t="shared" si="7"/>
        <v>-0.73475184015441042</v>
      </c>
      <c r="S65">
        <f t="shared" si="8"/>
        <v>-1751.1002475129415</v>
      </c>
      <c r="T65">
        <f t="shared" si="9"/>
        <v>0.70097762619924786</v>
      </c>
      <c r="U65">
        <f t="shared" si="10"/>
        <v>-0.35527930943372638</v>
      </c>
      <c r="V65">
        <f t="shared" si="11"/>
        <v>-1281.8235333265984</v>
      </c>
      <c r="W65" s="214"/>
    </row>
    <row r="66" spans="1:23" x14ac:dyDescent="0.25">
      <c r="A66" s="180" t="s">
        <v>237</v>
      </c>
      <c r="B66" s="181">
        <v>34359</v>
      </c>
      <c r="C66" s="181">
        <v>110999</v>
      </c>
      <c r="D66" s="181">
        <v>73560</v>
      </c>
      <c r="E66" s="181">
        <v>1182</v>
      </c>
      <c r="F66" s="181">
        <v>1308</v>
      </c>
      <c r="G66" s="181">
        <v>1319</v>
      </c>
      <c r="H66">
        <f t="shared" si="0"/>
        <v>40612338</v>
      </c>
      <c r="I66">
        <f t="shared" si="12"/>
        <v>4604729512</v>
      </c>
      <c r="J66">
        <f t="shared" si="1"/>
        <v>145186692</v>
      </c>
      <c r="K66">
        <f t="shared" si="13"/>
        <v>10764717311</v>
      </c>
      <c r="L66">
        <f t="shared" si="2"/>
        <v>97025640</v>
      </c>
      <c r="M66">
        <f t="shared" si="14"/>
        <v>9907848243</v>
      </c>
      <c r="N66">
        <f t="shared" si="3"/>
        <v>2.2612775456832397</v>
      </c>
      <c r="O66">
        <f t="shared" si="4"/>
        <v>0.81592993927096791</v>
      </c>
      <c r="P66">
        <f t="shared" si="5"/>
        <v>2180.8420677195204</v>
      </c>
      <c r="Q66">
        <f t="shared" si="6"/>
        <v>3.4755083101477511</v>
      </c>
      <c r="R66">
        <f t="shared" si="7"/>
        <v>1.2457407446209314</v>
      </c>
      <c r="S66">
        <f t="shared" si="8"/>
        <v>5663.0936617673606</v>
      </c>
      <c r="T66">
        <f t="shared" si="9"/>
        <v>2.4219781203953348</v>
      </c>
      <c r="U66">
        <f t="shared" si="10"/>
        <v>0.88458461139700595</v>
      </c>
      <c r="V66">
        <f t="shared" si="11"/>
        <v>2825.884393688943</v>
      </c>
      <c r="W66" s="214"/>
    </row>
    <row r="67" spans="1:23" x14ac:dyDescent="0.25">
      <c r="A67" s="180" t="s">
        <v>202</v>
      </c>
      <c r="B67" s="181">
        <v>22520</v>
      </c>
      <c r="C67" s="181">
        <v>50788</v>
      </c>
      <c r="D67" s="181">
        <v>46716</v>
      </c>
      <c r="E67" s="181">
        <v>8878</v>
      </c>
      <c r="F67" s="181">
        <v>9846</v>
      </c>
      <c r="G67" s="181">
        <v>9947</v>
      </c>
      <c r="H67">
        <f t="shared" si="0"/>
        <v>199932560</v>
      </c>
      <c r="I67">
        <f t="shared" si="12"/>
        <v>4804662072</v>
      </c>
      <c r="J67">
        <f t="shared" si="1"/>
        <v>500058648</v>
      </c>
      <c r="K67">
        <f t="shared" si="13"/>
        <v>11264775959</v>
      </c>
      <c r="L67">
        <f t="shared" si="2"/>
        <v>464684052</v>
      </c>
      <c r="M67">
        <f t="shared" si="14"/>
        <v>10372532295</v>
      </c>
      <c r="N67">
        <f t="shared" si="3"/>
        <v>1.4821144482897219</v>
      </c>
      <c r="O67">
        <f t="shared" si="4"/>
        <v>0.39346974945876856</v>
      </c>
      <c r="P67">
        <f t="shared" si="5"/>
        <v>5177.3584072621925</v>
      </c>
      <c r="Q67">
        <f t="shared" si="6"/>
        <v>1.5902315881745239</v>
      </c>
      <c r="R67">
        <f t="shared" si="7"/>
        <v>0.46387965856573277</v>
      </c>
      <c r="S67">
        <f t="shared" si="8"/>
        <v>7263.1587443593335</v>
      </c>
      <c r="T67">
        <f t="shared" si="9"/>
        <v>1.5381339025610177</v>
      </c>
      <c r="U67">
        <f t="shared" si="10"/>
        <v>0.43056993007720462</v>
      </c>
      <c r="V67">
        <f t="shared" si="11"/>
        <v>6587.6415357863734</v>
      </c>
      <c r="W67" s="214"/>
    </row>
    <row r="68" spans="1:23" x14ac:dyDescent="0.25">
      <c r="A68" s="180" t="s">
        <v>118</v>
      </c>
      <c r="B68" s="181">
        <v>11642</v>
      </c>
      <c r="C68" s="181">
        <v>19309</v>
      </c>
      <c r="D68" s="181">
        <v>25013</v>
      </c>
      <c r="E68" s="181">
        <v>17300</v>
      </c>
      <c r="F68" s="181">
        <v>15996</v>
      </c>
      <c r="G68" s="181">
        <v>15977</v>
      </c>
      <c r="H68">
        <f t="shared" si="0"/>
        <v>201406600</v>
      </c>
      <c r="I68">
        <f t="shared" si="12"/>
        <v>5006068672</v>
      </c>
      <c r="J68">
        <f t="shared" si="1"/>
        <v>308866764</v>
      </c>
      <c r="K68">
        <f t="shared" si="13"/>
        <v>11573642723</v>
      </c>
      <c r="L68">
        <f t="shared" si="2"/>
        <v>399632701</v>
      </c>
      <c r="M68">
        <f t="shared" si="14"/>
        <v>10772164996</v>
      </c>
      <c r="N68">
        <f t="shared" si="3"/>
        <v>0.7661978866336121</v>
      </c>
      <c r="O68">
        <f t="shared" si="4"/>
        <v>-0.26631480496317717</v>
      </c>
      <c r="P68">
        <f t="shared" si="5"/>
        <v>-3530.0622448371009</v>
      </c>
      <c r="Q68">
        <f t="shared" si="6"/>
        <v>0.60458733827010092</v>
      </c>
      <c r="R68">
        <f t="shared" si="7"/>
        <v>-0.50320913918141053</v>
      </c>
      <c r="S68">
        <f t="shared" si="8"/>
        <v>-4866.5250493178401</v>
      </c>
      <c r="T68">
        <f t="shared" si="9"/>
        <v>0.82355816646884861</v>
      </c>
      <c r="U68">
        <f t="shared" si="10"/>
        <v>-0.19412109862406268</v>
      </c>
      <c r="V68">
        <f t="shared" si="11"/>
        <v>-2554.243246522743</v>
      </c>
      <c r="W68" s="214"/>
    </row>
    <row r="69" spans="1:23" x14ac:dyDescent="0.25">
      <c r="A69" s="180" t="s">
        <v>96</v>
      </c>
      <c r="B69" s="181">
        <v>11518</v>
      </c>
      <c r="C69" s="181">
        <v>23029</v>
      </c>
      <c r="D69" s="181">
        <v>21939</v>
      </c>
      <c r="E69" s="181">
        <v>4430</v>
      </c>
      <c r="F69" s="181">
        <v>4029</v>
      </c>
      <c r="G69" s="181">
        <v>4002</v>
      </c>
      <c r="H69">
        <f t="shared" si="0"/>
        <v>51024740</v>
      </c>
      <c r="I69">
        <f t="shared" si="12"/>
        <v>5057093412</v>
      </c>
      <c r="J69">
        <f t="shared" si="1"/>
        <v>92783841</v>
      </c>
      <c r="K69">
        <f t="shared" si="13"/>
        <v>11666426564</v>
      </c>
      <c r="L69">
        <f t="shared" si="2"/>
        <v>87799878</v>
      </c>
      <c r="M69">
        <f t="shared" si="14"/>
        <v>10859964874</v>
      </c>
      <c r="N69">
        <f t="shared" si="3"/>
        <v>0.7580370433126562</v>
      </c>
      <c r="O69">
        <f t="shared" si="4"/>
        <v>-0.27702302472824042</v>
      </c>
      <c r="P69">
        <f t="shared" si="5"/>
        <v>-930.27215565374229</v>
      </c>
      <c r="Q69">
        <f t="shared" si="6"/>
        <v>0.7210648823358099</v>
      </c>
      <c r="R69">
        <f t="shared" si="7"/>
        <v>-0.32702615637593313</v>
      </c>
      <c r="S69">
        <f t="shared" si="8"/>
        <v>-950.06671310384797</v>
      </c>
      <c r="T69">
        <f t="shared" si="9"/>
        <v>0.72234608460240957</v>
      </c>
      <c r="U69">
        <f t="shared" si="10"/>
        <v>-0.32525091338219059</v>
      </c>
      <c r="V69">
        <f t="shared" si="11"/>
        <v>-940.24478262752132</v>
      </c>
      <c r="W69" s="214"/>
    </row>
    <row r="70" spans="1:23" x14ac:dyDescent="0.25">
      <c r="A70" s="180" t="s">
        <v>151</v>
      </c>
      <c r="B70" s="181">
        <v>12400</v>
      </c>
      <c r="C70" s="181">
        <v>26934</v>
      </c>
      <c r="D70" s="181">
        <v>31599</v>
      </c>
      <c r="E70" s="187">
        <v>639</v>
      </c>
      <c r="F70" s="187">
        <v>624</v>
      </c>
      <c r="G70" s="181">
        <v>616</v>
      </c>
      <c r="H70">
        <f t="shared" ref="H70:H92" si="15">B70*E70</f>
        <v>7923600</v>
      </c>
      <c r="I70">
        <f t="shared" si="12"/>
        <v>5065017012</v>
      </c>
      <c r="J70">
        <f t="shared" ref="J70:J92" si="16">C70*F70</f>
        <v>16806816</v>
      </c>
      <c r="K70">
        <f t="shared" si="13"/>
        <v>11683233380</v>
      </c>
      <c r="L70">
        <f t="shared" ref="L70:L92" si="17">D70*G70</f>
        <v>19464984</v>
      </c>
      <c r="M70">
        <f t="shared" si="14"/>
        <v>10879429858</v>
      </c>
      <c r="N70">
        <f t="shared" ref="N70:N92" si="18">B70/($I$92/$E$93)</f>
        <v>0.81608433209558406</v>
      </c>
      <c r="O70">
        <f t="shared" ref="O70:O92" si="19">LN(N70)</f>
        <v>-0.20323758120172983</v>
      </c>
      <c r="P70">
        <f t="shared" ref="P70:P92" si="20">E70*N70*O70</f>
        <v>-105.98390464979911</v>
      </c>
      <c r="Q70">
        <f t="shared" ref="Q70:Q92" si="21">C70/($K$92/$F$93)</f>
        <v>0.84333499243704468</v>
      </c>
      <c r="R70">
        <f t="shared" ref="R70:R92" si="22">LN(Q70)</f>
        <v>-0.17039101861396222</v>
      </c>
      <c r="S70">
        <f t="shared" ref="S70:S92" si="23">F70*Q70*R70</f>
        <v>-89.666746037947206</v>
      </c>
      <c r="T70">
        <f t="shared" ref="T70:T92" si="24">D70/($M$92/$G$93)</f>
        <v>1.0404035702334444</v>
      </c>
      <c r="U70">
        <f t="shared" ref="U70:U92" si="25">LN(T70)</f>
        <v>3.9608686183400028E-2</v>
      </c>
      <c r="V70">
        <f t="shared" ref="V70:V92" si="26">G70*T70*U70</f>
        <v>25.384755406758742</v>
      </c>
      <c r="W70" s="214"/>
    </row>
    <row r="71" spans="1:23" x14ac:dyDescent="0.25">
      <c r="A71" s="180" t="s">
        <v>46</v>
      </c>
      <c r="B71" s="181">
        <v>9161</v>
      </c>
      <c r="C71" s="181">
        <v>18589</v>
      </c>
      <c r="D71" s="181">
        <v>16330</v>
      </c>
      <c r="E71" s="181">
        <v>39663</v>
      </c>
      <c r="F71" s="181">
        <v>38505</v>
      </c>
      <c r="G71" s="181">
        <v>39020</v>
      </c>
      <c r="H71">
        <f t="shared" si="15"/>
        <v>363352743</v>
      </c>
      <c r="I71">
        <f t="shared" ref="I71:I92" si="27">I70+H71</f>
        <v>5428369755</v>
      </c>
      <c r="J71">
        <f t="shared" si="16"/>
        <v>715769445</v>
      </c>
      <c r="K71">
        <f t="shared" ref="K71:K92" si="28">K70+J71</f>
        <v>12399002825</v>
      </c>
      <c r="L71">
        <f t="shared" si="17"/>
        <v>637196600</v>
      </c>
      <c r="M71">
        <f t="shared" ref="M71:M92" si="29">M70+L71</f>
        <v>11516626458</v>
      </c>
      <c r="N71">
        <f t="shared" si="18"/>
        <v>0.60291520696190692</v>
      </c>
      <c r="O71">
        <f t="shared" si="19"/>
        <v>-0.5059787107796494</v>
      </c>
      <c r="P71">
        <f t="shared" si="20"/>
        <v>-12099.6843837951</v>
      </c>
      <c r="Q71">
        <f t="shared" si="21"/>
        <v>0.58204329748318939</v>
      </c>
      <c r="R71">
        <f t="shared" si="22"/>
        <v>-0.54121043971680527</v>
      </c>
      <c r="S71">
        <f t="shared" si="23"/>
        <v>-12129.379534701031</v>
      </c>
      <c r="T71">
        <f t="shared" si="24"/>
        <v>0.53766860666198768</v>
      </c>
      <c r="U71">
        <f t="shared" si="25"/>
        <v>-0.62051288135674076</v>
      </c>
      <c r="V71">
        <f t="shared" si="26"/>
        <v>-13018.254162987567</v>
      </c>
      <c r="W71" s="214"/>
    </row>
    <row r="72" spans="1:23" x14ac:dyDescent="0.25">
      <c r="A72" s="180" t="s">
        <v>14</v>
      </c>
      <c r="B72" s="181">
        <v>11060</v>
      </c>
      <c r="C72" s="181">
        <v>11715</v>
      </c>
      <c r="D72" s="181">
        <v>12761</v>
      </c>
      <c r="E72" s="187">
        <v>250</v>
      </c>
      <c r="F72" s="187">
        <v>263</v>
      </c>
      <c r="G72" s="181">
        <v>262</v>
      </c>
      <c r="H72">
        <f t="shared" si="15"/>
        <v>2765000</v>
      </c>
      <c r="I72">
        <f t="shared" si="27"/>
        <v>5431134755</v>
      </c>
      <c r="J72">
        <f t="shared" si="16"/>
        <v>3081045</v>
      </c>
      <c r="K72">
        <f t="shared" si="28"/>
        <v>12402083870</v>
      </c>
      <c r="L72">
        <f t="shared" si="17"/>
        <v>3343382</v>
      </c>
      <c r="M72">
        <f t="shared" si="29"/>
        <v>11519969840</v>
      </c>
      <c r="N72">
        <f t="shared" si="18"/>
        <v>0.72789457362719034</v>
      </c>
      <c r="O72">
        <f t="shared" si="19"/>
        <v>-0.3175990577185322</v>
      </c>
      <c r="P72">
        <f t="shared" si="20"/>
        <v>-57.794657675607098</v>
      </c>
      <c r="Q72">
        <f t="shared" si="21"/>
        <v>0.36681033030370458</v>
      </c>
      <c r="R72">
        <f t="shared" si="22"/>
        <v>-1.0029103756820532</v>
      </c>
      <c r="S72">
        <f t="shared" si="23"/>
        <v>-96.751884062432907</v>
      </c>
      <c r="T72">
        <f t="shared" si="24"/>
        <v>0.42015854804737446</v>
      </c>
      <c r="U72">
        <f t="shared" si="25"/>
        <v>-0.86712314358727516</v>
      </c>
      <c r="V72">
        <f t="shared" si="26"/>
        <v>-95.454250658830986</v>
      </c>
      <c r="W72" s="214"/>
    </row>
    <row r="73" spans="1:23" x14ac:dyDescent="0.25">
      <c r="A73" s="180" t="s">
        <v>154</v>
      </c>
      <c r="B73" s="181">
        <v>16778</v>
      </c>
      <c r="C73" s="181">
        <v>32577</v>
      </c>
      <c r="D73" s="181">
        <v>32289</v>
      </c>
      <c r="E73" s="181">
        <v>176908</v>
      </c>
      <c r="F73" s="181">
        <v>184248</v>
      </c>
      <c r="G73" s="187">
        <v>185506</v>
      </c>
      <c r="H73">
        <f t="shared" si="15"/>
        <v>2968162424</v>
      </c>
      <c r="I73">
        <f t="shared" si="27"/>
        <v>8399297179</v>
      </c>
      <c r="J73">
        <f t="shared" si="16"/>
        <v>6002247096</v>
      </c>
      <c r="K73">
        <f t="shared" si="28"/>
        <v>18404330966</v>
      </c>
      <c r="L73">
        <f t="shared" si="17"/>
        <v>5989803234</v>
      </c>
      <c r="M73">
        <f t="shared" si="29"/>
        <v>17509773074</v>
      </c>
      <c r="N73">
        <f t="shared" si="18"/>
        <v>1.1042147519273959</v>
      </c>
      <c r="O73">
        <f t="shared" si="19"/>
        <v>9.9134450611381861E-2</v>
      </c>
      <c r="P73">
        <f t="shared" si="20"/>
        <v>19365.362087210495</v>
      </c>
      <c r="Q73">
        <f t="shared" si="21"/>
        <v>1.020023912104463</v>
      </c>
      <c r="R73">
        <f t="shared" si="22"/>
        <v>1.9826070261060844E-2</v>
      </c>
      <c r="S73">
        <f t="shared" si="23"/>
        <v>3726.0594181853608</v>
      </c>
      <c r="T73">
        <f t="shared" si="24"/>
        <v>1.0631219620642327</v>
      </c>
      <c r="U73">
        <f t="shared" si="25"/>
        <v>6.1209826611156391E-2</v>
      </c>
      <c r="V73">
        <f t="shared" si="26"/>
        <v>12071.52672497387</v>
      </c>
      <c r="W73" s="214"/>
    </row>
    <row r="74" spans="1:23" x14ac:dyDescent="0.25">
      <c r="A74" s="180" t="s">
        <v>27</v>
      </c>
      <c r="B74" s="181">
        <v>9495</v>
      </c>
      <c r="C74" s="181">
        <v>18867</v>
      </c>
      <c r="D74" s="181">
        <v>13970</v>
      </c>
      <c r="E74" s="181">
        <v>1263</v>
      </c>
      <c r="F74" s="181">
        <v>1377</v>
      </c>
      <c r="G74" s="187">
        <v>1455</v>
      </c>
      <c r="H74">
        <f t="shared" si="15"/>
        <v>11992185</v>
      </c>
      <c r="I74">
        <f t="shared" si="27"/>
        <v>8411289364</v>
      </c>
      <c r="J74">
        <f t="shared" si="16"/>
        <v>25979859</v>
      </c>
      <c r="K74">
        <f t="shared" si="28"/>
        <v>18430310825</v>
      </c>
      <c r="L74">
        <f t="shared" si="17"/>
        <v>20326350</v>
      </c>
      <c r="M74">
        <f t="shared" si="29"/>
        <v>17530099424</v>
      </c>
      <c r="N74">
        <f t="shared" si="18"/>
        <v>0.62489683332641699</v>
      </c>
      <c r="O74">
        <f t="shared" si="19"/>
        <v>-0.47016870954847179</v>
      </c>
      <c r="P74">
        <f t="shared" si="20"/>
        <v>-371.07816234794802</v>
      </c>
      <c r="Q74">
        <f t="shared" si="21"/>
        <v>0.59074780212035805</v>
      </c>
      <c r="R74">
        <f t="shared" si="22"/>
        <v>-0.52636608341233615</v>
      </c>
      <c r="S74">
        <f t="shared" si="23"/>
        <v>-428.17760868276372</v>
      </c>
      <c r="T74">
        <f t="shared" si="24"/>
        <v>0.45996512155958164</v>
      </c>
      <c r="U74">
        <f t="shared" si="25"/>
        <v>-0.77660461507024403</v>
      </c>
      <c r="V74">
        <f t="shared" si="26"/>
        <v>-519.74205763392206</v>
      </c>
      <c r="W74" s="214"/>
    </row>
    <row r="75" spans="1:23" x14ac:dyDescent="0.25">
      <c r="A75" s="180" t="s">
        <v>133</v>
      </c>
      <c r="B75" s="181">
        <v>16388</v>
      </c>
      <c r="C75" s="181">
        <v>27725</v>
      </c>
      <c r="D75" s="181">
        <v>27847</v>
      </c>
      <c r="E75" s="181">
        <v>17979</v>
      </c>
      <c r="F75" s="181">
        <v>17894</v>
      </c>
      <c r="G75" s="187">
        <v>18095</v>
      </c>
      <c r="H75">
        <f t="shared" si="15"/>
        <v>294639852</v>
      </c>
      <c r="I75">
        <f t="shared" si="27"/>
        <v>8705929216</v>
      </c>
      <c r="J75">
        <f t="shared" si="16"/>
        <v>496111150</v>
      </c>
      <c r="K75">
        <f t="shared" si="28"/>
        <v>18926421975</v>
      </c>
      <c r="L75">
        <f t="shared" si="17"/>
        <v>503891465</v>
      </c>
      <c r="M75">
        <f t="shared" si="29"/>
        <v>18033990889</v>
      </c>
      <c r="N75">
        <f t="shared" si="18"/>
        <v>1.0785475834179381</v>
      </c>
      <c r="O75">
        <f t="shared" si="19"/>
        <v>7.561530587190371E-2</v>
      </c>
      <c r="P75">
        <f t="shared" si="20"/>
        <v>1466.2720487021309</v>
      </c>
      <c r="Q75">
        <f t="shared" si="21"/>
        <v>0.86810212613488769</v>
      </c>
      <c r="R75">
        <f t="shared" si="22"/>
        <v>-0.14144591440538151</v>
      </c>
      <c r="S75">
        <f t="shared" si="23"/>
        <v>-2197.1952956142795</v>
      </c>
      <c r="T75">
        <f t="shared" si="24"/>
        <v>0.91686819900283967</v>
      </c>
      <c r="U75">
        <f t="shared" si="25"/>
        <v>-8.6791547696216248E-2</v>
      </c>
      <c r="V75">
        <f t="shared" si="26"/>
        <v>-1439.9351394005446</v>
      </c>
      <c r="W75" s="214"/>
    </row>
    <row r="76" spans="1:23" x14ac:dyDescent="0.25">
      <c r="A76" s="180" t="s">
        <v>162</v>
      </c>
      <c r="B76" s="181">
        <v>16134</v>
      </c>
      <c r="C76" s="181">
        <v>31147</v>
      </c>
      <c r="D76" s="181">
        <v>33530</v>
      </c>
      <c r="E76" s="181">
        <v>5120</v>
      </c>
      <c r="F76" s="181">
        <v>6065</v>
      </c>
      <c r="G76" s="187">
        <v>6145</v>
      </c>
      <c r="H76">
        <f t="shared" si="15"/>
        <v>82606080</v>
      </c>
      <c r="I76">
        <f t="shared" si="27"/>
        <v>8788535296</v>
      </c>
      <c r="J76">
        <f t="shared" si="16"/>
        <v>188906555</v>
      </c>
      <c r="K76">
        <f t="shared" si="28"/>
        <v>19115328530</v>
      </c>
      <c r="L76">
        <f t="shared" si="17"/>
        <v>206041850</v>
      </c>
      <c r="M76">
        <f t="shared" si="29"/>
        <v>18240032739</v>
      </c>
      <c r="N76">
        <f t="shared" si="18"/>
        <v>1.0618310172604963</v>
      </c>
      <c r="O76">
        <f t="shared" si="19"/>
        <v>5.9994792702061719E-2</v>
      </c>
      <c r="P76">
        <f t="shared" si="20"/>
        <v>326.16617863763355</v>
      </c>
      <c r="Q76">
        <f t="shared" si="21"/>
        <v>0.9752489422082361</v>
      </c>
      <c r="R76">
        <f t="shared" si="22"/>
        <v>-2.506251523247709E-2</v>
      </c>
      <c r="S76">
        <f t="shared" si="23"/>
        <v>-148.24189126282735</v>
      </c>
      <c r="T76">
        <f t="shared" si="24"/>
        <v>1.1039821421540996</v>
      </c>
      <c r="U76">
        <f t="shared" si="25"/>
        <v>9.8923772139022689E-2</v>
      </c>
      <c r="V76">
        <f t="shared" si="26"/>
        <v>671.09592854803418</v>
      </c>
      <c r="W76" s="214"/>
    </row>
    <row r="77" spans="1:23" x14ac:dyDescent="0.25">
      <c r="A77" s="180" t="s">
        <v>199</v>
      </c>
      <c r="B77" s="181">
        <v>36594</v>
      </c>
      <c r="C77" s="181">
        <v>66755</v>
      </c>
      <c r="D77" s="181">
        <v>44596</v>
      </c>
      <c r="E77" s="181">
        <v>5265</v>
      </c>
      <c r="F77" s="181">
        <v>5793</v>
      </c>
      <c r="G77" s="187">
        <v>6013</v>
      </c>
      <c r="H77">
        <f t="shared" si="15"/>
        <v>192667410</v>
      </c>
      <c r="I77">
        <f t="shared" si="27"/>
        <v>8981202706</v>
      </c>
      <c r="J77">
        <f t="shared" si="16"/>
        <v>386711715</v>
      </c>
      <c r="K77">
        <f t="shared" si="28"/>
        <v>19502040245</v>
      </c>
      <c r="L77">
        <f t="shared" si="17"/>
        <v>268155748</v>
      </c>
      <c r="M77">
        <f t="shared" si="29"/>
        <v>18508188487</v>
      </c>
      <c r="N77">
        <f t="shared" si="18"/>
        <v>2.4083701652182099</v>
      </c>
      <c r="O77">
        <f t="shared" si="19"/>
        <v>0.87895023872965328</v>
      </c>
      <c r="P77">
        <f t="shared" si="20"/>
        <v>11145.149604231599</v>
      </c>
      <c r="Q77">
        <f t="shared" si="21"/>
        <v>2.0901770037920442</v>
      </c>
      <c r="R77">
        <f t="shared" si="22"/>
        <v>0.73724875320024597</v>
      </c>
      <c r="S77">
        <f t="shared" si="23"/>
        <v>8926.8993993482654</v>
      </c>
      <c r="T77">
        <f t="shared" si="24"/>
        <v>1.4683324667910596</v>
      </c>
      <c r="U77">
        <f t="shared" si="25"/>
        <v>0.38412738056621054</v>
      </c>
      <c r="V77">
        <f t="shared" si="26"/>
        <v>3391.4925727681266</v>
      </c>
      <c r="W77" s="214"/>
    </row>
    <row r="78" spans="1:23" x14ac:dyDescent="0.25">
      <c r="A78" s="180" t="s">
        <v>170</v>
      </c>
      <c r="B78" s="181">
        <v>16668</v>
      </c>
      <c r="C78" s="181">
        <v>37698</v>
      </c>
      <c r="D78" s="181">
        <v>35068</v>
      </c>
      <c r="E78" s="181">
        <v>15317</v>
      </c>
      <c r="F78" s="181">
        <v>14746</v>
      </c>
      <c r="G78" s="181">
        <v>14637</v>
      </c>
      <c r="H78">
        <f t="shared" si="15"/>
        <v>255303756</v>
      </c>
      <c r="I78">
        <f t="shared" si="27"/>
        <v>9236506462</v>
      </c>
      <c r="J78">
        <f t="shared" si="16"/>
        <v>555894708</v>
      </c>
      <c r="K78">
        <f t="shared" si="28"/>
        <v>20057934953</v>
      </c>
      <c r="L78">
        <f t="shared" si="17"/>
        <v>513290316</v>
      </c>
      <c r="M78">
        <f t="shared" si="29"/>
        <v>19021478803</v>
      </c>
      <c r="N78">
        <f t="shared" si="18"/>
        <v>1.0969752941426771</v>
      </c>
      <c r="O78">
        <f t="shared" si="19"/>
        <v>9.2556659747486128E-2</v>
      </c>
      <c r="P78">
        <f t="shared" si="20"/>
        <v>1555.1712967597161</v>
      </c>
      <c r="Q78">
        <f t="shared" si="21"/>
        <v>1.1803684022013705</v>
      </c>
      <c r="R78">
        <f t="shared" si="22"/>
        <v>0.16582659500705277</v>
      </c>
      <c r="S78">
        <f t="shared" si="23"/>
        <v>2886.3300307248237</v>
      </c>
      <c r="T78">
        <f t="shared" si="24"/>
        <v>1.154621108292871</v>
      </c>
      <c r="U78">
        <f t="shared" si="25"/>
        <v>0.14377224538722466</v>
      </c>
      <c r="V78">
        <f t="shared" si="26"/>
        <v>2429.7781433014761</v>
      </c>
      <c r="W78" s="214"/>
    </row>
    <row r="79" spans="1:23" x14ac:dyDescent="0.25">
      <c r="A79" s="180" t="s">
        <v>59</v>
      </c>
      <c r="B79" s="181">
        <v>11830</v>
      </c>
      <c r="C79" s="181">
        <v>19782</v>
      </c>
      <c r="D79" s="181">
        <v>17743</v>
      </c>
      <c r="E79" s="181">
        <v>5370</v>
      </c>
      <c r="F79" s="181">
        <v>5760</v>
      </c>
      <c r="G79" s="187">
        <v>5822</v>
      </c>
      <c r="H79">
        <f t="shared" si="15"/>
        <v>63527100</v>
      </c>
      <c r="I79">
        <f t="shared" si="27"/>
        <v>9300033562</v>
      </c>
      <c r="J79">
        <f t="shared" si="16"/>
        <v>113944320</v>
      </c>
      <c r="K79">
        <f t="shared" si="28"/>
        <v>20171879273</v>
      </c>
      <c r="L79">
        <f t="shared" si="17"/>
        <v>103299746</v>
      </c>
      <c r="M79">
        <f t="shared" si="29"/>
        <v>19124778549</v>
      </c>
      <c r="N79">
        <f t="shared" si="18"/>
        <v>0.77857077812022257</v>
      </c>
      <c r="O79">
        <f t="shared" si="19"/>
        <v>-0.25029537582242556</v>
      </c>
      <c r="P79">
        <f t="shared" si="20"/>
        <v>-1046.466213809962</v>
      </c>
      <c r="Q79">
        <f t="shared" si="21"/>
        <v>0.61939752062039133</v>
      </c>
      <c r="R79">
        <f t="shared" si="22"/>
        <v>-0.47900801432416318</v>
      </c>
      <c r="S79">
        <f t="shared" si="23"/>
        <v>-1708.9711282349772</v>
      </c>
      <c r="T79">
        <f t="shared" si="24"/>
        <v>0.58419192210677573</v>
      </c>
      <c r="U79">
        <f t="shared" si="25"/>
        <v>-0.5375257163976721</v>
      </c>
      <c r="V79">
        <f t="shared" si="26"/>
        <v>-1828.2138523680026</v>
      </c>
      <c r="W79" s="214"/>
    </row>
    <row r="80" spans="1:23" x14ac:dyDescent="0.25">
      <c r="A80" s="180" t="s">
        <v>116</v>
      </c>
      <c r="B80" s="181">
        <v>10803</v>
      </c>
      <c r="C80" s="181">
        <v>22140</v>
      </c>
      <c r="D80" s="181">
        <v>24742</v>
      </c>
      <c r="E80" s="181">
        <v>9120</v>
      </c>
      <c r="F80" s="181">
        <v>9758</v>
      </c>
      <c r="G80" s="181">
        <v>9758</v>
      </c>
      <c r="H80">
        <f t="shared" si="15"/>
        <v>98523360</v>
      </c>
      <c r="I80">
        <f t="shared" si="27"/>
        <v>9398556922</v>
      </c>
      <c r="J80">
        <f t="shared" si="16"/>
        <v>216042120</v>
      </c>
      <c r="K80">
        <f t="shared" si="28"/>
        <v>20387921393</v>
      </c>
      <c r="L80">
        <f t="shared" si="17"/>
        <v>241432436</v>
      </c>
      <c r="M80">
        <f t="shared" si="29"/>
        <v>19366210985</v>
      </c>
      <c r="N80">
        <f t="shared" si="18"/>
        <v>0.71098056771198348</v>
      </c>
      <c r="O80">
        <f t="shared" si="19"/>
        <v>-0.34111018047787306</v>
      </c>
      <c r="P80">
        <f t="shared" si="20"/>
        <v>-2211.8071130886774</v>
      </c>
      <c r="Q80">
        <f t="shared" si="21"/>
        <v>0.69322925419752623</v>
      </c>
      <c r="R80">
        <f t="shared" si="22"/>
        <v>-0.36639452036132136</v>
      </c>
      <c r="S80">
        <f t="shared" si="23"/>
        <v>-2478.487114099094</v>
      </c>
      <c r="T80">
        <f t="shared" si="24"/>
        <v>0.81463543576429265</v>
      </c>
      <c r="U80">
        <f t="shared" si="25"/>
        <v>-0.20501458389847463</v>
      </c>
      <c r="V80">
        <f t="shared" si="26"/>
        <v>-1629.7045098577853</v>
      </c>
      <c r="W80" s="214"/>
    </row>
    <row r="81" spans="1:23" x14ac:dyDescent="0.25">
      <c r="A81" s="180" t="s">
        <v>63</v>
      </c>
      <c r="B81" s="181">
        <v>9966</v>
      </c>
      <c r="C81" s="181">
        <v>19735</v>
      </c>
      <c r="D81" s="181">
        <v>18253</v>
      </c>
      <c r="E81" s="181">
        <v>6242</v>
      </c>
      <c r="F81" s="181">
        <v>6812</v>
      </c>
      <c r="G81" s="181">
        <v>6957</v>
      </c>
      <c r="H81">
        <f t="shared" si="15"/>
        <v>62207772</v>
      </c>
      <c r="I81">
        <f t="shared" si="27"/>
        <v>9460764694</v>
      </c>
      <c r="J81">
        <f t="shared" si="16"/>
        <v>134434820</v>
      </c>
      <c r="K81">
        <f t="shared" si="28"/>
        <v>20522356213</v>
      </c>
      <c r="L81">
        <f t="shared" si="17"/>
        <v>126986121</v>
      </c>
      <c r="M81">
        <f t="shared" si="29"/>
        <v>19493197106</v>
      </c>
      <c r="N81">
        <f t="shared" si="18"/>
        <v>0.65589487529553148</v>
      </c>
      <c r="O81">
        <f t="shared" si="19"/>
        <v>-0.42175475395350825</v>
      </c>
      <c r="P81">
        <f t="shared" si="20"/>
        <v>-1726.7043716812145</v>
      </c>
      <c r="Q81">
        <f t="shared" si="21"/>
        <v>0.61792589573569012</v>
      </c>
      <c r="R81">
        <f t="shared" si="22"/>
        <v>-0.48138673852700181</v>
      </c>
      <c r="S81">
        <f t="shared" si="23"/>
        <v>-2026.3065908563394</v>
      </c>
      <c r="T81">
        <f t="shared" si="24"/>
        <v>0.60098377693822791</v>
      </c>
      <c r="U81">
        <f t="shared" si="25"/>
        <v>-0.50918733825846729</v>
      </c>
      <c r="V81">
        <f t="shared" si="26"/>
        <v>-2128.9347348321016</v>
      </c>
      <c r="W81" s="214"/>
    </row>
    <row r="82" spans="1:23" x14ac:dyDescent="0.25">
      <c r="A82" s="180" t="s">
        <v>49</v>
      </c>
      <c r="B82" s="181">
        <v>16060</v>
      </c>
      <c r="C82" s="181">
        <v>21645</v>
      </c>
      <c r="D82" s="181">
        <v>17122</v>
      </c>
      <c r="E82" s="181">
        <v>1573</v>
      </c>
      <c r="F82" s="181">
        <v>1504</v>
      </c>
      <c r="G82" s="181">
        <v>1504</v>
      </c>
      <c r="H82">
        <f t="shared" si="15"/>
        <v>25262380</v>
      </c>
      <c r="I82">
        <f t="shared" si="27"/>
        <v>9486027074</v>
      </c>
      <c r="J82">
        <f t="shared" si="16"/>
        <v>32554080</v>
      </c>
      <c r="K82">
        <f t="shared" si="28"/>
        <v>20554910293</v>
      </c>
      <c r="L82">
        <f t="shared" si="17"/>
        <v>25751488</v>
      </c>
      <c r="M82">
        <f t="shared" si="29"/>
        <v>19518948594</v>
      </c>
      <c r="N82">
        <f t="shared" si="18"/>
        <v>1.056960836568958</v>
      </c>
      <c r="O82">
        <f t="shared" si="19"/>
        <v>5.5397654705894563E-2</v>
      </c>
      <c r="P82">
        <f t="shared" si="20"/>
        <v>92.104107249569623</v>
      </c>
      <c r="Q82">
        <f t="shared" si="21"/>
        <v>0.67773022615652456</v>
      </c>
      <c r="R82">
        <f t="shared" si="22"/>
        <v>-0.38900596674786836</v>
      </c>
      <c r="S82">
        <f t="shared" si="23"/>
        <v>-396.51621713768657</v>
      </c>
      <c r="T82">
        <f t="shared" si="24"/>
        <v>0.56374536945906639</v>
      </c>
      <c r="U82">
        <f t="shared" si="25"/>
        <v>-0.57315260201882046</v>
      </c>
      <c r="V82">
        <f t="shared" si="26"/>
        <v>-485.96063657381387</v>
      </c>
      <c r="W82" s="214"/>
    </row>
    <row r="83" spans="1:23" x14ac:dyDescent="0.25">
      <c r="A83" s="180" t="s">
        <v>122</v>
      </c>
      <c r="B83" s="181">
        <v>12494</v>
      </c>
      <c r="C83" s="181">
        <v>23609</v>
      </c>
      <c r="D83" s="181">
        <v>25474</v>
      </c>
      <c r="E83" s="181">
        <v>19202</v>
      </c>
      <c r="F83" s="181">
        <v>22474</v>
      </c>
      <c r="G83" s="181">
        <v>22658</v>
      </c>
      <c r="H83">
        <f t="shared" si="15"/>
        <v>239909788</v>
      </c>
      <c r="I83">
        <f t="shared" si="27"/>
        <v>9725936862</v>
      </c>
      <c r="J83">
        <f t="shared" si="16"/>
        <v>530588666</v>
      </c>
      <c r="K83">
        <f t="shared" si="28"/>
        <v>21085498959</v>
      </c>
      <c r="L83">
        <f t="shared" si="17"/>
        <v>577189892</v>
      </c>
      <c r="M83">
        <f t="shared" si="29"/>
        <v>20096138486</v>
      </c>
      <c r="N83">
        <f t="shared" si="18"/>
        <v>0.82227077783888936</v>
      </c>
      <c r="O83">
        <f t="shared" si="19"/>
        <v>-0.19568552474134276</v>
      </c>
      <c r="P83">
        <f t="shared" si="20"/>
        <v>-3089.7263948820842</v>
      </c>
      <c r="Q83">
        <f t="shared" si="21"/>
        <v>0.73922535963637737</v>
      </c>
      <c r="R83">
        <f t="shared" si="22"/>
        <v>-0.30215245237573612</v>
      </c>
      <c r="S83">
        <f t="shared" si="23"/>
        <v>-5019.7646659934217</v>
      </c>
      <c r="T83">
        <f t="shared" si="24"/>
        <v>0.83873668622825936</v>
      </c>
      <c r="U83">
        <f t="shared" si="25"/>
        <v>-0.17585846417154663</v>
      </c>
      <c r="V83">
        <f t="shared" si="26"/>
        <v>-3342.0311067863076</v>
      </c>
      <c r="W83" s="214"/>
    </row>
    <row r="84" spans="1:23" x14ac:dyDescent="0.25">
      <c r="A84" s="180" t="s">
        <v>128</v>
      </c>
      <c r="B84" s="181">
        <v>11379</v>
      </c>
      <c r="C84" s="181">
        <v>27369</v>
      </c>
      <c r="D84" s="181">
        <v>26696</v>
      </c>
      <c r="E84" s="181">
        <v>10324</v>
      </c>
      <c r="F84" s="181">
        <v>10053</v>
      </c>
      <c r="G84" s="187">
        <v>10037</v>
      </c>
      <c r="H84">
        <f t="shared" si="15"/>
        <v>117476796</v>
      </c>
      <c r="I84">
        <f t="shared" si="27"/>
        <v>9843413658</v>
      </c>
      <c r="J84">
        <f t="shared" si="16"/>
        <v>275140557</v>
      </c>
      <c r="K84">
        <f t="shared" si="28"/>
        <v>21360639516</v>
      </c>
      <c r="L84">
        <f t="shared" si="17"/>
        <v>267947752</v>
      </c>
      <c r="M84">
        <f t="shared" si="29"/>
        <v>20364086238</v>
      </c>
      <c r="N84">
        <f t="shared" si="18"/>
        <v>0.74888900120287505</v>
      </c>
      <c r="O84">
        <f t="shared" si="19"/>
        <v>-0.28916450243784947</v>
      </c>
      <c r="P84">
        <f t="shared" si="20"/>
        <v>-2235.6840395342124</v>
      </c>
      <c r="Q84">
        <f t="shared" si="21"/>
        <v>0.8569553504124704</v>
      </c>
      <c r="R84">
        <f t="shared" si="22"/>
        <v>-0.15436946161036524</v>
      </c>
      <c r="S84">
        <f t="shared" si="23"/>
        <v>-1329.8886106845159</v>
      </c>
      <c r="T84">
        <f t="shared" si="24"/>
        <v>0.87897128741264074</v>
      </c>
      <c r="U84">
        <f t="shared" si="25"/>
        <v>-0.12900304689004158</v>
      </c>
      <c r="V84">
        <f t="shared" si="26"/>
        <v>-1138.0951710965194</v>
      </c>
      <c r="W84" s="214"/>
    </row>
    <row r="85" spans="1:23" x14ac:dyDescent="0.25">
      <c r="A85" s="180" t="s">
        <v>153</v>
      </c>
      <c r="B85" s="181">
        <v>15839</v>
      </c>
      <c r="C85" s="181">
        <v>31944</v>
      </c>
      <c r="D85" s="181">
        <v>31988</v>
      </c>
      <c r="E85" s="181">
        <v>8280</v>
      </c>
      <c r="F85" s="181">
        <v>9099</v>
      </c>
      <c r="G85" s="181">
        <v>9337</v>
      </c>
      <c r="H85">
        <f t="shared" si="15"/>
        <v>131146920</v>
      </c>
      <c r="I85">
        <f t="shared" si="27"/>
        <v>9974560578</v>
      </c>
      <c r="J85">
        <f t="shared" si="16"/>
        <v>290658456</v>
      </c>
      <c r="K85">
        <f t="shared" si="28"/>
        <v>21651297972</v>
      </c>
      <c r="L85">
        <f t="shared" si="17"/>
        <v>298671956</v>
      </c>
      <c r="M85">
        <f t="shared" si="29"/>
        <v>20662758194</v>
      </c>
      <c r="N85">
        <f t="shared" si="18"/>
        <v>1.0424161077469321</v>
      </c>
      <c r="O85">
        <f t="shared" si="19"/>
        <v>4.1541199267562376E-2</v>
      </c>
      <c r="P85">
        <f t="shared" si="20"/>
        <v>358.55062228351358</v>
      </c>
      <c r="Q85">
        <f t="shared" si="21"/>
        <v>1.0002039429126366</v>
      </c>
      <c r="R85">
        <f t="shared" si="22"/>
        <v>2.0392211910786308E-4</v>
      </c>
      <c r="S85">
        <f t="shared" si="23"/>
        <v>1.8558657752593641</v>
      </c>
      <c r="T85">
        <f t="shared" si="24"/>
        <v>1.0532114751931207</v>
      </c>
      <c r="U85">
        <f t="shared" si="25"/>
        <v>5.1844044130528996E-2</v>
      </c>
      <c r="V85">
        <f t="shared" si="26"/>
        <v>509.8258039091844</v>
      </c>
      <c r="W85" s="214"/>
    </row>
    <row r="86" spans="1:23" x14ac:dyDescent="0.25">
      <c r="A86" s="180" t="s">
        <v>219</v>
      </c>
      <c r="B86" s="181">
        <v>23693</v>
      </c>
      <c r="C86" s="181">
        <v>81384</v>
      </c>
      <c r="D86" s="181">
        <v>56679</v>
      </c>
      <c r="E86" s="181">
        <v>1308</v>
      </c>
      <c r="F86" s="181">
        <v>1839</v>
      </c>
      <c r="G86" s="187">
        <v>1898</v>
      </c>
      <c r="H86">
        <f t="shared" si="15"/>
        <v>30990444</v>
      </c>
      <c r="I86">
        <f t="shared" si="27"/>
        <v>10005551022</v>
      </c>
      <c r="J86">
        <f t="shared" si="16"/>
        <v>149665176</v>
      </c>
      <c r="K86">
        <f t="shared" si="28"/>
        <v>21800963148</v>
      </c>
      <c r="L86">
        <f t="shared" si="17"/>
        <v>107576742</v>
      </c>
      <c r="M86">
        <f t="shared" si="29"/>
        <v>20770334936</v>
      </c>
      <c r="N86">
        <f t="shared" si="18"/>
        <v>1.5593133935758607</v>
      </c>
      <c r="O86">
        <f t="shared" si="19"/>
        <v>0.44424559205161884</v>
      </c>
      <c r="P86">
        <f t="shared" si="20"/>
        <v>906.07527705385041</v>
      </c>
      <c r="Q86">
        <f t="shared" si="21"/>
        <v>2.548228076947221</v>
      </c>
      <c r="R86">
        <f t="shared" si="22"/>
        <v>0.93539824584963494</v>
      </c>
      <c r="S86">
        <f t="shared" si="23"/>
        <v>4383.4552466170417</v>
      </c>
      <c r="T86">
        <f t="shared" si="24"/>
        <v>1.8661677254742683</v>
      </c>
      <c r="U86">
        <f t="shared" si="25"/>
        <v>0.62388698342017623</v>
      </c>
      <c r="V86">
        <f t="shared" si="26"/>
        <v>2209.7991748186382</v>
      </c>
      <c r="W86" s="214"/>
    </row>
    <row r="87" spans="1:23" x14ac:dyDescent="0.25">
      <c r="A87" s="180" t="s">
        <v>107</v>
      </c>
      <c r="B87" s="181">
        <v>9649</v>
      </c>
      <c r="C87" s="181">
        <v>17733</v>
      </c>
      <c r="D87" s="181">
        <v>23905</v>
      </c>
      <c r="E87" s="181">
        <v>17861</v>
      </c>
      <c r="F87" s="181">
        <v>17694</v>
      </c>
      <c r="G87" s="187">
        <v>17856</v>
      </c>
      <c r="H87">
        <f t="shared" si="15"/>
        <v>172340789</v>
      </c>
      <c r="I87">
        <f t="shared" si="27"/>
        <v>10177891811</v>
      </c>
      <c r="J87">
        <f t="shared" si="16"/>
        <v>313767702</v>
      </c>
      <c r="K87">
        <f t="shared" si="28"/>
        <v>22114730850</v>
      </c>
      <c r="L87">
        <f t="shared" si="17"/>
        <v>426847680</v>
      </c>
      <c r="M87">
        <f t="shared" si="29"/>
        <v>21197182616</v>
      </c>
      <c r="N87">
        <f t="shared" si="18"/>
        <v>0.63503207422502339</v>
      </c>
      <c r="O87">
        <f t="shared" si="19"/>
        <v>-0.45407977077447431</v>
      </c>
      <c r="P87">
        <f t="shared" si="20"/>
        <v>-5150.31256117458</v>
      </c>
      <c r="Q87">
        <f t="shared" si="21"/>
        <v>0.55524093788097251</v>
      </c>
      <c r="R87">
        <f t="shared" si="22"/>
        <v>-0.58835313713147019</v>
      </c>
      <c r="S87">
        <f t="shared" si="23"/>
        <v>-5780.2360672037958</v>
      </c>
      <c r="T87">
        <f t="shared" si="24"/>
        <v>0.78707703871738</v>
      </c>
      <c r="U87">
        <f t="shared" si="25"/>
        <v>-0.2394291462610478</v>
      </c>
      <c r="V87">
        <f t="shared" si="26"/>
        <v>-3364.9486191792316</v>
      </c>
      <c r="W87" s="214"/>
    </row>
    <row r="88" spans="1:23" x14ac:dyDescent="0.25">
      <c r="A88" s="180" t="s">
        <v>222</v>
      </c>
      <c r="B88" s="181">
        <v>29145</v>
      </c>
      <c r="C88" s="181">
        <v>59056</v>
      </c>
      <c r="D88" s="181">
        <v>58548</v>
      </c>
      <c r="E88" s="181">
        <v>3178</v>
      </c>
      <c r="F88" s="181">
        <v>4522</v>
      </c>
      <c r="G88" s="187">
        <v>4709</v>
      </c>
      <c r="H88">
        <f t="shared" si="15"/>
        <v>92622810</v>
      </c>
      <c r="I88">
        <f t="shared" si="27"/>
        <v>10270514621</v>
      </c>
      <c r="J88">
        <f t="shared" si="16"/>
        <v>267051232</v>
      </c>
      <c r="K88">
        <f t="shared" si="28"/>
        <v>22381782082</v>
      </c>
      <c r="L88">
        <f t="shared" si="17"/>
        <v>275702532</v>
      </c>
      <c r="M88">
        <f t="shared" si="29"/>
        <v>21472885148</v>
      </c>
      <c r="N88">
        <f t="shared" si="18"/>
        <v>1.9181272466875643</v>
      </c>
      <c r="O88">
        <f t="shared" si="19"/>
        <v>0.6513493176847921</v>
      </c>
      <c r="P88">
        <f t="shared" si="20"/>
        <v>3970.500635546196</v>
      </c>
      <c r="Q88">
        <f t="shared" si="21"/>
        <v>1.8491123232108901</v>
      </c>
      <c r="R88">
        <f t="shared" si="22"/>
        <v>0.61470569864583058</v>
      </c>
      <c r="S88">
        <f t="shared" si="23"/>
        <v>5139.9759887281498</v>
      </c>
      <c r="T88">
        <f t="shared" si="24"/>
        <v>1.9277049346507076</v>
      </c>
      <c r="U88">
        <f t="shared" si="25"/>
        <v>0.65633014228258602</v>
      </c>
      <c r="V88">
        <f t="shared" si="26"/>
        <v>5957.8779116656106</v>
      </c>
      <c r="W88" s="214"/>
    </row>
    <row r="89" spans="1:23" x14ac:dyDescent="0.25">
      <c r="A89" s="180" t="s">
        <v>39</v>
      </c>
      <c r="B89" s="181">
        <v>8858</v>
      </c>
      <c r="C89" s="181">
        <v>25188</v>
      </c>
      <c r="D89" s="181">
        <v>15333</v>
      </c>
      <c r="E89" s="187">
        <v>94</v>
      </c>
      <c r="F89" s="187">
        <v>100</v>
      </c>
      <c r="G89" s="187">
        <v>120</v>
      </c>
      <c r="H89">
        <f t="shared" si="15"/>
        <v>832652</v>
      </c>
      <c r="I89">
        <f t="shared" si="27"/>
        <v>10271347273</v>
      </c>
      <c r="J89">
        <f t="shared" si="16"/>
        <v>2518800</v>
      </c>
      <c r="K89">
        <f t="shared" si="28"/>
        <v>22384300882</v>
      </c>
      <c r="L89">
        <f t="shared" si="17"/>
        <v>1839960</v>
      </c>
      <c r="M89">
        <f t="shared" si="29"/>
        <v>21474725108</v>
      </c>
      <c r="N89">
        <f t="shared" si="18"/>
        <v>0.58297379142763583</v>
      </c>
      <c r="O89">
        <f t="shared" si="19"/>
        <v>-0.53961304831171442</v>
      </c>
      <c r="P89">
        <f t="shared" si="20"/>
        <v>-29.570544879741792</v>
      </c>
      <c r="Q89">
        <f t="shared" si="21"/>
        <v>0.78866569352878457</v>
      </c>
      <c r="R89">
        <f t="shared" si="22"/>
        <v>-0.23741275701531594</v>
      </c>
      <c r="S89">
        <f t="shared" si="23"/>
        <v>-18.723929666406498</v>
      </c>
      <c r="T89">
        <f t="shared" si="24"/>
        <v>0.50484217672677634</v>
      </c>
      <c r="U89">
        <f t="shared" si="25"/>
        <v>-0.68350941988486225</v>
      </c>
      <c r="V89">
        <f t="shared" si="26"/>
        <v>-41.407726001751598</v>
      </c>
      <c r="W89" s="214"/>
    </row>
    <row r="90" spans="1:23" x14ac:dyDescent="0.25">
      <c r="A90" s="180" t="s">
        <v>29</v>
      </c>
      <c r="B90" s="181">
        <v>9517</v>
      </c>
      <c r="C90" s="181">
        <v>13669</v>
      </c>
      <c r="D90" s="181">
        <v>14086</v>
      </c>
      <c r="E90" s="187">
        <v>156</v>
      </c>
      <c r="F90" s="187">
        <v>180</v>
      </c>
      <c r="G90" s="187">
        <v>191</v>
      </c>
      <c r="H90">
        <f t="shared" si="15"/>
        <v>1484652</v>
      </c>
      <c r="I90">
        <f t="shared" si="27"/>
        <v>10272831925</v>
      </c>
      <c r="J90">
        <f t="shared" si="16"/>
        <v>2460420</v>
      </c>
      <c r="K90">
        <f t="shared" si="28"/>
        <v>22386761302</v>
      </c>
      <c r="L90">
        <f t="shared" si="17"/>
        <v>2690426</v>
      </c>
      <c r="M90">
        <f t="shared" si="29"/>
        <v>21477415534</v>
      </c>
      <c r="N90">
        <f t="shared" si="18"/>
        <v>0.62634472488336079</v>
      </c>
      <c r="O90">
        <f t="shared" si="19"/>
        <v>-0.46785438072251462</v>
      </c>
      <c r="P90">
        <f t="shared" si="20"/>
        <v>-45.713947247142499</v>
      </c>
      <c r="Q90">
        <f t="shared" si="21"/>
        <v>0.42799235210596143</v>
      </c>
      <c r="R90">
        <f t="shared" si="22"/>
        <v>-0.84864995247129626</v>
      </c>
      <c r="S90">
        <f t="shared" si="23"/>
        <v>-65.378824069104439</v>
      </c>
      <c r="T90">
        <f t="shared" si="24"/>
        <v>0.4637844454035982</v>
      </c>
      <c r="U90">
        <f t="shared" si="25"/>
        <v>-0.76833539201589585</v>
      </c>
      <c r="V90">
        <f t="shared" si="26"/>
        <v>-68.061322700979247</v>
      </c>
      <c r="W90" s="214"/>
    </row>
    <row r="91" spans="1:23" x14ac:dyDescent="0.25">
      <c r="A91" s="180" t="s">
        <v>11</v>
      </c>
      <c r="B91" s="181">
        <v>9859</v>
      </c>
      <c r="C91" s="181">
        <v>9223</v>
      </c>
      <c r="D91" s="181">
        <v>11146</v>
      </c>
      <c r="E91" s="187">
        <v>95</v>
      </c>
      <c r="F91" s="187">
        <v>157</v>
      </c>
      <c r="G91" s="181">
        <v>159</v>
      </c>
      <c r="H91">
        <f t="shared" si="15"/>
        <v>936605</v>
      </c>
      <c r="I91">
        <f t="shared" si="27"/>
        <v>10273768530</v>
      </c>
      <c r="J91">
        <f t="shared" si="16"/>
        <v>1448011</v>
      </c>
      <c r="K91">
        <f t="shared" si="28"/>
        <v>22388209313</v>
      </c>
      <c r="L91">
        <f t="shared" si="17"/>
        <v>1772214</v>
      </c>
      <c r="M91">
        <f t="shared" si="29"/>
        <v>21479187748</v>
      </c>
      <c r="N91">
        <f t="shared" si="18"/>
        <v>0.64885285726857767</v>
      </c>
      <c r="O91">
        <f t="shared" si="19"/>
        <v>-0.43254931021981674</v>
      </c>
      <c r="P91">
        <f t="shared" si="20"/>
        <v>-26.662781305339646</v>
      </c>
      <c r="Q91">
        <f t="shared" si="21"/>
        <v>0.28878290024678338</v>
      </c>
      <c r="R91">
        <f t="shared" si="22"/>
        <v>-1.2420800833882304</v>
      </c>
      <c r="S91">
        <f t="shared" si="23"/>
        <v>-56.314563744680292</v>
      </c>
      <c r="T91">
        <f t="shared" si="24"/>
        <v>0.36698434108110928</v>
      </c>
      <c r="U91">
        <f t="shared" si="25"/>
        <v>-1.0024360991917698</v>
      </c>
      <c r="V91">
        <f t="shared" si="26"/>
        <v>-58.492657862711653</v>
      </c>
      <c r="W91" s="214"/>
    </row>
    <row r="92" spans="1:23" x14ac:dyDescent="0.25">
      <c r="A92" s="180" t="s">
        <v>7</v>
      </c>
      <c r="B92" s="181">
        <v>6107</v>
      </c>
      <c r="C92" s="181">
        <v>10586</v>
      </c>
      <c r="D92" s="181">
        <v>10306</v>
      </c>
      <c r="E92" s="187">
        <v>144</v>
      </c>
      <c r="F92" s="187">
        <v>166</v>
      </c>
      <c r="G92" s="187">
        <v>166</v>
      </c>
      <c r="H92">
        <f t="shared" si="15"/>
        <v>879408</v>
      </c>
      <c r="I92">
        <f t="shared" si="27"/>
        <v>10274647938</v>
      </c>
      <c r="J92">
        <f t="shared" si="16"/>
        <v>1757276</v>
      </c>
      <c r="K92">
        <f t="shared" si="28"/>
        <v>22389966589</v>
      </c>
      <c r="L92">
        <f t="shared" si="17"/>
        <v>1710796</v>
      </c>
      <c r="M92">
        <f t="shared" si="29"/>
        <v>21480898544</v>
      </c>
      <c r="N92">
        <f t="shared" si="18"/>
        <v>0.40192153355707516</v>
      </c>
      <c r="O92">
        <f t="shared" si="19"/>
        <v>-0.91149839957172329</v>
      </c>
      <c r="P92">
        <f t="shared" si="20"/>
        <v>-52.754520181058886</v>
      </c>
      <c r="Q92">
        <f t="shared" si="21"/>
        <v>0.33146002190311707</v>
      </c>
      <c r="R92">
        <f t="shared" si="22"/>
        <v>-1.1042480742060163</v>
      </c>
      <c r="S92">
        <f t="shared" si="23"/>
        <v>-60.758339083224975</v>
      </c>
      <c r="T92">
        <f t="shared" si="24"/>
        <v>0.33932716841754107</v>
      </c>
      <c r="U92">
        <f t="shared" si="25"/>
        <v>-1.0807905384330818</v>
      </c>
      <c r="V92">
        <f t="shared" si="26"/>
        <v>-60.879104447788563</v>
      </c>
      <c r="W92" s="214"/>
    </row>
    <row r="93" spans="1:23" ht="15.75" thickBot="1" x14ac:dyDescent="0.3">
      <c r="E93">
        <f>SUM(E5:E92)</f>
        <v>676208</v>
      </c>
      <c r="F93">
        <f>SUM(F5:F92)</f>
        <v>701056</v>
      </c>
      <c r="G93">
        <f>SUM(G5:G92)</f>
        <v>707263</v>
      </c>
      <c r="P93">
        <f>SUM(P5:P92)</f>
        <v>29699.378843988208</v>
      </c>
      <c r="S93">
        <f>SUM(S5:S92)</f>
        <v>53707.921601925904</v>
      </c>
      <c r="V93">
        <f>SUM(V5:V92)</f>
        <v>33890.951078609964</v>
      </c>
      <c r="W93" s="167"/>
    </row>
    <row r="94" spans="1:23" ht="15.75" thickBot="1" x14ac:dyDescent="0.3">
      <c r="O94" s="184" t="s">
        <v>348</v>
      </c>
      <c r="P94" s="185">
        <f>P93/E93</f>
        <v>4.3920478379416109E-2</v>
      </c>
      <c r="Q94" s="185"/>
      <c r="R94" s="185"/>
      <c r="S94" s="185">
        <f>S93/F93</f>
        <v>7.6610030585182787E-2</v>
      </c>
      <c r="T94" s="185"/>
      <c r="U94" s="185"/>
      <c r="V94" s="186">
        <f>V93/G93</f>
        <v>4.7918456187599184E-2</v>
      </c>
      <c r="W94" s="16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0"/>
  <sheetViews>
    <sheetView topLeftCell="L243" workbookViewId="0">
      <selection activeCell="V260" sqref="V260"/>
    </sheetView>
  </sheetViews>
  <sheetFormatPr baseColWidth="10" defaultRowHeight="15" x14ac:dyDescent="0.25"/>
  <cols>
    <col min="1" max="1" width="34.5703125" bestFit="1" customWidth="1"/>
    <col min="5" max="7" width="16.42578125" bestFit="1" customWidth="1"/>
    <col min="11" max="13" width="12" bestFit="1" customWidth="1"/>
    <col min="14" max="14" width="12.7109375" bestFit="1" customWidth="1"/>
    <col min="15" max="15" width="12.28515625" bestFit="1" customWidth="1"/>
    <col min="16" max="16" width="14.7109375" bestFit="1" customWidth="1"/>
    <col min="17" max="17" width="12.42578125" bestFit="1" customWidth="1"/>
    <col min="18" max="18" width="12.28515625" bestFit="1" customWidth="1"/>
    <col min="19" max="19" width="16.42578125" bestFit="1" customWidth="1"/>
    <col min="20" max="20" width="12.42578125" bestFit="1" customWidth="1"/>
    <col min="21" max="21" width="12.28515625" bestFit="1" customWidth="1"/>
    <col min="22" max="22" width="16.42578125" bestFit="1" customWidth="1"/>
  </cols>
  <sheetData>
    <row r="1" spans="1:22" x14ac:dyDescent="0.25">
      <c r="B1" t="s">
        <v>327</v>
      </c>
      <c r="C1" t="s">
        <v>328</v>
      </c>
      <c r="D1" t="s">
        <v>329</v>
      </c>
      <c r="E1" t="s">
        <v>330</v>
      </c>
      <c r="F1" t="s">
        <v>331</v>
      </c>
      <c r="G1" t="s">
        <v>332</v>
      </c>
      <c r="H1" t="s">
        <v>333</v>
      </c>
      <c r="I1" t="s">
        <v>334</v>
      </c>
      <c r="J1" t="s">
        <v>335</v>
      </c>
      <c r="K1" t="s">
        <v>336</v>
      </c>
      <c r="L1" s="179" t="s">
        <v>337</v>
      </c>
      <c r="M1" s="179" t="s">
        <v>338</v>
      </c>
      <c r="N1" t="s">
        <v>339</v>
      </c>
      <c r="O1" s="179" t="s">
        <v>340</v>
      </c>
      <c r="P1" s="179" t="s">
        <v>341</v>
      </c>
      <c r="Q1" t="s">
        <v>342</v>
      </c>
      <c r="R1" s="179" t="s">
        <v>343</v>
      </c>
      <c r="S1" s="179" t="s">
        <v>344</v>
      </c>
      <c r="T1" t="s">
        <v>345</v>
      </c>
      <c r="U1" s="179" t="s">
        <v>346</v>
      </c>
      <c r="V1" s="179" t="s">
        <v>347</v>
      </c>
    </row>
    <row r="2" spans="1:22" x14ac:dyDescent="0.25">
      <c r="A2" s="180" t="s">
        <v>101</v>
      </c>
      <c r="B2" s="181">
        <v>23232</v>
      </c>
      <c r="C2" s="181">
        <v>28602</v>
      </c>
      <c r="D2" s="181">
        <v>22651</v>
      </c>
      <c r="E2" s="181">
        <v>1234</v>
      </c>
      <c r="F2" s="181">
        <v>2467</v>
      </c>
      <c r="G2" s="181">
        <v>2714</v>
      </c>
      <c r="H2">
        <f>B2*E2</f>
        <v>28668288</v>
      </c>
      <c r="I2">
        <f>H2</f>
        <v>28668288</v>
      </c>
      <c r="J2">
        <f>C2*F2</f>
        <v>70561134</v>
      </c>
      <c r="K2">
        <f>J2</f>
        <v>70561134</v>
      </c>
      <c r="L2">
        <f>D2*G2</f>
        <v>61474814</v>
      </c>
      <c r="M2">
        <f>L2</f>
        <v>61474814</v>
      </c>
      <c r="N2">
        <f>B2/($I$252/$E$253)</f>
        <v>1.5942908111922902</v>
      </c>
      <c r="O2">
        <f>LN(N2)</f>
        <v>0.46642900487715266</v>
      </c>
      <c r="P2">
        <f>E2*N2*O2</f>
        <v>917.63137006172315</v>
      </c>
      <c r="Q2">
        <f>C2/($K$252/$F$253)</f>
        <v>0.90808623218000928</v>
      </c>
      <c r="R2">
        <f>LN(Q2)</f>
        <v>-9.6415935528904345E-2</v>
      </c>
      <c r="S2">
        <f>F2*Q2*R2</f>
        <v>-215.99567758203733</v>
      </c>
      <c r="T2">
        <f>D2/($M$252/$G$253)</f>
        <v>0.75549021092502966</v>
      </c>
      <c r="U2">
        <f>LN(T2)</f>
        <v>-0.28038845443465027</v>
      </c>
      <c r="V2">
        <f>G2*T2*U2</f>
        <v>-574.90860822694276</v>
      </c>
    </row>
    <row r="3" spans="1:22" x14ac:dyDescent="0.25">
      <c r="A3" s="180" t="s">
        <v>183</v>
      </c>
      <c r="B3" s="181">
        <v>19368</v>
      </c>
      <c r="C3" s="181">
        <v>55779</v>
      </c>
      <c r="D3" s="181">
        <v>38762</v>
      </c>
      <c r="E3" s="181">
        <v>9758</v>
      </c>
      <c r="F3" s="181">
        <v>10027</v>
      </c>
      <c r="G3" s="181">
        <v>10050</v>
      </c>
      <c r="H3">
        <f t="shared" ref="H3:H66" si="0">B3*E3</f>
        <v>188992944</v>
      </c>
      <c r="I3">
        <f>I2+H3</f>
        <v>217661232</v>
      </c>
      <c r="J3">
        <f t="shared" ref="J3:J66" si="1">C3*F3</f>
        <v>559296033</v>
      </c>
      <c r="K3">
        <f>K2+J3</f>
        <v>629857167</v>
      </c>
      <c r="L3">
        <f t="shared" ref="L3:L66" si="2">D3*G3</f>
        <v>389558100</v>
      </c>
      <c r="M3">
        <f>M2+L3</f>
        <v>451032914</v>
      </c>
      <c r="N3">
        <f t="shared" ref="N3:N66" si="3">B3/($I$252/$E$253)</f>
        <v>1.3291246742067957</v>
      </c>
      <c r="O3">
        <f t="shared" ref="O3:O66" si="4">LN(N3)</f>
        <v>0.28452058587052448</v>
      </c>
      <c r="P3">
        <f t="shared" ref="P3:P66" si="5">E3*N3*O3</f>
        <v>3690.1177839008055</v>
      </c>
      <c r="Q3">
        <f t="shared" ref="Q3:Q66" si="6">C3/($K$252/$F$253)</f>
        <v>1.7709300728889148</v>
      </c>
      <c r="R3">
        <f t="shared" ref="R3:R66" si="7">LN(Q3)</f>
        <v>0.57150487348638745</v>
      </c>
      <c r="S3">
        <f t="shared" ref="S3:S66" si="8">F3*Q3*R3</f>
        <v>10148.278242112192</v>
      </c>
      <c r="T3">
        <f t="shared" ref="T3:T66" si="9">D3/($M$252/$G$253)</f>
        <v>1.292848508051565</v>
      </c>
      <c r="U3">
        <f t="shared" ref="U3:U66" si="10">LN(T3)</f>
        <v>0.25684792977907472</v>
      </c>
      <c r="V3">
        <f t="shared" ref="V3:V66" si="11">G3*T3*U3</f>
        <v>3337.2579012506494</v>
      </c>
    </row>
    <row r="4" spans="1:22" x14ac:dyDescent="0.25">
      <c r="A4" s="180" t="s">
        <v>12</v>
      </c>
      <c r="B4" s="181">
        <v>10470</v>
      </c>
      <c r="C4" s="181">
        <v>14929</v>
      </c>
      <c r="D4" s="181">
        <v>12389</v>
      </c>
      <c r="E4" s="181">
        <v>1345</v>
      </c>
      <c r="F4" s="181">
        <v>1489</v>
      </c>
      <c r="G4" s="182">
        <v>1497</v>
      </c>
      <c r="H4">
        <f t="shared" si="0"/>
        <v>14082150</v>
      </c>
      <c r="I4">
        <f t="shared" ref="I4:I67" si="12">I3+H4</f>
        <v>231743382</v>
      </c>
      <c r="J4">
        <f t="shared" si="1"/>
        <v>22229281</v>
      </c>
      <c r="K4">
        <f t="shared" ref="K4:K67" si="13">K3+J4</f>
        <v>652086448</v>
      </c>
      <c r="L4">
        <f t="shared" si="2"/>
        <v>18546333</v>
      </c>
      <c r="M4">
        <f t="shared" ref="M4:M67" si="14">M3+L4</f>
        <v>469579247</v>
      </c>
      <c r="N4">
        <f t="shared" si="3"/>
        <v>0.71850141155231062</v>
      </c>
      <c r="O4">
        <f t="shared" si="4"/>
        <v>-0.33058760888278732</v>
      </c>
      <c r="P4">
        <f t="shared" si="5"/>
        <v>-319.474707574261</v>
      </c>
      <c r="Q4">
        <f t="shared" si="6"/>
        <v>0.47398151738393673</v>
      </c>
      <c r="R4">
        <f t="shared" si="7"/>
        <v>-0.74658695090819494</v>
      </c>
      <c r="S4">
        <f t="shared" si="8"/>
        <v>-526.91007120141376</v>
      </c>
      <c r="T4">
        <f t="shared" si="9"/>
        <v>0.41321655658249934</v>
      </c>
      <c r="U4">
        <f t="shared" si="10"/>
        <v>-0.88378347336587937</v>
      </c>
      <c r="V4">
        <f t="shared" si="11"/>
        <v>-546.69536355226819</v>
      </c>
    </row>
    <row r="5" spans="1:22" x14ac:dyDescent="0.25">
      <c r="A5" s="180" t="s">
        <v>97</v>
      </c>
      <c r="B5" s="181">
        <v>15285</v>
      </c>
      <c r="C5" s="181">
        <v>31207</v>
      </c>
      <c r="D5" s="181">
        <v>22165</v>
      </c>
      <c r="E5" s="181">
        <v>1293</v>
      </c>
      <c r="F5" s="181">
        <v>1764</v>
      </c>
      <c r="G5" s="182">
        <v>1818</v>
      </c>
      <c r="H5">
        <f t="shared" si="0"/>
        <v>19763505</v>
      </c>
      <c r="I5">
        <f t="shared" si="12"/>
        <v>251506887</v>
      </c>
      <c r="J5">
        <f t="shared" si="1"/>
        <v>55049148</v>
      </c>
      <c r="K5">
        <f t="shared" si="13"/>
        <v>707135596</v>
      </c>
      <c r="L5">
        <f t="shared" si="2"/>
        <v>40295970</v>
      </c>
      <c r="M5">
        <f t="shared" si="14"/>
        <v>509875217</v>
      </c>
      <c r="N5">
        <f t="shared" si="3"/>
        <v>1.0489297111343905</v>
      </c>
      <c r="O5">
        <f t="shared" si="4"/>
        <v>4.7770321577565056E-2</v>
      </c>
      <c r="P5">
        <f t="shared" si="5"/>
        <v>64.789268529805867</v>
      </c>
      <c r="Q5">
        <f t="shared" si="6"/>
        <v>0.99079249869385178</v>
      </c>
      <c r="R5">
        <f t="shared" si="7"/>
        <v>-9.2501523545631698E-3</v>
      </c>
      <c r="S5">
        <f t="shared" si="8"/>
        <v>-16.167027480089274</v>
      </c>
      <c r="T5">
        <f t="shared" si="9"/>
        <v>0.73928040815651763</v>
      </c>
      <c r="U5">
        <f t="shared" si="10"/>
        <v>-0.30207798730246438</v>
      </c>
      <c r="V5">
        <f t="shared" si="11"/>
        <v>-405.99637402598256</v>
      </c>
    </row>
    <row r="6" spans="1:22" x14ac:dyDescent="0.25">
      <c r="A6" s="180" t="s">
        <v>213</v>
      </c>
      <c r="B6" s="181">
        <v>53449</v>
      </c>
      <c r="C6" s="181">
        <v>63723</v>
      </c>
      <c r="D6" s="181">
        <v>52175</v>
      </c>
      <c r="E6" s="182">
        <v>139</v>
      </c>
      <c r="F6" s="182">
        <v>198</v>
      </c>
      <c r="G6" s="181">
        <v>225</v>
      </c>
      <c r="H6">
        <f t="shared" si="0"/>
        <v>7429411</v>
      </c>
      <c r="I6">
        <f t="shared" si="12"/>
        <v>258936298</v>
      </c>
      <c r="J6">
        <f t="shared" si="1"/>
        <v>12617154</v>
      </c>
      <c r="K6">
        <f t="shared" si="13"/>
        <v>719752750</v>
      </c>
      <c r="L6">
        <f t="shared" si="2"/>
        <v>11739375</v>
      </c>
      <c r="M6">
        <f t="shared" si="14"/>
        <v>521614592</v>
      </c>
      <c r="N6">
        <f t="shared" si="3"/>
        <v>3.6679256873027173</v>
      </c>
      <c r="O6">
        <f t="shared" si="4"/>
        <v>1.2996262944569037</v>
      </c>
      <c r="P6">
        <f t="shared" si="5"/>
        <v>662.60364103722054</v>
      </c>
      <c r="Q6">
        <f t="shared" si="6"/>
        <v>2.0231444994478265</v>
      </c>
      <c r="R6">
        <f t="shared" si="7"/>
        <v>0.70465298393320963</v>
      </c>
      <c r="S6">
        <f t="shared" si="8"/>
        <v>282.27173207586617</v>
      </c>
      <c r="T6">
        <f t="shared" si="9"/>
        <v>1.7402190523603118</v>
      </c>
      <c r="U6">
        <f t="shared" si="10"/>
        <v>0.55401099746378335</v>
      </c>
      <c r="V6">
        <f t="shared" si="11"/>
        <v>216.92261092581364</v>
      </c>
    </row>
    <row r="7" spans="1:22" x14ac:dyDescent="0.25">
      <c r="A7" s="180" t="s">
        <v>136</v>
      </c>
      <c r="B7" s="181">
        <v>27622</v>
      </c>
      <c r="C7" s="181">
        <v>41346</v>
      </c>
      <c r="D7" s="181">
        <v>28175</v>
      </c>
      <c r="E7" s="182">
        <v>745</v>
      </c>
      <c r="F7" s="182">
        <v>902</v>
      </c>
      <c r="G7" s="181">
        <v>913</v>
      </c>
      <c r="H7">
        <f t="shared" si="0"/>
        <v>20578390</v>
      </c>
      <c r="I7">
        <f t="shared" si="12"/>
        <v>279514688</v>
      </c>
      <c r="J7">
        <f t="shared" si="1"/>
        <v>37294092</v>
      </c>
      <c r="K7">
        <f t="shared" si="13"/>
        <v>757046842</v>
      </c>
      <c r="L7">
        <f t="shared" si="2"/>
        <v>25723775</v>
      </c>
      <c r="M7">
        <f t="shared" si="14"/>
        <v>547338367</v>
      </c>
      <c r="N7">
        <f t="shared" si="3"/>
        <v>1.8955535806970318</v>
      </c>
      <c r="O7">
        <f t="shared" si="4"/>
        <v>0.63951092289050404</v>
      </c>
      <c r="P7">
        <f t="shared" si="5"/>
        <v>903.10927873606897</v>
      </c>
      <c r="Q7">
        <f t="shared" si="6"/>
        <v>1.3126960826415868</v>
      </c>
      <c r="R7">
        <f t="shared" si="7"/>
        <v>0.27208310062347796</v>
      </c>
      <c r="S7">
        <f t="shared" si="8"/>
        <v>322.1605031479574</v>
      </c>
      <c r="T7">
        <f t="shared" si="9"/>
        <v>0.93973496502638776</v>
      </c>
      <c r="U7">
        <f t="shared" si="10"/>
        <v>-6.2157395573641222E-2</v>
      </c>
      <c r="V7">
        <f t="shared" si="11"/>
        <v>-53.329679373396232</v>
      </c>
    </row>
    <row r="8" spans="1:22" x14ac:dyDescent="0.25">
      <c r="A8" s="180" t="s">
        <v>235</v>
      </c>
      <c r="B8" s="181">
        <v>30362</v>
      </c>
      <c r="C8" s="181">
        <v>72025</v>
      </c>
      <c r="D8" s="181">
        <v>69522</v>
      </c>
      <c r="E8" s="181">
        <v>1541</v>
      </c>
      <c r="F8" s="181">
        <v>1595</v>
      </c>
      <c r="G8" s="182">
        <v>1680</v>
      </c>
      <c r="H8">
        <f t="shared" si="0"/>
        <v>46787842</v>
      </c>
      <c r="I8">
        <f t="shared" si="12"/>
        <v>326302530</v>
      </c>
      <c r="J8">
        <f t="shared" si="1"/>
        <v>114879875</v>
      </c>
      <c r="K8">
        <f t="shared" si="13"/>
        <v>871926717</v>
      </c>
      <c r="L8">
        <f t="shared" si="2"/>
        <v>116796960</v>
      </c>
      <c r="M8">
        <f t="shared" si="14"/>
        <v>664135327</v>
      </c>
      <c r="N8">
        <f t="shared" si="3"/>
        <v>2.0835854687250484</v>
      </c>
      <c r="O8">
        <f t="shared" si="4"/>
        <v>0.73409019274529064</v>
      </c>
      <c r="P8">
        <f t="shared" si="5"/>
        <v>2357.02061349833</v>
      </c>
      <c r="Q8">
        <f t="shared" si="6"/>
        <v>2.2867250847061453</v>
      </c>
      <c r="R8">
        <f t="shared" si="7"/>
        <v>0.82712069999094417</v>
      </c>
      <c r="S8">
        <f t="shared" si="8"/>
        <v>3016.7792561346519</v>
      </c>
      <c r="T8">
        <f t="shared" si="9"/>
        <v>2.3188022799845442</v>
      </c>
      <c r="U8">
        <f t="shared" si="10"/>
        <v>0.84105079374349911</v>
      </c>
      <c r="V8">
        <f t="shared" si="11"/>
        <v>3276.3872368335969</v>
      </c>
    </row>
    <row r="9" spans="1:22" x14ac:dyDescent="0.25">
      <c r="A9" s="180" t="s">
        <v>121</v>
      </c>
      <c r="B9" s="181">
        <v>18149</v>
      </c>
      <c r="C9" s="181">
        <v>31812</v>
      </c>
      <c r="D9" s="181">
        <v>25422</v>
      </c>
      <c r="E9" s="181">
        <v>2008</v>
      </c>
      <c r="F9" s="181">
        <v>2710</v>
      </c>
      <c r="G9" s="182">
        <v>2827</v>
      </c>
      <c r="H9">
        <f t="shared" si="0"/>
        <v>36443192</v>
      </c>
      <c r="I9">
        <f t="shared" si="12"/>
        <v>362745722</v>
      </c>
      <c r="J9">
        <f t="shared" si="1"/>
        <v>86210520</v>
      </c>
      <c r="K9">
        <f t="shared" si="13"/>
        <v>958137237</v>
      </c>
      <c r="L9">
        <f t="shared" si="2"/>
        <v>71867994</v>
      </c>
      <c r="M9">
        <f t="shared" si="14"/>
        <v>736003321</v>
      </c>
      <c r="N9">
        <f t="shared" si="3"/>
        <v>1.2454710714673243</v>
      </c>
      <c r="O9">
        <f t="shared" si="4"/>
        <v>0.21951382900903074</v>
      </c>
      <c r="P9">
        <f t="shared" si="5"/>
        <v>548.98343262608716</v>
      </c>
      <c r="Q9">
        <f t="shared" si="6"/>
        <v>1.010000671914917</v>
      </c>
      <c r="R9">
        <f t="shared" si="7"/>
        <v>9.950996115240902E-3</v>
      </c>
      <c r="S9">
        <f t="shared" si="8"/>
        <v>27.236889586689468</v>
      </c>
      <c r="T9">
        <f t="shared" si="9"/>
        <v>0.84791276950845895</v>
      </c>
      <c r="U9">
        <f t="shared" si="10"/>
        <v>-0.164977514627004</v>
      </c>
      <c r="V9">
        <f t="shared" si="11"/>
        <v>-395.45925235123292</v>
      </c>
    </row>
    <row r="10" spans="1:22" x14ac:dyDescent="0.25">
      <c r="A10" s="180" t="s">
        <v>156</v>
      </c>
      <c r="B10" s="181">
        <v>24891</v>
      </c>
      <c r="C10" s="181">
        <v>43377</v>
      </c>
      <c r="D10" s="181">
        <v>32851</v>
      </c>
      <c r="E10" s="182">
        <v>335</v>
      </c>
      <c r="F10" s="182">
        <v>357</v>
      </c>
      <c r="G10" s="182">
        <v>329</v>
      </c>
      <c r="H10">
        <f t="shared" si="0"/>
        <v>8338485</v>
      </c>
      <c r="I10">
        <f t="shared" si="12"/>
        <v>371084207</v>
      </c>
      <c r="J10">
        <f t="shared" si="1"/>
        <v>15485589</v>
      </c>
      <c r="K10">
        <f t="shared" si="13"/>
        <v>973622826</v>
      </c>
      <c r="L10">
        <f t="shared" si="2"/>
        <v>10807979</v>
      </c>
      <c r="M10">
        <f t="shared" si="14"/>
        <v>746811300</v>
      </c>
      <c r="N10">
        <f t="shared" si="3"/>
        <v>1.7081393156588884</v>
      </c>
      <c r="O10">
        <f t="shared" si="4"/>
        <v>0.53540465858502506</v>
      </c>
      <c r="P10">
        <f t="shared" si="5"/>
        <v>306.3728252838618</v>
      </c>
      <c r="Q10">
        <f t="shared" si="6"/>
        <v>1.3771783963804021</v>
      </c>
      <c r="R10">
        <f t="shared" si="7"/>
        <v>0.32003676573445089</v>
      </c>
      <c r="S10">
        <f t="shared" si="8"/>
        <v>157.34693597464812</v>
      </c>
      <c r="T10">
        <f t="shared" si="9"/>
        <v>1.0956959480419473</v>
      </c>
      <c r="U10">
        <f t="shared" si="10"/>
        <v>9.1389730368112682E-2</v>
      </c>
      <c r="V10">
        <f t="shared" si="11"/>
        <v>32.944532537548774</v>
      </c>
    </row>
    <row r="11" spans="1:22" x14ac:dyDescent="0.25">
      <c r="A11" s="180" t="s">
        <v>36</v>
      </c>
      <c r="B11" s="181">
        <v>14188</v>
      </c>
      <c r="C11" s="181">
        <v>14819</v>
      </c>
      <c r="D11" s="181">
        <v>14883</v>
      </c>
      <c r="E11" s="182">
        <v>554</v>
      </c>
      <c r="F11" s="182">
        <v>841</v>
      </c>
      <c r="G11" s="182">
        <v>910</v>
      </c>
      <c r="H11">
        <f t="shared" si="0"/>
        <v>7860152</v>
      </c>
      <c r="I11">
        <f t="shared" si="12"/>
        <v>378944359</v>
      </c>
      <c r="J11">
        <f t="shared" si="1"/>
        <v>12462779</v>
      </c>
      <c r="K11">
        <f t="shared" si="13"/>
        <v>986085605</v>
      </c>
      <c r="L11">
        <f t="shared" si="2"/>
        <v>13543530</v>
      </c>
      <c r="M11">
        <f t="shared" si="14"/>
        <v>760354830</v>
      </c>
      <c r="N11">
        <f t="shared" si="3"/>
        <v>0.97364833114653127</v>
      </c>
      <c r="O11">
        <f t="shared" si="4"/>
        <v>-2.6705096853857496E-2</v>
      </c>
      <c r="P11">
        <f t="shared" si="5"/>
        <v>-14.404760633615117</v>
      </c>
      <c r="Q11">
        <f t="shared" si="6"/>
        <v>0.47048912225283396</v>
      </c>
      <c r="R11">
        <f t="shared" si="7"/>
        <v>-0.75398243977160662</v>
      </c>
      <c r="S11">
        <f t="shared" si="8"/>
        <v>-298.33679101332467</v>
      </c>
      <c r="T11">
        <f t="shared" si="9"/>
        <v>0.4964001946579496</v>
      </c>
      <c r="U11">
        <f t="shared" si="10"/>
        <v>-0.7003728335124596</v>
      </c>
      <c r="V11">
        <f t="shared" si="11"/>
        <v>-316.37534190873947</v>
      </c>
    </row>
    <row r="12" spans="1:22" x14ac:dyDescent="0.25">
      <c r="A12" s="180" t="s">
        <v>247</v>
      </c>
      <c r="B12" s="181">
        <v>26120</v>
      </c>
      <c r="C12" s="181">
        <v>113476</v>
      </c>
      <c r="D12" s="181">
        <v>106916</v>
      </c>
      <c r="E12" s="182">
        <v>403</v>
      </c>
      <c r="F12" s="182">
        <v>447</v>
      </c>
      <c r="G12" s="181">
        <v>499</v>
      </c>
      <c r="H12">
        <f t="shared" si="0"/>
        <v>10526360</v>
      </c>
      <c r="I12">
        <f t="shared" si="12"/>
        <v>389470719</v>
      </c>
      <c r="J12">
        <f t="shared" si="1"/>
        <v>50723772</v>
      </c>
      <c r="K12">
        <f t="shared" si="13"/>
        <v>1036809377</v>
      </c>
      <c r="L12">
        <f t="shared" si="2"/>
        <v>53351084</v>
      </c>
      <c r="M12">
        <f t="shared" si="14"/>
        <v>813705914</v>
      </c>
      <c r="N12">
        <f t="shared" si="3"/>
        <v>1.7924791661648856</v>
      </c>
      <c r="O12">
        <f t="shared" si="4"/>
        <v>0.58359967064299745</v>
      </c>
      <c r="P12">
        <f t="shared" si="5"/>
        <v>421.57437115632956</v>
      </c>
      <c r="Q12">
        <f t="shared" si="6"/>
        <v>3.6027548172456028</v>
      </c>
      <c r="R12">
        <f t="shared" si="7"/>
        <v>1.281698779837821</v>
      </c>
      <c r="S12">
        <f t="shared" si="8"/>
        <v>2064.0879646333788</v>
      </c>
      <c r="T12">
        <f t="shared" si="9"/>
        <v>3.5660231950580754</v>
      </c>
      <c r="U12">
        <f t="shared" si="10"/>
        <v>1.2714510239229002</v>
      </c>
      <c r="V12">
        <f t="shared" si="11"/>
        <v>2262.4778975020117</v>
      </c>
    </row>
    <row r="13" spans="1:22" x14ac:dyDescent="0.25">
      <c r="A13" s="180" t="s">
        <v>240</v>
      </c>
      <c r="B13" s="181">
        <v>15432</v>
      </c>
      <c r="C13" s="181">
        <v>76052</v>
      </c>
      <c r="D13" s="181">
        <v>79315</v>
      </c>
      <c r="E13" s="182">
        <v>540</v>
      </c>
      <c r="F13" s="182">
        <v>588</v>
      </c>
      <c r="G13" s="181">
        <v>575</v>
      </c>
      <c r="H13">
        <f t="shared" si="0"/>
        <v>8333280</v>
      </c>
      <c r="I13">
        <f t="shared" si="12"/>
        <v>397803999</v>
      </c>
      <c r="J13">
        <f t="shared" si="1"/>
        <v>44718576</v>
      </c>
      <c r="K13">
        <f t="shared" si="13"/>
        <v>1081527953</v>
      </c>
      <c r="L13">
        <f t="shared" si="2"/>
        <v>45606125</v>
      </c>
      <c r="M13">
        <f t="shared" si="14"/>
        <v>859312039</v>
      </c>
      <c r="N13">
        <f t="shared" si="3"/>
        <v>1.0590175533023167</v>
      </c>
      <c r="O13">
        <f t="shared" si="4"/>
        <v>5.7341641838195012E-2</v>
      </c>
      <c r="P13">
        <f t="shared" si="5"/>
        <v>32.791934830584438</v>
      </c>
      <c r="Q13">
        <f t="shared" si="6"/>
        <v>2.4145784955511527</v>
      </c>
      <c r="R13">
        <f t="shared" si="7"/>
        <v>0.88152473586769176</v>
      </c>
      <c r="S13">
        <f t="shared" si="8"/>
        <v>1251.5642742672526</v>
      </c>
      <c r="T13">
        <f t="shared" si="9"/>
        <v>2.6454331411204239</v>
      </c>
      <c r="U13">
        <f t="shared" si="10"/>
        <v>0.97283481036093733</v>
      </c>
      <c r="V13">
        <f t="shared" si="11"/>
        <v>1479.8024326945451</v>
      </c>
    </row>
    <row r="14" spans="1:22" x14ac:dyDescent="0.25">
      <c r="A14" s="180" t="s">
        <v>123</v>
      </c>
      <c r="B14" s="181">
        <v>14010</v>
      </c>
      <c r="C14" s="181">
        <v>24188</v>
      </c>
      <c r="D14" s="181">
        <v>25721</v>
      </c>
      <c r="E14" s="181">
        <v>1109</v>
      </c>
      <c r="F14" s="181">
        <v>1108</v>
      </c>
      <c r="G14" s="182">
        <v>1126</v>
      </c>
      <c r="H14">
        <f t="shared" si="0"/>
        <v>15537090</v>
      </c>
      <c r="I14">
        <f t="shared" si="12"/>
        <v>413341089</v>
      </c>
      <c r="J14">
        <f t="shared" si="1"/>
        <v>26800304</v>
      </c>
      <c r="K14">
        <f t="shared" si="13"/>
        <v>1108328257</v>
      </c>
      <c r="L14">
        <f t="shared" si="2"/>
        <v>28961846</v>
      </c>
      <c r="M14">
        <f t="shared" si="14"/>
        <v>888273885</v>
      </c>
      <c r="N14">
        <f t="shared" si="3"/>
        <v>0.96143312090237554</v>
      </c>
      <c r="O14">
        <f t="shared" si="4"/>
        <v>-3.9330273416317181E-2</v>
      </c>
      <c r="P14">
        <f t="shared" si="5"/>
        <v>-41.93509111590226</v>
      </c>
      <c r="Q14">
        <f t="shared" si="6"/>
        <v>0.76794594028284957</v>
      </c>
      <c r="R14">
        <f t="shared" si="7"/>
        <v>-0.26403593856868157</v>
      </c>
      <c r="S14">
        <f t="shared" si="8"/>
        <v>-224.66398244075071</v>
      </c>
      <c r="T14">
        <f t="shared" si="9"/>
        <v>0.85788546709649405</v>
      </c>
      <c r="U14">
        <f t="shared" si="10"/>
        <v>-0.15328467663704626</v>
      </c>
      <c r="V14">
        <f t="shared" si="11"/>
        <v>-148.06978416386141</v>
      </c>
    </row>
    <row r="15" spans="1:22" x14ac:dyDescent="0.25">
      <c r="A15" s="180" t="s">
        <v>186</v>
      </c>
      <c r="B15" s="181">
        <v>50817</v>
      </c>
      <c r="C15" s="181">
        <v>55535</v>
      </c>
      <c r="D15" s="181">
        <v>39567</v>
      </c>
      <c r="E15" s="181">
        <v>1057</v>
      </c>
      <c r="F15" s="181">
        <v>1589</v>
      </c>
      <c r="G15" s="182">
        <v>1694</v>
      </c>
      <c r="H15">
        <f t="shared" si="0"/>
        <v>53713569</v>
      </c>
      <c r="I15">
        <f t="shared" si="12"/>
        <v>467054658</v>
      </c>
      <c r="J15">
        <f t="shared" si="1"/>
        <v>88245115</v>
      </c>
      <c r="K15">
        <f t="shared" si="13"/>
        <v>1196573372</v>
      </c>
      <c r="L15">
        <f t="shared" si="2"/>
        <v>67026498</v>
      </c>
      <c r="M15">
        <f t="shared" si="14"/>
        <v>955300383</v>
      </c>
      <c r="N15">
        <f t="shared" si="3"/>
        <v>3.4873052751531772</v>
      </c>
      <c r="O15">
        <f t="shared" si="4"/>
        <v>1.2491293105071215</v>
      </c>
      <c r="P15">
        <f t="shared" si="5"/>
        <v>4604.3926622110921</v>
      </c>
      <c r="Q15">
        <f t="shared" si="6"/>
        <v>1.7631833055071959</v>
      </c>
      <c r="R15">
        <f t="shared" si="7"/>
        <v>0.56712087163943548</v>
      </c>
      <c r="S15">
        <f t="shared" si="8"/>
        <v>1588.9015663430746</v>
      </c>
      <c r="T15">
        <f t="shared" si="9"/>
        <v>1.3196980784808903</v>
      </c>
      <c r="U15">
        <f t="shared" si="10"/>
        <v>0.27740298201237618</v>
      </c>
      <c r="V15">
        <f t="shared" si="11"/>
        <v>620.15338086126349</v>
      </c>
    </row>
    <row r="16" spans="1:22" x14ac:dyDescent="0.25">
      <c r="A16" s="180" t="s">
        <v>52</v>
      </c>
      <c r="B16" s="181">
        <v>8973</v>
      </c>
      <c r="C16" s="181">
        <v>21308</v>
      </c>
      <c r="D16" s="181">
        <v>17391</v>
      </c>
      <c r="E16" s="182">
        <v>200</v>
      </c>
      <c r="F16" s="182">
        <v>184</v>
      </c>
      <c r="G16" s="181">
        <v>195</v>
      </c>
      <c r="H16">
        <f t="shared" si="0"/>
        <v>1794600</v>
      </c>
      <c r="I16">
        <f t="shared" si="12"/>
        <v>468849258</v>
      </c>
      <c r="J16">
        <f t="shared" si="1"/>
        <v>3920672</v>
      </c>
      <c r="K16">
        <f t="shared" si="13"/>
        <v>1200494044</v>
      </c>
      <c r="L16">
        <f t="shared" si="2"/>
        <v>3391245</v>
      </c>
      <c r="M16">
        <f t="shared" si="14"/>
        <v>958691628</v>
      </c>
      <c r="N16">
        <f t="shared" si="3"/>
        <v>0.6157701209034272</v>
      </c>
      <c r="O16">
        <f t="shared" si="4"/>
        <v>-0.48488156544931221</v>
      </c>
      <c r="P16">
        <f t="shared" si="5"/>
        <v>-59.715116036113209</v>
      </c>
      <c r="Q16">
        <f t="shared" si="6"/>
        <v>0.67650868594125024</v>
      </c>
      <c r="R16">
        <f t="shared" si="7"/>
        <v>-0.39080999192489518</v>
      </c>
      <c r="S16">
        <f t="shared" si="8"/>
        <v>-48.647089152527151</v>
      </c>
      <c r="T16">
        <f t="shared" si="9"/>
        <v>0.58005078178434466</v>
      </c>
      <c r="U16">
        <f t="shared" si="10"/>
        <v>-0.54463962447377567</v>
      </c>
      <c r="V16">
        <f t="shared" si="11"/>
        <v>-61.604134793515364</v>
      </c>
    </row>
    <row r="17" spans="1:22" x14ac:dyDescent="0.25">
      <c r="A17" s="180" t="s">
        <v>43</v>
      </c>
      <c r="B17" s="181">
        <v>10003</v>
      </c>
      <c r="C17" s="181">
        <v>17682</v>
      </c>
      <c r="D17" s="181">
        <v>16185</v>
      </c>
      <c r="E17" s="182">
        <v>343</v>
      </c>
      <c r="F17" s="182">
        <v>357</v>
      </c>
      <c r="G17" s="181">
        <v>355</v>
      </c>
      <c r="H17">
        <f t="shared" si="0"/>
        <v>3431029</v>
      </c>
      <c r="I17">
        <f t="shared" si="12"/>
        <v>472280287</v>
      </c>
      <c r="J17">
        <f t="shared" si="1"/>
        <v>6312474</v>
      </c>
      <c r="K17">
        <f t="shared" si="13"/>
        <v>1206806518</v>
      </c>
      <c r="L17">
        <f t="shared" si="2"/>
        <v>5745675</v>
      </c>
      <c r="M17">
        <f t="shared" si="14"/>
        <v>964437303</v>
      </c>
      <c r="N17">
        <f t="shared" si="3"/>
        <v>0.68645364085556471</v>
      </c>
      <c r="O17">
        <f t="shared" si="4"/>
        <v>-0.37621658576218925</v>
      </c>
      <c r="P17">
        <f t="shared" si="5"/>
        <v>-88.581549051019678</v>
      </c>
      <c r="Q17">
        <f t="shared" si="6"/>
        <v>0.56138664280144479</v>
      </c>
      <c r="R17">
        <f t="shared" si="7"/>
        <v>-0.57734540799603529</v>
      </c>
      <c r="S17">
        <f t="shared" si="8"/>
        <v>-115.70869811842572</v>
      </c>
      <c r="T17">
        <f t="shared" si="9"/>
        <v>0.53982645639581495</v>
      </c>
      <c r="U17">
        <f t="shared" si="10"/>
        <v>-0.6165075681212735</v>
      </c>
      <c r="V17">
        <f t="shared" si="11"/>
        <v>-118.14651902323854</v>
      </c>
    </row>
    <row r="18" spans="1:22" x14ac:dyDescent="0.25">
      <c r="A18" s="180" t="s">
        <v>55</v>
      </c>
      <c r="B18" s="181">
        <v>29080</v>
      </c>
      <c r="C18" s="181">
        <v>24298</v>
      </c>
      <c r="D18" s="181">
        <v>17596</v>
      </c>
      <c r="E18" s="182">
        <v>192</v>
      </c>
      <c r="F18" s="182">
        <v>526</v>
      </c>
      <c r="G18" s="181">
        <v>589</v>
      </c>
      <c r="H18">
        <f t="shared" si="0"/>
        <v>5583360</v>
      </c>
      <c r="I18">
        <f t="shared" si="12"/>
        <v>477863647</v>
      </c>
      <c r="J18">
        <f t="shared" si="1"/>
        <v>12780748</v>
      </c>
      <c r="K18">
        <f t="shared" si="13"/>
        <v>1219587266</v>
      </c>
      <c r="L18">
        <f t="shared" si="2"/>
        <v>10364044</v>
      </c>
      <c r="M18">
        <f t="shared" si="14"/>
        <v>974801347</v>
      </c>
      <c r="N18">
        <f t="shared" si="3"/>
        <v>1.9956085050564654</v>
      </c>
      <c r="O18">
        <f t="shared" si="4"/>
        <v>0.69094901890008575</v>
      </c>
      <c r="P18">
        <f t="shared" si="5"/>
        <v>264.7418378260669</v>
      </c>
      <c r="Q18">
        <f t="shared" si="6"/>
        <v>0.77143833541395235</v>
      </c>
      <c r="R18">
        <f t="shared" si="7"/>
        <v>-0.25949853854709759</v>
      </c>
      <c r="S18">
        <f t="shared" si="8"/>
        <v>-105.29842544566044</v>
      </c>
      <c r="T18">
        <f t="shared" si="9"/>
        <v>0.58688825003032186</v>
      </c>
      <c r="U18">
        <f t="shared" si="10"/>
        <v>-0.53292085201300798</v>
      </c>
      <c r="V18">
        <f t="shared" si="11"/>
        <v>-184.21857689688102</v>
      </c>
    </row>
    <row r="19" spans="1:22" x14ac:dyDescent="0.25">
      <c r="A19" s="180" t="s">
        <v>218</v>
      </c>
      <c r="B19" s="181">
        <v>30944</v>
      </c>
      <c r="C19" s="181">
        <v>57736</v>
      </c>
      <c r="D19" s="181">
        <v>56281</v>
      </c>
      <c r="E19" s="182">
        <v>921</v>
      </c>
      <c r="F19" s="181">
        <v>1025</v>
      </c>
      <c r="G19" s="182">
        <v>1051</v>
      </c>
      <c r="H19">
        <f t="shared" si="0"/>
        <v>28499424</v>
      </c>
      <c r="I19">
        <f t="shared" si="12"/>
        <v>506363071</v>
      </c>
      <c r="J19">
        <f t="shared" si="1"/>
        <v>59179400</v>
      </c>
      <c r="K19">
        <f t="shared" si="13"/>
        <v>1278766666</v>
      </c>
      <c r="L19">
        <f t="shared" si="2"/>
        <v>59151331</v>
      </c>
      <c r="M19">
        <f t="shared" si="14"/>
        <v>1033952678</v>
      </c>
      <c r="N19">
        <f t="shared" si="3"/>
        <v>2.1235250887368387</v>
      </c>
      <c r="O19">
        <f t="shared" si="4"/>
        <v>0.75307748550565101</v>
      </c>
      <c r="P19">
        <f t="shared" si="5"/>
        <v>1472.8437984296088</v>
      </c>
      <c r="Q19">
        <f t="shared" si="6"/>
        <v>1.8330629571758974</v>
      </c>
      <c r="R19">
        <f t="shared" si="7"/>
        <v>0.60598831479032422</v>
      </c>
      <c r="S19">
        <f t="shared" si="8"/>
        <v>1138.58510063168</v>
      </c>
      <c r="T19">
        <f t="shared" si="9"/>
        <v>1.8771685383016905</v>
      </c>
      <c r="U19">
        <f t="shared" si="10"/>
        <v>0.62976454489020306</v>
      </c>
      <c r="V19">
        <f t="shared" si="11"/>
        <v>1242.4650739062663</v>
      </c>
    </row>
    <row r="20" spans="1:22" x14ac:dyDescent="0.25">
      <c r="A20" s="180" t="s">
        <v>150</v>
      </c>
      <c r="B20" s="181">
        <v>23143</v>
      </c>
      <c r="C20" s="181">
        <v>39182</v>
      </c>
      <c r="D20" s="181">
        <v>30941</v>
      </c>
      <c r="E20" s="182">
        <v>348</v>
      </c>
      <c r="F20" s="182">
        <v>357</v>
      </c>
      <c r="G20" s="182">
        <v>367</v>
      </c>
      <c r="H20">
        <f t="shared" si="0"/>
        <v>8053764</v>
      </c>
      <c r="I20">
        <f t="shared" si="12"/>
        <v>514416835</v>
      </c>
      <c r="J20">
        <f t="shared" si="1"/>
        <v>13987974</v>
      </c>
      <c r="K20">
        <f t="shared" si="13"/>
        <v>1292754640</v>
      </c>
      <c r="L20">
        <f t="shared" si="2"/>
        <v>11355347</v>
      </c>
      <c r="M20">
        <f t="shared" si="14"/>
        <v>1045308025</v>
      </c>
      <c r="N20">
        <f t="shared" si="3"/>
        <v>1.5881832060702123</v>
      </c>
      <c r="O20">
        <f t="shared" si="4"/>
        <v>0.46259072523229217</v>
      </c>
      <c r="P20">
        <f t="shared" si="5"/>
        <v>255.66822974202276</v>
      </c>
      <c r="Q20">
        <f t="shared" si="6"/>
        <v>1.2439911456988015</v>
      </c>
      <c r="R20">
        <f t="shared" si="7"/>
        <v>0.21832487668619244</v>
      </c>
      <c r="S20">
        <f t="shared" si="8"/>
        <v>96.959134213575979</v>
      </c>
      <c r="T20">
        <f t="shared" si="9"/>
        <v>1.0319907560916226</v>
      </c>
      <c r="U20">
        <f t="shared" si="10"/>
        <v>3.1489709743694867E-2</v>
      </c>
      <c r="V20">
        <f t="shared" si="11"/>
        <v>11.926431797873015</v>
      </c>
    </row>
    <row r="21" spans="1:22" x14ac:dyDescent="0.25">
      <c r="A21" s="180" t="s">
        <v>16</v>
      </c>
      <c r="B21" s="181">
        <v>11221</v>
      </c>
      <c r="C21" s="181">
        <v>13918</v>
      </c>
      <c r="D21" s="181">
        <v>13164</v>
      </c>
      <c r="E21" s="182">
        <v>408</v>
      </c>
      <c r="F21" s="182">
        <v>486</v>
      </c>
      <c r="G21" s="181">
        <v>511</v>
      </c>
      <c r="H21">
        <f t="shared" si="0"/>
        <v>4578168</v>
      </c>
      <c r="I21">
        <f t="shared" si="12"/>
        <v>518995003</v>
      </c>
      <c r="J21">
        <f t="shared" si="1"/>
        <v>6764148</v>
      </c>
      <c r="K21">
        <f t="shared" si="13"/>
        <v>1299518788</v>
      </c>
      <c r="L21">
        <f t="shared" si="2"/>
        <v>6726804</v>
      </c>
      <c r="M21">
        <f t="shared" si="14"/>
        <v>1052034829</v>
      </c>
      <c r="N21">
        <f t="shared" si="3"/>
        <v>0.77003861881838365</v>
      </c>
      <c r="O21">
        <f t="shared" si="4"/>
        <v>-0.2613146110825037</v>
      </c>
      <c r="P21">
        <f t="shared" si="5"/>
        <v>-82.098715615573965</v>
      </c>
      <c r="Q21">
        <f t="shared" si="6"/>
        <v>0.44188323122443779</v>
      </c>
      <c r="R21">
        <f t="shared" si="7"/>
        <v>-0.81670961455698965</v>
      </c>
      <c r="S21">
        <f t="shared" si="8"/>
        <v>-175.39267775791876</v>
      </c>
      <c r="T21">
        <f t="shared" si="9"/>
        <v>0.4390655219026573</v>
      </c>
      <c r="U21">
        <f t="shared" si="10"/>
        <v>-0.82310662441838767</v>
      </c>
      <c r="V21">
        <f t="shared" si="11"/>
        <v>-184.6742449518467</v>
      </c>
    </row>
    <row r="22" spans="1:22" x14ac:dyDescent="0.25">
      <c r="A22" s="180" t="s">
        <v>181</v>
      </c>
      <c r="B22" s="181">
        <v>21502</v>
      </c>
      <c r="C22" s="181">
        <v>43947</v>
      </c>
      <c r="D22" s="181">
        <v>38122</v>
      </c>
      <c r="E22" s="181">
        <v>1082</v>
      </c>
      <c r="F22" s="181">
        <v>1503</v>
      </c>
      <c r="G22" s="181">
        <v>1471</v>
      </c>
      <c r="H22">
        <f t="shared" si="0"/>
        <v>23265164</v>
      </c>
      <c r="I22">
        <f t="shared" si="12"/>
        <v>542260167</v>
      </c>
      <c r="J22">
        <f t="shared" si="1"/>
        <v>66052341</v>
      </c>
      <c r="K22">
        <f t="shared" si="13"/>
        <v>1365571129</v>
      </c>
      <c r="L22">
        <f t="shared" si="2"/>
        <v>56077462</v>
      </c>
      <c r="M22">
        <f t="shared" si="14"/>
        <v>1108112291</v>
      </c>
      <c r="N22">
        <f t="shared" si="3"/>
        <v>1.4755699475833604</v>
      </c>
      <c r="O22">
        <f t="shared" si="4"/>
        <v>0.3890443202978035</v>
      </c>
      <c r="P22">
        <f t="shared" si="5"/>
        <v>621.13520010880757</v>
      </c>
      <c r="Q22">
        <f t="shared" si="6"/>
        <v>1.3952753529688438</v>
      </c>
      <c r="R22">
        <f t="shared" si="7"/>
        <v>0.33309178143609464</v>
      </c>
      <c r="S22">
        <f t="shared" si="8"/>
        <v>698.52639363014464</v>
      </c>
      <c r="T22">
        <f t="shared" si="9"/>
        <v>1.2715022657226605</v>
      </c>
      <c r="U22">
        <f t="shared" si="10"/>
        <v>0.24019908780740007</v>
      </c>
      <c r="V22">
        <f t="shared" si="11"/>
        <v>449.26352971066103</v>
      </c>
    </row>
    <row r="23" spans="1:22" x14ac:dyDescent="0.25">
      <c r="A23" s="180" t="s">
        <v>94</v>
      </c>
      <c r="B23" s="181">
        <v>13974</v>
      </c>
      <c r="C23" s="181">
        <v>14278</v>
      </c>
      <c r="D23" s="181">
        <v>21628</v>
      </c>
      <c r="E23" s="182">
        <v>190</v>
      </c>
      <c r="F23" s="182">
        <v>190</v>
      </c>
      <c r="G23" s="182">
        <v>178</v>
      </c>
      <c r="H23">
        <f t="shared" si="0"/>
        <v>2655060</v>
      </c>
      <c r="I23">
        <f t="shared" si="12"/>
        <v>544915227</v>
      </c>
      <c r="J23">
        <f t="shared" si="1"/>
        <v>2712820</v>
      </c>
      <c r="K23">
        <f t="shared" si="13"/>
        <v>1368283949</v>
      </c>
      <c r="L23">
        <f t="shared" si="2"/>
        <v>3849784</v>
      </c>
      <c r="M23">
        <f t="shared" si="14"/>
        <v>1111962075</v>
      </c>
      <c r="N23">
        <f t="shared" si="3"/>
        <v>0.95896262894288331</v>
      </c>
      <c r="O23">
        <f t="shared" si="4"/>
        <v>-4.1903173634973909E-2</v>
      </c>
      <c r="P23">
        <f t="shared" si="5"/>
        <v>-7.634879734508492</v>
      </c>
      <c r="Q23">
        <f t="shared" si="6"/>
        <v>0.45331288801713771</v>
      </c>
      <c r="R23">
        <f t="shared" si="7"/>
        <v>-0.79117268989937917</v>
      </c>
      <c r="S23">
        <f t="shared" si="8"/>
        <v>-68.143267625929226</v>
      </c>
      <c r="T23">
        <f t="shared" si="9"/>
        <v>0.72136957670242108</v>
      </c>
      <c r="U23">
        <f t="shared" si="10"/>
        <v>-0.32660368397972284</v>
      </c>
      <c r="V23">
        <f t="shared" si="11"/>
        <v>-41.937149104618904</v>
      </c>
    </row>
    <row r="24" spans="1:22" x14ac:dyDescent="0.25">
      <c r="A24" s="180" t="s">
        <v>246</v>
      </c>
      <c r="B24" s="181">
        <v>34645</v>
      </c>
      <c r="C24" s="181">
        <v>111055</v>
      </c>
      <c r="D24" s="181">
        <v>101147</v>
      </c>
      <c r="E24" s="181">
        <v>1423</v>
      </c>
      <c r="F24" s="181">
        <v>1506</v>
      </c>
      <c r="G24" s="182">
        <v>1512</v>
      </c>
      <c r="H24">
        <f t="shared" si="0"/>
        <v>49299835</v>
      </c>
      <c r="I24">
        <f t="shared" si="12"/>
        <v>594215062</v>
      </c>
      <c r="J24">
        <f t="shared" si="1"/>
        <v>167248830</v>
      </c>
      <c r="K24">
        <f t="shared" si="13"/>
        <v>1535532779</v>
      </c>
      <c r="L24">
        <f t="shared" si="2"/>
        <v>152934264</v>
      </c>
      <c r="M24">
        <f t="shared" si="14"/>
        <v>1264896339</v>
      </c>
      <c r="N24">
        <f t="shared" si="3"/>
        <v>2.3775053871279654</v>
      </c>
      <c r="O24">
        <f t="shared" si="4"/>
        <v>0.86605178131411165</v>
      </c>
      <c r="P24">
        <f t="shared" si="5"/>
        <v>2930.0178696874391</v>
      </c>
      <c r="Q24">
        <f t="shared" si="6"/>
        <v>3.5258903753146957</v>
      </c>
      <c r="R24">
        <f t="shared" si="7"/>
        <v>1.2601329931108243</v>
      </c>
      <c r="S24">
        <f t="shared" si="8"/>
        <v>6691.2947327910888</v>
      </c>
      <c r="T24">
        <f t="shared" si="9"/>
        <v>3.3736068325651836</v>
      </c>
      <c r="U24">
        <f t="shared" si="10"/>
        <v>1.2159824487520463</v>
      </c>
      <c r="V24">
        <f t="shared" si="11"/>
        <v>6202.59700645254</v>
      </c>
    </row>
    <row r="25" spans="1:22" x14ac:dyDescent="0.25">
      <c r="A25" s="180" t="s">
        <v>182</v>
      </c>
      <c r="B25" s="181">
        <v>20643</v>
      </c>
      <c r="C25" s="181">
        <v>44358</v>
      </c>
      <c r="D25" s="181">
        <v>38366</v>
      </c>
      <c r="E25" s="182">
        <v>650</v>
      </c>
      <c r="F25" s="182">
        <v>683</v>
      </c>
      <c r="G25" s="182">
        <v>696</v>
      </c>
      <c r="H25">
        <f t="shared" si="0"/>
        <v>13417950</v>
      </c>
      <c r="I25">
        <f t="shared" si="12"/>
        <v>607633012</v>
      </c>
      <c r="J25">
        <f t="shared" si="1"/>
        <v>30296514</v>
      </c>
      <c r="K25">
        <f t="shared" si="13"/>
        <v>1565829293</v>
      </c>
      <c r="L25">
        <f t="shared" si="2"/>
        <v>26702736</v>
      </c>
      <c r="M25">
        <f t="shared" si="14"/>
        <v>1291599075</v>
      </c>
      <c r="N25">
        <f t="shared" si="3"/>
        <v>1.4166212644388105</v>
      </c>
      <c r="O25">
        <f t="shared" si="4"/>
        <v>0.34827464512321954</v>
      </c>
      <c r="P25">
        <f t="shared" si="5"/>
        <v>320.69262429518164</v>
      </c>
      <c r="Q25">
        <f t="shared" si="6"/>
        <v>1.4083242111405094</v>
      </c>
      <c r="R25">
        <f t="shared" si="7"/>
        <v>0.34240049482336998</v>
      </c>
      <c r="S25">
        <f t="shared" si="8"/>
        <v>329.3500493213437</v>
      </c>
      <c r="T25">
        <f t="shared" si="9"/>
        <v>1.2796405206105552</v>
      </c>
      <c r="U25">
        <f t="shared" si="10"/>
        <v>0.24657919521466487</v>
      </c>
      <c r="V25">
        <f t="shared" si="11"/>
        <v>219.61077989641294</v>
      </c>
    </row>
    <row r="26" spans="1:22" x14ac:dyDescent="0.25">
      <c r="A26" s="180" t="s">
        <v>177</v>
      </c>
      <c r="B26" s="181">
        <v>14077</v>
      </c>
      <c r="C26" s="181">
        <v>40058</v>
      </c>
      <c r="D26" s="181">
        <v>37593</v>
      </c>
      <c r="E26" s="182">
        <v>861</v>
      </c>
      <c r="F26" s="182">
        <v>910</v>
      </c>
      <c r="G26" s="182">
        <v>866</v>
      </c>
      <c r="H26">
        <f t="shared" si="0"/>
        <v>12120297</v>
      </c>
      <c r="I26">
        <f t="shared" si="12"/>
        <v>619753309</v>
      </c>
      <c r="J26">
        <f t="shared" si="1"/>
        <v>36452780</v>
      </c>
      <c r="K26">
        <f t="shared" si="13"/>
        <v>1602282073</v>
      </c>
      <c r="L26">
        <f t="shared" si="2"/>
        <v>32555538</v>
      </c>
      <c r="M26">
        <f t="shared" si="14"/>
        <v>1324154613</v>
      </c>
      <c r="N26">
        <f t="shared" si="3"/>
        <v>0.96603098093809703</v>
      </c>
      <c r="O26">
        <f t="shared" si="4"/>
        <v>-3.4559373919404592E-2</v>
      </c>
      <c r="P26">
        <f t="shared" si="5"/>
        <v>-28.744851689541228</v>
      </c>
      <c r="Q26">
        <f t="shared" si="6"/>
        <v>1.271803310561038</v>
      </c>
      <c r="R26">
        <f t="shared" si="7"/>
        <v>0.24043582289939275</v>
      </c>
      <c r="S26">
        <f t="shared" si="8"/>
        <v>278.26623874223276</v>
      </c>
      <c r="T26">
        <f t="shared" si="9"/>
        <v>1.2538582622976751</v>
      </c>
      <c r="U26">
        <f t="shared" si="10"/>
        <v>0.22622540735177643</v>
      </c>
      <c r="V26">
        <f t="shared" si="11"/>
        <v>245.64488026562466</v>
      </c>
    </row>
    <row r="27" spans="1:22" x14ac:dyDescent="0.25">
      <c r="A27" s="180" t="s">
        <v>144</v>
      </c>
      <c r="B27" s="181">
        <v>23706</v>
      </c>
      <c r="C27" s="181">
        <v>64511</v>
      </c>
      <c r="D27" s="181">
        <v>29100</v>
      </c>
      <c r="E27" s="182">
        <v>182</v>
      </c>
      <c r="F27" s="182">
        <v>226</v>
      </c>
      <c r="G27" s="181">
        <v>236</v>
      </c>
      <c r="H27">
        <f t="shared" si="0"/>
        <v>4314492</v>
      </c>
      <c r="I27">
        <f t="shared" si="12"/>
        <v>624067801</v>
      </c>
      <c r="J27">
        <f t="shared" si="1"/>
        <v>14579486</v>
      </c>
      <c r="K27">
        <f t="shared" si="13"/>
        <v>1616861559</v>
      </c>
      <c r="L27">
        <f t="shared" si="2"/>
        <v>6867600</v>
      </c>
      <c r="M27">
        <f t="shared" si="14"/>
        <v>1331022213</v>
      </c>
      <c r="N27">
        <f t="shared" si="3"/>
        <v>1.6268189553256041</v>
      </c>
      <c r="O27">
        <f t="shared" si="4"/>
        <v>0.4866265468920758</v>
      </c>
      <c r="P27">
        <f t="shared" si="5"/>
        <v>144.08089889805845</v>
      </c>
      <c r="Q27">
        <f t="shared" si="6"/>
        <v>2.0481627482051805</v>
      </c>
      <c r="R27">
        <f t="shared" si="7"/>
        <v>0.71694317091699555</v>
      </c>
      <c r="S27">
        <f t="shared" si="8"/>
        <v>331.86208272701754</v>
      </c>
      <c r="T27">
        <f t="shared" si="9"/>
        <v>0.97058695589238275</v>
      </c>
      <c r="U27">
        <f t="shared" si="10"/>
        <v>-2.9854281322034382E-2</v>
      </c>
      <c r="V27">
        <f t="shared" si="11"/>
        <v>-6.8383775427751283</v>
      </c>
    </row>
    <row r="28" spans="1:22" x14ac:dyDescent="0.25">
      <c r="A28" s="180" t="s">
        <v>129</v>
      </c>
      <c r="B28" s="181">
        <v>14322</v>
      </c>
      <c r="C28" s="181">
        <v>33141</v>
      </c>
      <c r="D28" s="181">
        <v>26733</v>
      </c>
      <c r="E28" s="181">
        <v>19913</v>
      </c>
      <c r="F28" s="181">
        <v>18276</v>
      </c>
      <c r="G28" s="181">
        <v>18420</v>
      </c>
      <c r="H28">
        <f t="shared" si="0"/>
        <v>285193986</v>
      </c>
      <c r="I28">
        <f t="shared" si="12"/>
        <v>909261787</v>
      </c>
      <c r="J28">
        <f t="shared" si="1"/>
        <v>605684916</v>
      </c>
      <c r="K28">
        <f t="shared" si="13"/>
        <v>2222546475</v>
      </c>
      <c r="L28">
        <f t="shared" si="2"/>
        <v>492421860</v>
      </c>
      <c r="M28">
        <f t="shared" si="14"/>
        <v>1823444073</v>
      </c>
      <c r="N28">
        <f t="shared" si="3"/>
        <v>0.98284405121797447</v>
      </c>
      <c r="O28">
        <f t="shared" si="4"/>
        <v>-1.730481718048478E-2</v>
      </c>
      <c r="P28">
        <f t="shared" si="5"/>
        <v>-338.67904197885821</v>
      </c>
      <c r="Q28">
        <f t="shared" si="6"/>
        <v>1.0521951549079676</v>
      </c>
      <c r="R28">
        <f t="shared" si="7"/>
        <v>5.0878605578599793E-2</v>
      </c>
      <c r="S28">
        <f t="shared" si="8"/>
        <v>978.39144635777564</v>
      </c>
      <c r="T28">
        <f t="shared" si="9"/>
        <v>0.89163921277907454</v>
      </c>
      <c r="U28">
        <f t="shared" si="10"/>
        <v>-0.1146936982007887</v>
      </c>
      <c r="V28">
        <f t="shared" si="11"/>
        <v>-1883.7286454257742</v>
      </c>
    </row>
    <row r="29" spans="1:22" x14ac:dyDescent="0.25">
      <c r="A29" s="180" t="s">
        <v>184</v>
      </c>
      <c r="B29" s="181">
        <v>15163</v>
      </c>
      <c r="C29" s="181">
        <v>31717</v>
      </c>
      <c r="D29" s="181">
        <v>39201</v>
      </c>
      <c r="E29" s="182">
        <v>684</v>
      </c>
      <c r="F29" s="182">
        <v>707</v>
      </c>
      <c r="G29" s="182">
        <v>708</v>
      </c>
      <c r="H29">
        <f t="shared" si="0"/>
        <v>10371492</v>
      </c>
      <c r="I29">
        <f t="shared" si="12"/>
        <v>919633279</v>
      </c>
      <c r="J29">
        <f t="shared" si="1"/>
        <v>22423919</v>
      </c>
      <c r="K29">
        <f t="shared" si="13"/>
        <v>2244970394</v>
      </c>
      <c r="L29">
        <f t="shared" si="2"/>
        <v>27754308</v>
      </c>
      <c r="M29">
        <f t="shared" si="14"/>
        <v>1851198381</v>
      </c>
      <c r="N29">
        <f t="shared" si="3"/>
        <v>1.040557488382778</v>
      </c>
      <c r="O29">
        <f t="shared" si="4"/>
        <v>3.9756616053569303E-2</v>
      </c>
      <c r="P29">
        <f t="shared" si="5"/>
        <v>28.296426470353545</v>
      </c>
      <c r="Q29">
        <f t="shared" si="6"/>
        <v>1.00698451248351</v>
      </c>
      <c r="R29">
        <f t="shared" si="7"/>
        <v>6.9602337606663872E-3</v>
      </c>
      <c r="S29">
        <f t="shared" si="8"/>
        <v>4.955255253380928</v>
      </c>
      <c r="T29">
        <f t="shared" si="9"/>
        <v>1.307490696149048</v>
      </c>
      <c r="U29">
        <f t="shared" si="10"/>
        <v>0.2681098011756376</v>
      </c>
      <c r="V29">
        <f t="shared" si="11"/>
        <v>248.1901579731302</v>
      </c>
    </row>
    <row r="30" spans="1:22" x14ac:dyDescent="0.25">
      <c r="A30" s="180" t="s">
        <v>99</v>
      </c>
      <c r="B30" s="181">
        <v>11195</v>
      </c>
      <c r="C30" s="181">
        <v>23712</v>
      </c>
      <c r="D30" s="181">
        <v>22533</v>
      </c>
      <c r="E30" s="182">
        <v>283</v>
      </c>
      <c r="F30" s="182">
        <v>267</v>
      </c>
      <c r="G30" s="182">
        <v>249</v>
      </c>
      <c r="H30">
        <f t="shared" si="0"/>
        <v>3168185</v>
      </c>
      <c r="I30">
        <f t="shared" si="12"/>
        <v>922801464</v>
      </c>
      <c r="J30">
        <f t="shared" si="1"/>
        <v>6331104</v>
      </c>
      <c r="K30">
        <f t="shared" si="13"/>
        <v>2251301498</v>
      </c>
      <c r="L30">
        <f t="shared" si="2"/>
        <v>5610717</v>
      </c>
      <c r="M30">
        <f t="shared" si="14"/>
        <v>1856809098</v>
      </c>
      <c r="N30">
        <f t="shared" si="3"/>
        <v>0.76825437462541712</v>
      </c>
      <c r="O30">
        <f t="shared" si="4"/>
        <v>-0.2636343837145147</v>
      </c>
      <c r="P30">
        <f t="shared" si="5"/>
        <v>-57.318330011069541</v>
      </c>
      <c r="Q30">
        <f t="shared" si="6"/>
        <v>0.75283339407916861</v>
      </c>
      <c r="R30">
        <f t="shared" si="7"/>
        <v>-0.28391133186597156</v>
      </c>
      <c r="S30">
        <f t="shared" si="8"/>
        <v>-57.068027733514484</v>
      </c>
      <c r="T30">
        <f t="shared" si="9"/>
        <v>0.75155449749563785</v>
      </c>
      <c r="U30">
        <f t="shared" si="10"/>
        <v>-0.28561155412749673</v>
      </c>
      <c r="V30">
        <f t="shared" si="11"/>
        <v>-53.448509362268503</v>
      </c>
    </row>
    <row r="31" spans="1:22" x14ac:dyDescent="0.25">
      <c r="A31" s="180" t="s">
        <v>163</v>
      </c>
      <c r="B31" s="181">
        <v>25116</v>
      </c>
      <c r="C31" s="181">
        <v>39009</v>
      </c>
      <c r="D31" s="181">
        <v>33618</v>
      </c>
      <c r="E31" s="182">
        <v>227</v>
      </c>
      <c r="F31" s="182">
        <v>219</v>
      </c>
      <c r="G31" s="181">
        <v>211</v>
      </c>
      <c r="H31">
        <f t="shared" si="0"/>
        <v>5701332</v>
      </c>
      <c r="I31">
        <f t="shared" si="12"/>
        <v>928502796</v>
      </c>
      <c r="J31">
        <f t="shared" si="1"/>
        <v>8542971</v>
      </c>
      <c r="K31">
        <f t="shared" si="13"/>
        <v>2259844469</v>
      </c>
      <c r="L31">
        <f t="shared" si="2"/>
        <v>7093398</v>
      </c>
      <c r="M31">
        <f t="shared" si="14"/>
        <v>1863902496</v>
      </c>
      <c r="N31">
        <f t="shared" si="3"/>
        <v>1.7235798904057147</v>
      </c>
      <c r="O31">
        <f t="shared" si="4"/>
        <v>0.54440345948663016</v>
      </c>
      <c r="P31">
        <f t="shared" si="5"/>
        <v>212.99928809372994</v>
      </c>
      <c r="Q31">
        <f t="shared" si="6"/>
        <v>1.2384985606289765</v>
      </c>
      <c r="R31">
        <f t="shared" si="7"/>
        <v>0.21389980775764461</v>
      </c>
      <c r="S31">
        <f t="shared" si="8"/>
        <v>58.016298281838019</v>
      </c>
      <c r="T31">
        <f t="shared" si="9"/>
        <v>1.121278085332994</v>
      </c>
      <c r="U31">
        <f t="shared" si="10"/>
        <v>0.11446918231172133</v>
      </c>
      <c r="V31">
        <f t="shared" si="11"/>
        <v>27.082226755717386</v>
      </c>
    </row>
    <row r="32" spans="1:22" x14ac:dyDescent="0.25">
      <c r="A32" s="180" t="s">
        <v>111</v>
      </c>
      <c r="B32" s="181">
        <v>12139</v>
      </c>
      <c r="C32" s="181">
        <v>28712</v>
      </c>
      <c r="D32" s="181">
        <v>24278</v>
      </c>
      <c r="E32" s="182">
        <v>770</v>
      </c>
      <c r="F32" s="181">
        <v>1076</v>
      </c>
      <c r="G32" s="181">
        <v>1116</v>
      </c>
      <c r="H32">
        <f t="shared" si="0"/>
        <v>9347030</v>
      </c>
      <c r="I32">
        <f t="shared" si="12"/>
        <v>937849826</v>
      </c>
      <c r="J32">
        <f t="shared" si="1"/>
        <v>30894112</v>
      </c>
      <c r="K32">
        <f t="shared" si="13"/>
        <v>2290738581</v>
      </c>
      <c r="L32">
        <f t="shared" si="2"/>
        <v>27094248</v>
      </c>
      <c r="M32">
        <f t="shared" si="14"/>
        <v>1890996744</v>
      </c>
      <c r="N32">
        <f t="shared" si="3"/>
        <v>0.83303616378543444</v>
      </c>
      <c r="O32">
        <f t="shared" si="4"/>
        <v>-0.18267822384956625</v>
      </c>
      <c r="P32">
        <f t="shared" si="5"/>
        <v>-117.17672643814024</v>
      </c>
      <c r="Q32">
        <f t="shared" si="6"/>
        <v>0.91157862731111206</v>
      </c>
      <c r="R32">
        <f t="shared" si="7"/>
        <v>-9.2577427134341805E-2</v>
      </c>
      <c r="S32">
        <f t="shared" si="8"/>
        <v>-90.805365847098756</v>
      </c>
      <c r="T32">
        <f t="shared" si="9"/>
        <v>0.80975636134554185</v>
      </c>
      <c r="U32">
        <f t="shared" si="10"/>
        <v>-0.21102186502386933</v>
      </c>
      <c r="V32">
        <f t="shared" si="11"/>
        <v>-190.69794810606359</v>
      </c>
    </row>
    <row r="33" spans="1:22" x14ac:dyDescent="0.25">
      <c r="A33" s="180" t="s">
        <v>214</v>
      </c>
      <c r="B33" s="181">
        <v>33315</v>
      </c>
      <c r="C33" s="181">
        <v>64789</v>
      </c>
      <c r="D33" s="181">
        <v>53395</v>
      </c>
      <c r="E33" s="181">
        <v>2242</v>
      </c>
      <c r="F33" s="181">
        <v>3101</v>
      </c>
      <c r="G33" s="181">
        <v>3246</v>
      </c>
      <c r="H33">
        <f t="shared" si="0"/>
        <v>74692230</v>
      </c>
      <c r="I33">
        <f t="shared" si="12"/>
        <v>1012542056</v>
      </c>
      <c r="J33">
        <f t="shared" si="1"/>
        <v>200910689</v>
      </c>
      <c r="K33">
        <f t="shared" si="13"/>
        <v>2491649270</v>
      </c>
      <c r="L33">
        <f t="shared" si="2"/>
        <v>173320170</v>
      </c>
      <c r="M33">
        <f t="shared" si="14"/>
        <v>2064316914</v>
      </c>
      <c r="N33">
        <f t="shared" si="3"/>
        <v>2.2862344341800598</v>
      </c>
      <c r="O33">
        <f t="shared" si="4"/>
        <v>0.82690611224926758</v>
      </c>
      <c r="P33">
        <f t="shared" si="5"/>
        <v>4238.5037524097679</v>
      </c>
      <c r="Q33">
        <f t="shared" si="6"/>
        <v>2.0569889831728769</v>
      </c>
      <c r="R33">
        <f t="shared" si="7"/>
        <v>0.72124325488247543</v>
      </c>
      <c r="S33">
        <f t="shared" si="8"/>
        <v>4600.6108208205787</v>
      </c>
      <c r="T33">
        <f t="shared" si="9"/>
        <v>1.7809103267997861</v>
      </c>
      <c r="U33">
        <f t="shared" si="10"/>
        <v>0.57712465312402728</v>
      </c>
      <c r="V33">
        <f t="shared" si="11"/>
        <v>3336.2623484294077</v>
      </c>
    </row>
    <row r="34" spans="1:22" x14ac:dyDescent="0.25">
      <c r="A34" s="180" t="s">
        <v>51</v>
      </c>
      <c r="B34" s="181">
        <v>10059</v>
      </c>
      <c r="C34" s="181">
        <v>15275</v>
      </c>
      <c r="D34" s="181">
        <v>17196</v>
      </c>
      <c r="E34" s="182">
        <v>251</v>
      </c>
      <c r="F34" s="182">
        <v>271</v>
      </c>
      <c r="G34" s="182">
        <v>296</v>
      </c>
      <c r="H34">
        <f t="shared" si="0"/>
        <v>2524809</v>
      </c>
      <c r="I34">
        <f t="shared" si="12"/>
        <v>1015066865</v>
      </c>
      <c r="J34">
        <f t="shared" si="1"/>
        <v>4139525</v>
      </c>
      <c r="K34">
        <f t="shared" si="13"/>
        <v>2495788795</v>
      </c>
      <c r="L34">
        <f t="shared" si="2"/>
        <v>5090016</v>
      </c>
      <c r="M34">
        <f t="shared" si="14"/>
        <v>2069406930</v>
      </c>
      <c r="N34">
        <f t="shared" si="3"/>
        <v>0.69029662834810812</v>
      </c>
      <c r="O34">
        <f t="shared" si="4"/>
        <v>-0.37063387761303174</v>
      </c>
      <c r="P34">
        <f t="shared" si="5"/>
        <v>-64.217676333033154</v>
      </c>
      <c r="Q34">
        <f t="shared" si="6"/>
        <v>0.48496668752358724</v>
      </c>
      <c r="R34">
        <f t="shared" si="7"/>
        <v>-0.72367507592198888</v>
      </c>
      <c r="S34">
        <f t="shared" si="8"/>
        <v>-95.109700495995483</v>
      </c>
      <c r="T34">
        <f t="shared" si="9"/>
        <v>0.57354684857475646</v>
      </c>
      <c r="U34">
        <f t="shared" si="10"/>
        <v>-0.55591565686544619</v>
      </c>
      <c r="V34">
        <f t="shared" si="11"/>
        <v>-94.377727228288535</v>
      </c>
    </row>
    <row r="35" spans="1:22" x14ac:dyDescent="0.25">
      <c r="A35" s="180" t="s">
        <v>58</v>
      </c>
      <c r="B35" s="181">
        <v>13982</v>
      </c>
      <c r="C35" s="181">
        <v>17137</v>
      </c>
      <c r="D35" s="181">
        <v>17727</v>
      </c>
      <c r="E35" s="182">
        <v>512</v>
      </c>
      <c r="F35" s="182">
        <v>705</v>
      </c>
      <c r="G35" s="182">
        <v>750</v>
      </c>
      <c r="H35">
        <f t="shared" si="0"/>
        <v>7158784</v>
      </c>
      <c r="I35">
        <f t="shared" si="12"/>
        <v>1022225649</v>
      </c>
      <c r="J35">
        <f t="shared" si="1"/>
        <v>12081585</v>
      </c>
      <c r="K35">
        <f t="shared" si="13"/>
        <v>2507870380</v>
      </c>
      <c r="L35">
        <f t="shared" si="2"/>
        <v>13295250</v>
      </c>
      <c r="M35">
        <f t="shared" si="14"/>
        <v>2082702180</v>
      </c>
      <c r="N35">
        <f t="shared" si="3"/>
        <v>0.95951162715610383</v>
      </c>
      <c r="O35">
        <f t="shared" si="4"/>
        <v>-4.1330845675439404E-2</v>
      </c>
      <c r="P35">
        <f t="shared" si="5"/>
        <v>-20.304602616718682</v>
      </c>
      <c r="Q35">
        <f t="shared" si="6"/>
        <v>0.54408341237916291</v>
      </c>
      <c r="R35">
        <f t="shared" si="7"/>
        <v>-0.60865271230093598</v>
      </c>
      <c r="S35">
        <f t="shared" si="8"/>
        <v>-233.46628048708092</v>
      </c>
      <c r="T35">
        <f t="shared" si="9"/>
        <v>0.5912575590070196</v>
      </c>
      <c r="U35">
        <f t="shared" si="10"/>
        <v>-0.52550355446783392</v>
      </c>
      <c r="V35">
        <f t="shared" si="11"/>
        <v>-233.03096164812288</v>
      </c>
    </row>
    <row r="36" spans="1:22" x14ac:dyDescent="0.25">
      <c r="A36" s="180" t="s">
        <v>212</v>
      </c>
      <c r="B36" s="181">
        <v>33440</v>
      </c>
      <c r="C36" s="181">
        <v>50760</v>
      </c>
      <c r="D36" s="181">
        <v>51446</v>
      </c>
      <c r="E36" s="182">
        <v>465</v>
      </c>
      <c r="F36" s="181">
        <v>1173</v>
      </c>
      <c r="G36" s="181">
        <v>1303</v>
      </c>
      <c r="H36">
        <f t="shared" si="0"/>
        <v>15549600</v>
      </c>
      <c r="I36">
        <f t="shared" si="12"/>
        <v>1037775249</v>
      </c>
      <c r="J36">
        <f t="shared" si="1"/>
        <v>59541480</v>
      </c>
      <c r="K36">
        <f t="shared" si="13"/>
        <v>2567411860</v>
      </c>
      <c r="L36">
        <f t="shared" si="2"/>
        <v>67034138</v>
      </c>
      <c r="M36">
        <f t="shared" si="14"/>
        <v>2149736318</v>
      </c>
      <c r="N36">
        <f t="shared" si="3"/>
        <v>2.2948125312616301</v>
      </c>
      <c r="O36">
        <f t="shared" si="4"/>
        <v>0.83065115445126803</v>
      </c>
      <c r="P36">
        <f t="shared" si="5"/>
        <v>886.37773542889488</v>
      </c>
      <c r="Q36">
        <f t="shared" si="6"/>
        <v>1.6115816077706899</v>
      </c>
      <c r="R36">
        <f t="shared" si="7"/>
        <v>0.47721606186653898</v>
      </c>
      <c r="S36">
        <f t="shared" si="8"/>
        <v>902.12219292185307</v>
      </c>
      <c r="T36">
        <f t="shared" si="9"/>
        <v>1.7159043482075438</v>
      </c>
      <c r="U36">
        <f t="shared" si="10"/>
        <v>0.53994025837438053</v>
      </c>
      <c r="V36">
        <f t="shared" si="11"/>
        <v>1207.2110457633262</v>
      </c>
    </row>
    <row r="37" spans="1:22" x14ac:dyDescent="0.25">
      <c r="A37" s="180" t="s">
        <v>164</v>
      </c>
      <c r="B37" s="181">
        <v>12902</v>
      </c>
      <c r="C37" s="181">
        <v>21482</v>
      </c>
      <c r="D37" s="181">
        <v>33756</v>
      </c>
      <c r="E37" s="182">
        <v>203</v>
      </c>
      <c r="F37" s="182">
        <v>176</v>
      </c>
      <c r="G37" s="181">
        <v>175</v>
      </c>
      <c r="H37">
        <f t="shared" si="0"/>
        <v>2619106</v>
      </c>
      <c r="I37">
        <f t="shared" si="12"/>
        <v>1040394355</v>
      </c>
      <c r="J37">
        <f t="shared" si="1"/>
        <v>3780832</v>
      </c>
      <c r="K37">
        <f t="shared" si="13"/>
        <v>2571192692</v>
      </c>
      <c r="L37">
        <f t="shared" si="2"/>
        <v>5907300</v>
      </c>
      <c r="M37">
        <f t="shared" si="14"/>
        <v>2155643618</v>
      </c>
      <c r="N37">
        <f t="shared" si="3"/>
        <v>0.88539686837133824</v>
      </c>
      <c r="O37">
        <f t="shared" si="4"/>
        <v>-0.12171929565518291</v>
      </c>
      <c r="P37">
        <f t="shared" si="5"/>
        <v>-21.87728628827319</v>
      </c>
      <c r="Q37">
        <f t="shared" si="6"/>
        <v>0.68203302005772182</v>
      </c>
      <c r="R37">
        <f t="shared" si="7"/>
        <v>-0.38267720580379272</v>
      </c>
      <c r="S37">
        <f t="shared" si="8"/>
        <v>-45.935734307163557</v>
      </c>
      <c r="T37">
        <f t="shared" si="9"/>
        <v>1.125880868835164</v>
      </c>
      <c r="U37">
        <f t="shared" si="10"/>
        <v>0.11856572379623893</v>
      </c>
      <c r="V37">
        <f t="shared" si="11"/>
        <v>23.360904021311427</v>
      </c>
    </row>
    <row r="38" spans="1:22" x14ac:dyDescent="0.25">
      <c r="A38" s="180" t="s">
        <v>127</v>
      </c>
      <c r="B38" s="181">
        <v>17654</v>
      </c>
      <c r="C38" s="181">
        <v>30668</v>
      </c>
      <c r="D38" s="181">
        <v>26346</v>
      </c>
      <c r="E38" s="181">
        <v>3796</v>
      </c>
      <c r="F38" s="181">
        <v>4628</v>
      </c>
      <c r="G38" s="182">
        <v>4867</v>
      </c>
      <c r="H38">
        <f t="shared" si="0"/>
        <v>67014584</v>
      </c>
      <c r="I38">
        <f t="shared" si="12"/>
        <v>1107408939</v>
      </c>
      <c r="J38">
        <f t="shared" si="1"/>
        <v>141931504</v>
      </c>
      <c r="K38">
        <f t="shared" si="13"/>
        <v>2713124196</v>
      </c>
      <c r="L38">
        <f t="shared" si="2"/>
        <v>128225982</v>
      </c>
      <c r="M38">
        <f t="shared" si="14"/>
        <v>2283869600</v>
      </c>
      <c r="N38">
        <f t="shared" si="3"/>
        <v>1.2115018070243067</v>
      </c>
      <c r="O38">
        <f t="shared" si="4"/>
        <v>0.19186075283280821</v>
      </c>
      <c r="P38">
        <f t="shared" si="5"/>
        <v>882.34090667014993</v>
      </c>
      <c r="Q38">
        <f t="shared" si="6"/>
        <v>0.97367976255144828</v>
      </c>
      <c r="R38">
        <f t="shared" si="7"/>
        <v>-2.6672815283000008E-2</v>
      </c>
      <c r="S38">
        <f t="shared" si="8"/>
        <v>-120.19277192875565</v>
      </c>
      <c r="T38">
        <f t="shared" si="9"/>
        <v>0.87873140687081497</v>
      </c>
      <c r="U38">
        <f t="shared" si="10"/>
        <v>-0.12927599469184584</v>
      </c>
      <c r="V38">
        <f t="shared" si="11"/>
        <v>-552.88573285115319</v>
      </c>
    </row>
    <row r="39" spans="1:22" x14ac:dyDescent="0.25">
      <c r="A39" s="180" t="s">
        <v>197</v>
      </c>
      <c r="B39" s="181">
        <v>25272</v>
      </c>
      <c r="C39" s="181">
        <v>46506</v>
      </c>
      <c r="D39" s="181">
        <v>44207</v>
      </c>
      <c r="E39" s="182">
        <v>305</v>
      </c>
      <c r="F39" s="182">
        <v>329</v>
      </c>
      <c r="G39" s="182">
        <v>329</v>
      </c>
      <c r="H39">
        <f t="shared" si="0"/>
        <v>7707960</v>
      </c>
      <c r="I39">
        <f t="shared" si="12"/>
        <v>1115116899</v>
      </c>
      <c r="J39">
        <f t="shared" si="1"/>
        <v>15300474</v>
      </c>
      <c r="K39">
        <f t="shared" si="13"/>
        <v>2728424670</v>
      </c>
      <c r="L39">
        <f t="shared" si="2"/>
        <v>14544103</v>
      </c>
      <c r="M39">
        <f t="shared" si="14"/>
        <v>2298413703</v>
      </c>
      <c r="N39">
        <f t="shared" si="3"/>
        <v>1.734285355563514</v>
      </c>
      <c r="O39">
        <f t="shared" si="4"/>
        <v>0.55059542973455111</v>
      </c>
      <c r="P39">
        <f t="shared" si="5"/>
        <v>291.24132514179371</v>
      </c>
      <c r="Q39">
        <f t="shared" si="6"/>
        <v>1.4765211633369524</v>
      </c>
      <c r="R39">
        <f t="shared" si="7"/>
        <v>0.38968875554778143</v>
      </c>
      <c r="S39">
        <f t="shared" si="8"/>
        <v>189.30123554996328</v>
      </c>
      <c r="T39">
        <f t="shared" si="9"/>
        <v>1.474458335365449</v>
      </c>
      <c r="U39">
        <f t="shared" si="10"/>
        <v>0.38829069208552591</v>
      </c>
      <c r="V39">
        <f t="shared" si="11"/>
        <v>188.35856922431617</v>
      </c>
    </row>
    <row r="40" spans="1:22" x14ac:dyDescent="0.25">
      <c r="A40" s="180" t="s">
        <v>106</v>
      </c>
      <c r="B40" s="181">
        <v>15493</v>
      </c>
      <c r="C40" s="181">
        <v>27278</v>
      </c>
      <c r="D40" s="181">
        <v>23769</v>
      </c>
      <c r="E40" s="182">
        <v>691</v>
      </c>
      <c r="F40" s="182">
        <v>715</v>
      </c>
      <c r="G40" s="182">
        <v>725</v>
      </c>
      <c r="H40">
        <f t="shared" si="0"/>
        <v>10705663</v>
      </c>
      <c r="I40">
        <f t="shared" si="12"/>
        <v>1125822562</v>
      </c>
      <c r="J40">
        <f t="shared" si="1"/>
        <v>19503770</v>
      </c>
      <c r="K40">
        <f t="shared" si="13"/>
        <v>2747928440</v>
      </c>
      <c r="L40">
        <f t="shared" si="2"/>
        <v>17232525</v>
      </c>
      <c r="M40">
        <f t="shared" si="14"/>
        <v>2315646228</v>
      </c>
      <c r="N40">
        <f t="shared" si="3"/>
        <v>1.0632036646781231</v>
      </c>
      <c r="O40">
        <f t="shared" si="4"/>
        <v>6.1286675248921986E-2</v>
      </c>
      <c r="P40">
        <f t="shared" si="5"/>
        <v>45.02571044492899</v>
      </c>
      <c r="Q40">
        <f t="shared" si="6"/>
        <v>0.86605049442019066</v>
      </c>
      <c r="R40">
        <f t="shared" si="7"/>
        <v>-0.14381206447496456</v>
      </c>
      <c r="S40">
        <f t="shared" si="8"/>
        <v>-89.052184322623944</v>
      </c>
      <c r="T40">
        <f t="shared" si="9"/>
        <v>0.7927794279933349</v>
      </c>
      <c r="U40">
        <f t="shared" si="10"/>
        <v>-0.23221024484826666</v>
      </c>
      <c r="V40">
        <f t="shared" si="11"/>
        <v>-133.46634118662578</v>
      </c>
    </row>
    <row r="41" spans="1:22" x14ac:dyDescent="0.25">
      <c r="A41" s="180" t="s">
        <v>93</v>
      </c>
      <c r="B41" s="181">
        <v>28949</v>
      </c>
      <c r="C41" s="181">
        <v>23870</v>
      </c>
      <c r="D41" s="181">
        <v>21372</v>
      </c>
      <c r="E41" s="182">
        <v>836</v>
      </c>
      <c r="F41" s="181">
        <v>1159</v>
      </c>
      <c r="G41" s="182">
        <v>1271</v>
      </c>
      <c r="H41">
        <f t="shared" si="0"/>
        <v>24201364</v>
      </c>
      <c r="I41">
        <f t="shared" si="12"/>
        <v>1150023926</v>
      </c>
      <c r="J41">
        <f t="shared" si="1"/>
        <v>27665330</v>
      </c>
      <c r="K41">
        <f t="shared" si="13"/>
        <v>2775593770</v>
      </c>
      <c r="L41">
        <f t="shared" si="2"/>
        <v>27163812</v>
      </c>
      <c r="M41">
        <f t="shared" si="14"/>
        <v>2342810040</v>
      </c>
      <c r="N41">
        <f t="shared" si="3"/>
        <v>1.9866186593149799</v>
      </c>
      <c r="O41">
        <f t="shared" si="4"/>
        <v>0.68643402734283687</v>
      </c>
      <c r="P41">
        <f t="shared" si="5"/>
        <v>1140.0386929822955</v>
      </c>
      <c r="Q41">
        <f t="shared" si="6"/>
        <v>0.75784974344929801</v>
      </c>
      <c r="R41">
        <f t="shared" si="7"/>
        <v>-0.27727014062890926</v>
      </c>
      <c r="S41">
        <f t="shared" si="8"/>
        <v>-243.53963262751105</v>
      </c>
      <c r="T41">
        <f t="shared" si="9"/>
        <v>0.71283107977085924</v>
      </c>
      <c r="U41">
        <f t="shared" si="10"/>
        <v>-0.33851080140395629</v>
      </c>
      <c r="V41">
        <f t="shared" si="11"/>
        <v>-306.69359652025781</v>
      </c>
    </row>
    <row r="42" spans="1:22" x14ac:dyDescent="0.25">
      <c r="A42" s="180" t="s">
        <v>104</v>
      </c>
      <c r="B42" s="181">
        <v>14677</v>
      </c>
      <c r="C42" s="181">
        <v>20222</v>
      </c>
      <c r="D42" s="181">
        <v>23643</v>
      </c>
      <c r="E42" s="182">
        <v>883</v>
      </c>
      <c r="F42" s="181">
        <v>1148</v>
      </c>
      <c r="G42" s="181">
        <v>1106</v>
      </c>
      <c r="H42">
        <f t="shared" si="0"/>
        <v>12959791</v>
      </c>
      <c r="I42">
        <f t="shared" si="12"/>
        <v>1162983717</v>
      </c>
      <c r="J42">
        <f t="shared" si="1"/>
        <v>23214856</v>
      </c>
      <c r="K42">
        <f t="shared" si="13"/>
        <v>2798808626</v>
      </c>
      <c r="L42">
        <f t="shared" si="2"/>
        <v>26149158</v>
      </c>
      <c r="M42">
        <f t="shared" si="14"/>
        <v>2368959198</v>
      </c>
      <c r="N42">
        <f t="shared" si="3"/>
        <v>1.0072058469296334</v>
      </c>
      <c r="O42">
        <f t="shared" si="4"/>
        <v>7.1800088638288E-3</v>
      </c>
      <c r="P42">
        <f t="shared" si="5"/>
        <v>6.3856325203423312</v>
      </c>
      <c r="Q42">
        <f t="shared" si="6"/>
        <v>0.64202922128327211</v>
      </c>
      <c r="R42">
        <f t="shared" si="7"/>
        <v>-0.44312146031044058</v>
      </c>
      <c r="S42">
        <f t="shared" si="8"/>
        <v>-326.60247115937727</v>
      </c>
      <c r="T42">
        <f t="shared" si="9"/>
        <v>0.78857688653483182</v>
      </c>
      <c r="U42">
        <f t="shared" si="10"/>
        <v>-0.237525367459859</v>
      </c>
      <c r="V42">
        <f t="shared" si="11"/>
        <v>-207.16155830745845</v>
      </c>
    </row>
    <row r="43" spans="1:22" x14ac:dyDescent="0.25">
      <c r="A43" s="180" t="s">
        <v>72</v>
      </c>
      <c r="B43" s="181">
        <v>9579</v>
      </c>
      <c r="C43" s="181">
        <v>15383</v>
      </c>
      <c r="D43" s="181">
        <v>19191</v>
      </c>
      <c r="E43" s="182">
        <v>366</v>
      </c>
      <c r="F43" s="182">
        <v>311</v>
      </c>
      <c r="G43" s="181">
        <v>296</v>
      </c>
      <c r="H43">
        <f t="shared" si="0"/>
        <v>3505914</v>
      </c>
      <c r="I43">
        <f t="shared" si="12"/>
        <v>1166489631</v>
      </c>
      <c r="J43">
        <f t="shared" si="1"/>
        <v>4784113</v>
      </c>
      <c r="K43">
        <f t="shared" si="13"/>
        <v>2803592739</v>
      </c>
      <c r="L43">
        <f t="shared" si="2"/>
        <v>5680536</v>
      </c>
      <c r="M43">
        <f t="shared" si="14"/>
        <v>2374639734</v>
      </c>
      <c r="N43">
        <f t="shared" si="3"/>
        <v>0.65735673555487895</v>
      </c>
      <c r="O43">
        <f t="shared" si="4"/>
        <v>-0.41952843136447832</v>
      </c>
      <c r="P43">
        <f t="shared" si="5"/>
        <v>-100.9354214818018</v>
      </c>
      <c r="Q43">
        <f t="shared" si="6"/>
        <v>0.4883955845613972</v>
      </c>
      <c r="R43">
        <f t="shared" si="7"/>
        <v>-0.71662957740603395</v>
      </c>
      <c r="S43">
        <f t="shared" si="8"/>
        <v>-108.84960234644538</v>
      </c>
      <c r="T43">
        <f t="shared" si="9"/>
        <v>0.64008708833438899</v>
      </c>
      <c r="U43">
        <f t="shared" si="10"/>
        <v>-0.44615103636337083</v>
      </c>
      <c r="V43">
        <f t="shared" si="11"/>
        <v>-84.530353275667238</v>
      </c>
    </row>
    <row r="44" spans="1:22" x14ac:dyDescent="0.25">
      <c r="A44" s="180" t="s">
        <v>225</v>
      </c>
      <c r="B44" s="181">
        <v>24829</v>
      </c>
      <c r="C44" s="181">
        <v>72842</v>
      </c>
      <c r="D44" s="181">
        <v>59917</v>
      </c>
      <c r="E44" s="182">
        <v>345</v>
      </c>
      <c r="F44" s="182">
        <v>317</v>
      </c>
      <c r="G44" s="182">
        <v>316</v>
      </c>
      <c r="H44">
        <f t="shared" si="0"/>
        <v>8566005</v>
      </c>
      <c r="I44">
        <f t="shared" si="12"/>
        <v>1175055636</v>
      </c>
      <c r="J44">
        <f t="shared" si="1"/>
        <v>23090914</v>
      </c>
      <c r="K44">
        <f t="shared" si="13"/>
        <v>2826683653</v>
      </c>
      <c r="L44">
        <f t="shared" si="2"/>
        <v>18933772</v>
      </c>
      <c r="M44">
        <f t="shared" si="14"/>
        <v>2393573506</v>
      </c>
      <c r="N44">
        <f t="shared" si="3"/>
        <v>1.7038845795064297</v>
      </c>
      <c r="O44">
        <f t="shared" si="4"/>
        <v>0.53291069108156519</v>
      </c>
      <c r="P44">
        <f t="shared" si="5"/>
        <v>313.2663165318578</v>
      </c>
      <c r="Q44">
        <f t="shared" si="6"/>
        <v>2.3126640558162448</v>
      </c>
      <c r="R44">
        <f t="shared" si="7"/>
        <v>0.83840013094377708</v>
      </c>
      <c r="S44">
        <f t="shared" si="8"/>
        <v>614.64329757042208</v>
      </c>
      <c r="T44">
        <f t="shared" si="9"/>
        <v>1.9984418775327801</v>
      </c>
      <c r="U44">
        <f t="shared" si="10"/>
        <v>0.69236781570042683</v>
      </c>
      <c r="V44">
        <f t="shared" si="11"/>
        <v>437.23556066631534</v>
      </c>
    </row>
    <row r="45" spans="1:22" x14ac:dyDescent="0.25">
      <c r="A45" s="180" t="s">
        <v>250</v>
      </c>
      <c r="B45" s="181">
        <v>68554</v>
      </c>
      <c r="C45" s="181">
        <v>180423</v>
      </c>
      <c r="D45" s="181">
        <v>131567</v>
      </c>
      <c r="E45" s="181">
        <v>1311</v>
      </c>
      <c r="F45" s="181">
        <v>1604</v>
      </c>
      <c r="G45" s="182">
        <v>1644</v>
      </c>
      <c r="H45">
        <f t="shared" si="0"/>
        <v>89874294</v>
      </c>
      <c r="I45">
        <f t="shared" si="12"/>
        <v>1264929930</v>
      </c>
      <c r="J45">
        <f t="shared" si="1"/>
        <v>289398492</v>
      </c>
      <c r="K45">
        <f t="shared" si="13"/>
        <v>3116082145</v>
      </c>
      <c r="L45">
        <f t="shared" si="2"/>
        <v>216296148</v>
      </c>
      <c r="M45">
        <f t="shared" si="14"/>
        <v>2609869654</v>
      </c>
      <c r="N45">
        <f t="shared" si="3"/>
        <v>4.7045029386396466</v>
      </c>
      <c r="O45">
        <f t="shared" si="4"/>
        <v>1.5485201221089024</v>
      </c>
      <c r="P45">
        <f t="shared" si="5"/>
        <v>9550.6578966201869</v>
      </c>
      <c r="Q45">
        <f t="shared" si="6"/>
        <v>5.7282582430813864</v>
      </c>
      <c r="R45">
        <f t="shared" si="7"/>
        <v>1.7454115129789105</v>
      </c>
      <c r="S45">
        <f t="shared" si="8"/>
        <v>16037.061290412119</v>
      </c>
      <c r="T45">
        <f t="shared" si="9"/>
        <v>4.3882204132609317</v>
      </c>
      <c r="U45">
        <f t="shared" si="10"/>
        <v>1.4789237720678008</v>
      </c>
      <c r="V45">
        <f t="shared" si="11"/>
        <v>10669.30269138642</v>
      </c>
    </row>
    <row r="46" spans="1:22" x14ac:dyDescent="0.25">
      <c r="A46" s="180" t="s">
        <v>149</v>
      </c>
      <c r="B46" s="181">
        <v>16445</v>
      </c>
      <c r="C46" s="181">
        <v>33499</v>
      </c>
      <c r="D46" s="181">
        <v>30569</v>
      </c>
      <c r="E46" s="181">
        <v>214234</v>
      </c>
      <c r="F46" s="181">
        <v>232477</v>
      </c>
      <c r="G46" s="181">
        <v>238247</v>
      </c>
      <c r="H46">
        <f t="shared" si="0"/>
        <v>3523078130</v>
      </c>
      <c r="I46">
        <f t="shared" si="12"/>
        <v>4788008060</v>
      </c>
      <c r="J46">
        <f t="shared" si="1"/>
        <v>7787747023</v>
      </c>
      <c r="K46">
        <f t="shared" si="13"/>
        <v>10903829168</v>
      </c>
      <c r="L46">
        <f t="shared" si="2"/>
        <v>7282972543</v>
      </c>
      <c r="M46">
        <f t="shared" si="14"/>
        <v>9892842197</v>
      </c>
      <c r="N46">
        <f t="shared" si="3"/>
        <v>1.1285344520513607</v>
      </c>
      <c r="O46">
        <f t="shared" si="4"/>
        <v>0.12091984587578734</v>
      </c>
      <c r="P46">
        <f t="shared" si="5"/>
        <v>29234.845527229038</v>
      </c>
      <c r="Q46">
        <f t="shared" si="6"/>
        <v>1.0635613136073747</v>
      </c>
      <c r="R46">
        <f t="shared" si="7"/>
        <v>6.1623006659561753E-2</v>
      </c>
      <c r="S46">
        <f t="shared" si="8"/>
        <v>15236.506757916524</v>
      </c>
      <c r="T46">
        <f t="shared" si="9"/>
        <v>1.0195832527379467</v>
      </c>
      <c r="U46">
        <f t="shared" si="10"/>
        <v>1.9393968059256021E-2</v>
      </c>
      <c r="V46">
        <f t="shared" si="11"/>
        <v>4711.0401988540252</v>
      </c>
    </row>
    <row r="47" spans="1:22" x14ac:dyDescent="0.25">
      <c r="A47" s="180" t="s">
        <v>89</v>
      </c>
      <c r="B47" s="181">
        <v>14533</v>
      </c>
      <c r="C47" s="181">
        <v>22913</v>
      </c>
      <c r="D47" s="181">
        <v>21102</v>
      </c>
      <c r="E47" s="182">
        <v>254</v>
      </c>
      <c r="F47" s="182">
        <v>299</v>
      </c>
      <c r="G47" s="181">
        <v>286</v>
      </c>
      <c r="H47">
        <f t="shared" si="0"/>
        <v>3691382</v>
      </c>
      <c r="I47">
        <f t="shared" si="12"/>
        <v>4791699442</v>
      </c>
      <c r="J47">
        <f t="shared" si="1"/>
        <v>6850987</v>
      </c>
      <c r="K47">
        <f t="shared" si="13"/>
        <v>10910680155</v>
      </c>
      <c r="L47">
        <f t="shared" si="2"/>
        <v>6035172</v>
      </c>
      <c r="M47">
        <f t="shared" si="14"/>
        <v>9898877369</v>
      </c>
      <c r="N47">
        <f t="shared" si="3"/>
        <v>0.99732387909166476</v>
      </c>
      <c r="O47">
        <f t="shared" si="4"/>
        <v>-2.6797081211994357E-3</v>
      </c>
      <c r="P47">
        <f t="shared" si="5"/>
        <v>-0.67882437216008673</v>
      </c>
      <c r="Q47">
        <f t="shared" si="6"/>
        <v>0.72746590580870407</v>
      </c>
      <c r="R47">
        <f t="shared" si="7"/>
        <v>-0.31818814590244243</v>
      </c>
      <c r="S47">
        <f t="shared" si="8"/>
        <v>-69.209837305177203</v>
      </c>
      <c r="T47">
        <f t="shared" si="9"/>
        <v>0.70382563378835261</v>
      </c>
      <c r="U47">
        <f t="shared" si="10"/>
        <v>-0.35122463277958083</v>
      </c>
      <c r="V47">
        <f t="shared" si="11"/>
        <v>-70.699457333696586</v>
      </c>
    </row>
    <row r="48" spans="1:22" x14ac:dyDescent="0.25">
      <c r="A48" s="180" t="s">
        <v>6</v>
      </c>
      <c r="B48" s="181">
        <v>9492</v>
      </c>
      <c r="C48" s="181">
        <v>11228</v>
      </c>
      <c r="D48" s="181">
        <v>9793</v>
      </c>
      <c r="E48" s="182">
        <v>136</v>
      </c>
      <c r="F48" s="182">
        <v>184</v>
      </c>
      <c r="G48" s="181">
        <v>193</v>
      </c>
      <c r="H48">
        <f t="shared" si="0"/>
        <v>1290912</v>
      </c>
      <c r="I48">
        <f t="shared" si="12"/>
        <v>4792990354</v>
      </c>
      <c r="J48">
        <f t="shared" si="1"/>
        <v>2065952</v>
      </c>
      <c r="K48">
        <f t="shared" si="13"/>
        <v>10912746107</v>
      </c>
      <c r="L48">
        <f t="shared" si="2"/>
        <v>1890049</v>
      </c>
      <c r="M48">
        <f t="shared" si="14"/>
        <v>9900767418</v>
      </c>
      <c r="N48">
        <f t="shared" si="3"/>
        <v>0.65138637998610627</v>
      </c>
      <c r="O48">
        <f t="shared" si="4"/>
        <v>-0.42865229519171566</v>
      </c>
      <c r="P48">
        <f t="shared" si="5"/>
        <v>-37.97368428992278</v>
      </c>
      <c r="Q48">
        <f t="shared" si="6"/>
        <v>0.35647829574565221</v>
      </c>
      <c r="R48">
        <f t="shared" si="7"/>
        <v>-1.0314819224800118</v>
      </c>
      <c r="S48">
        <f t="shared" si="8"/>
        <v>-67.656968878534741</v>
      </c>
      <c r="T48">
        <f t="shared" si="9"/>
        <v>0.32663086113587986</v>
      </c>
      <c r="U48">
        <f t="shared" si="10"/>
        <v>-1.1189246107608237</v>
      </c>
      <c r="V48">
        <f t="shared" si="11"/>
        <v>-70.53673466767485</v>
      </c>
    </row>
    <row r="49" spans="1:22" x14ac:dyDescent="0.25">
      <c r="A49" s="180" t="s">
        <v>238</v>
      </c>
      <c r="B49" s="181">
        <v>53750</v>
      </c>
      <c r="C49" s="181">
        <v>82370</v>
      </c>
      <c r="D49" s="181">
        <v>74670</v>
      </c>
      <c r="E49" s="182">
        <v>357</v>
      </c>
      <c r="F49" s="182">
        <v>358</v>
      </c>
      <c r="G49" s="182">
        <v>383</v>
      </c>
      <c r="H49">
        <f t="shared" si="0"/>
        <v>19188750</v>
      </c>
      <c r="I49">
        <f t="shared" si="12"/>
        <v>4812179104</v>
      </c>
      <c r="J49">
        <f t="shared" si="1"/>
        <v>29488460</v>
      </c>
      <c r="K49">
        <f t="shared" si="13"/>
        <v>10942234567</v>
      </c>
      <c r="L49">
        <f t="shared" si="2"/>
        <v>28598610</v>
      </c>
      <c r="M49">
        <f t="shared" si="14"/>
        <v>9929366028</v>
      </c>
      <c r="N49">
        <f t="shared" si="3"/>
        <v>3.6885817450751381</v>
      </c>
      <c r="O49">
        <f t="shared" si="4"/>
        <v>1.3052420332425394</v>
      </c>
      <c r="P49">
        <f t="shared" si="5"/>
        <v>1718.7736214101781</v>
      </c>
      <c r="Q49">
        <f t="shared" si="6"/>
        <v>2.6151689722630365</v>
      </c>
      <c r="R49">
        <f t="shared" si="7"/>
        <v>0.96132871197350944</v>
      </c>
      <c r="S49">
        <f t="shared" si="8"/>
        <v>900.02525305213862</v>
      </c>
      <c r="T49">
        <f t="shared" si="9"/>
        <v>2.490506116717671</v>
      </c>
      <c r="U49">
        <f t="shared" si="10"/>
        <v>0.91248594954812923</v>
      </c>
      <c r="V49">
        <f t="shared" si="11"/>
        <v>870.38735424835386</v>
      </c>
    </row>
    <row r="50" spans="1:22" x14ac:dyDescent="0.25">
      <c r="A50" s="180" t="s">
        <v>71</v>
      </c>
      <c r="B50" s="181">
        <v>15646</v>
      </c>
      <c r="C50" s="181">
        <v>18225</v>
      </c>
      <c r="D50" s="181">
        <v>19104</v>
      </c>
      <c r="E50" s="181">
        <v>1451</v>
      </c>
      <c r="F50" s="181">
        <v>2379</v>
      </c>
      <c r="G50" s="182">
        <v>2401</v>
      </c>
      <c r="H50">
        <f t="shared" si="0"/>
        <v>22702346</v>
      </c>
      <c r="I50">
        <f t="shared" si="12"/>
        <v>4834881450</v>
      </c>
      <c r="J50">
        <f t="shared" si="1"/>
        <v>43357275</v>
      </c>
      <c r="K50">
        <f t="shared" si="13"/>
        <v>10985591842</v>
      </c>
      <c r="L50">
        <f t="shared" si="2"/>
        <v>45868704</v>
      </c>
      <c r="M50">
        <f t="shared" si="14"/>
        <v>9975234732</v>
      </c>
      <c r="N50">
        <f t="shared" si="3"/>
        <v>1.0737032555059649</v>
      </c>
      <c r="O50">
        <f t="shared" si="4"/>
        <v>7.111365949765612E-2</v>
      </c>
      <c r="P50">
        <f t="shared" si="5"/>
        <v>110.79105815239886</v>
      </c>
      <c r="Q50">
        <f t="shared" si="6"/>
        <v>0.57862637513043391</v>
      </c>
      <c r="R50">
        <f t="shared" si="7"/>
        <v>-0.54709830308492602</v>
      </c>
      <c r="S50">
        <f t="shared" si="8"/>
        <v>-753.10934342266648</v>
      </c>
      <c r="T50">
        <f t="shared" si="9"/>
        <v>0.63718533351780349</v>
      </c>
      <c r="U50">
        <f t="shared" si="10"/>
        <v>-0.45069471828928953</v>
      </c>
      <c r="V50">
        <f t="shared" si="11"/>
        <v>-689.50973059528417</v>
      </c>
    </row>
    <row r="51" spans="1:22" x14ac:dyDescent="0.25">
      <c r="A51" s="180" t="s">
        <v>193</v>
      </c>
      <c r="B51" s="181">
        <v>50168</v>
      </c>
      <c r="C51" s="181">
        <v>50853</v>
      </c>
      <c r="D51" s="181">
        <v>41915</v>
      </c>
      <c r="E51" s="181">
        <v>1616</v>
      </c>
      <c r="F51" s="181">
        <v>2783</v>
      </c>
      <c r="G51" s="181">
        <v>2973</v>
      </c>
      <c r="H51">
        <f t="shared" si="0"/>
        <v>81071488</v>
      </c>
      <c r="I51">
        <f t="shared" si="12"/>
        <v>4915952938</v>
      </c>
      <c r="J51">
        <f t="shared" si="1"/>
        <v>141523899</v>
      </c>
      <c r="K51">
        <f t="shared" si="13"/>
        <v>11127115741</v>
      </c>
      <c r="L51">
        <f t="shared" si="2"/>
        <v>124613295</v>
      </c>
      <c r="M51">
        <f t="shared" si="14"/>
        <v>10099848027</v>
      </c>
      <c r="N51">
        <f t="shared" si="3"/>
        <v>3.4427677951056657</v>
      </c>
      <c r="O51">
        <f t="shared" si="4"/>
        <v>1.2362757394754869</v>
      </c>
      <c r="P51">
        <f t="shared" si="5"/>
        <v>6878.035847606423</v>
      </c>
      <c r="Q51">
        <f t="shared" si="6"/>
        <v>1.614534269108804</v>
      </c>
      <c r="R51">
        <f t="shared" si="7"/>
        <v>0.47904653682481096</v>
      </c>
      <c r="S51">
        <f t="shared" si="8"/>
        <v>2152.4753107109132</v>
      </c>
      <c r="T51">
        <f t="shared" si="9"/>
        <v>1.3980121050250593</v>
      </c>
      <c r="U51">
        <f t="shared" si="10"/>
        <v>0.33505130259033961</v>
      </c>
      <c r="V51">
        <f t="shared" si="11"/>
        <v>1392.5703745028322</v>
      </c>
    </row>
    <row r="52" spans="1:22" x14ac:dyDescent="0.25">
      <c r="A52" s="180" t="s">
        <v>236</v>
      </c>
      <c r="B52" s="181">
        <v>50700</v>
      </c>
      <c r="C52" s="181">
        <v>86917</v>
      </c>
      <c r="D52" s="181">
        <v>71264</v>
      </c>
      <c r="E52" s="182">
        <v>829</v>
      </c>
      <c r="F52" s="182">
        <v>938</v>
      </c>
      <c r="G52" s="181">
        <v>957</v>
      </c>
      <c r="H52">
        <f t="shared" si="0"/>
        <v>42030300</v>
      </c>
      <c r="I52">
        <f t="shared" si="12"/>
        <v>4957983238</v>
      </c>
      <c r="J52">
        <f t="shared" si="1"/>
        <v>81528146</v>
      </c>
      <c r="K52">
        <f t="shared" si="13"/>
        <v>11208643887</v>
      </c>
      <c r="L52">
        <f t="shared" si="2"/>
        <v>68199648</v>
      </c>
      <c r="M52">
        <f t="shared" si="14"/>
        <v>10168047675</v>
      </c>
      <c r="N52">
        <f t="shared" si="3"/>
        <v>3.4792761762848277</v>
      </c>
      <c r="O52">
        <f t="shared" si="4"/>
        <v>1.2468242768319047</v>
      </c>
      <c r="P52">
        <f t="shared" si="5"/>
        <v>3596.2401359852934</v>
      </c>
      <c r="Q52">
        <f t="shared" si="6"/>
        <v>2.7595318873641657</v>
      </c>
      <c r="R52">
        <f t="shared" si="7"/>
        <v>1.0150610593168536</v>
      </c>
      <c r="S52">
        <f t="shared" si="8"/>
        <v>2627.425572436503</v>
      </c>
      <c r="T52">
        <f t="shared" si="9"/>
        <v>2.3769040833235313</v>
      </c>
      <c r="U52">
        <f t="shared" si="10"/>
        <v>0.86579883557547588</v>
      </c>
      <c r="V52">
        <f t="shared" si="11"/>
        <v>1969.4301937486146</v>
      </c>
    </row>
    <row r="53" spans="1:22" x14ac:dyDescent="0.25">
      <c r="A53" s="180" t="s">
        <v>224</v>
      </c>
      <c r="B53" s="181">
        <v>23627</v>
      </c>
      <c r="C53" s="181">
        <v>65126</v>
      </c>
      <c r="D53" s="181">
        <v>59035</v>
      </c>
      <c r="E53" s="181">
        <v>6897</v>
      </c>
      <c r="F53" s="181">
        <v>7197</v>
      </c>
      <c r="G53" s="181">
        <v>7310</v>
      </c>
      <c r="H53">
        <f t="shared" si="0"/>
        <v>162955419</v>
      </c>
      <c r="I53">
        <f t="shared" si="12"/>
        <v>5120938657</v>
      </c>
      <c r="J53">
        <f t="shared" si="1"/>
        <v>468711822</v>
      </c>
      <c r="K53">
        <f t="shared" si="13"/>
        <v>11677355709</v>
      </c>
      <c r="L53">
        <f t="shared" si="2"/>
        <v>431545850</v>
      </c>
      <c r="M53">
        <f t="shared" si="14"/>
        <v>10599593525</v>
      </c>
      <c r="N53">
        <f t="shared" si="3"/>
        <v>1.6213975979700519</v>
      </c>
      <c r="O53">
        <f t="shared" si="4"/>
        <v>0.48328849211610564</v>
      </c>
      <c r="P53">
        <f t="shared" si="5"/>
        <v>5404.5085132802615</v>
      </c>
      <c r="Q53">
        <f t="shared" si="6"/>
        <v>2.0676884118927097</v>
      </c>
      <c r="R53">
        <f t="shared" si="7"/>
        <v>0.72643127406236718</v>
      </c>
      <c r="S53">
        <f t="shared" si="8"/>
        <v>10810.135296807293</v>
      </c>
      <c r="T53">
        <f t="shared" si="9"/>
        <v>1.9690240873232583</v>
      </c>
      <c r="U53">
        <f t="shared" si="10"/>
        <v>0.67753803285959191</v>
      </c>
      <c r="V53">
        <f t="shared" si="11"/>
        <v>9752.1884465483035</v>
      </c>
    </row>
    <row r="54" spans="1:22" x14ac:dyDescent="0.25">
      <c r="A54" s="180" t="s">
        <v>143</v>
      </c>
      <c r="B54" s="181">
        <v>13641</v>
      </c>
      <c r="C54" s="181">
        <v>32876</v>
      </c>
      <c r="D54" s="181">
        <v>28951</v>
      </c>
      <c r="E54" s="181">
        <v>8417</v>
      </c>
      <c r="F54" s="181">
        <v>9608</v>
      </c>
      <c r="G54" s="181">
        <v>9724</v>
      </c>
      <c r="H54">
        <f t="shared" si="0"/>
        <v>114816297</v>
      </c>
      <c r="I54">
        <f t="shared" si="12"/>
        <v>5235754954</v>
      </c>
      <c r="J54">
        <f t="shared" si="1"/>
        <v>315872608</v>
      </c>
      <c r="K54">
        <f t="shared" si="13"/>
        <v>11993228317</v>
      </c>
      <c r="L54">
        <f t="shared" si="2"/>
        <v>281519524</v>
      </c>
      <c r="M54">
        <f t="shared" si="14"/>
        <v>10881113049</v>
      </c>
      <c r="N54">
        <f t="shared" si="3"/>
        <v>0.9361105783175806</v>
      </c>
      <c r="O54">
        <f t="shared" si="4"/>
        <v>-6.6021670254249654E-2</v>
      </c>
      <c r="P54">
        <f t="shared" si="5"/>
        <v>-520.20076588155973</v>
      </c>
      <c r="Q54">
        <f t="shared" si="6"/>
        <v>1.0437816575466745</v>
      </c>
      <c r="R54">
        <f t="shared" si="7"/>
        <v>4.2850327306605589E-2</v>
      </c>
      <c r="S54">
        <f t="shared" si="8"/>
        <v>429.73111344536062</v>
      </c>
      <c r="T54">
        <f t="shared" si="9"/>
        <v>0.96561728385018464</v>
      </c>
      <c r="U54">
        <f t="shared" si="10"/>
        <v>-3.4987709762713905E-2</v>
      </c>
      <c r="V54">
        <f t="shared" si="11"/>
        <v>-328.52278520580182</v>
      </c>
    </row>
    <row r="55" spans="1:22" x14ac:dyDescent="0.25">
      <c r="A55" s="180" t="s">
        <v>194</v>
      </c>
      <c r="B55" s="181">
        <v>15287</v>
      </c>
      <c r="C55" s="181">
        <v>44870</v>
      </c>
      <c r="D55" s="181">
        <v>43414</v>
      </c>
      <c r="E55" s="181">
        <v>16060</v>
      </c>
      <c r="F55" s="181">
        <v>17626</v>
      </c>
      <c r="G55" s="181">
        <v>17969</v>
      </c>
      <c r="H55">
        <f t="shared" si="0"/>
        <v>245509220</v>
      </c>
      <c r="I55">
        <f t="shared" si="12"/>
        <v>5481264174</v>
      </c>
      <c r="J55">
        <f t="shared" si="1"/>
        <v>790878620</v>
      </c>
      <c r="K55">
        <f t="shared" si="13"/>
        <v>12784106937</v>
      </c>
      <c r="L55">
        <f t="shared" si="2"/>
        <v>780106166</v>
      </c>
      <c r="M55">
        <f t="shared" si="14"/>
        <v>11661219215</v>
      </c>
      <c r="N55">
        <f t="shared" si="3"/>
        <v>1.0490669606876954</v>
      </c>
      <c r="O55">
        <f t="shared" si="4"/>
        <v>4.7901160253664157E-2</v>
      </c>
      <c r="P55">
        <f t="shared" si="5"/>
        <v>807.03948508765461</v>
      </c>
      <c r="Q55">
        <f t="shared" si="6"/>
        <v>1.4245797230234605</v>
      </c>
      <c r="R55">
        <f t="shared" si="7"/>
        <v>0.35387683900824402</v>
      </c>
      <c r="S55">
        <f t="shared" si="8"/>
        <v>8885.7208096603317</v>
      </c>
      <c r="T55">
        <f t="shared" si="9"/>
        <v>1.4480090069797906</v>
      </c>
      <c r="U55">
        <f t="shared" si="10"/>
        <v>0.37018951423408936</v>
      </c>
      <c r="V55">
        <f t="shared" si="11"/>
        <v>9632.0623459299131</v>
      </c>
    </row>
    <row r="56" spans="1:22" x14ac:dyDescent="0.25">
      <c r="A56" s="180" t="s">
        <v>205</v>
      </c>
      <c r="B56" s="181">
        <v>16603</v>
      </c>
      <c r="C56" s="181">
        <v>54297</v>
      </c>
      <c r="D56" s="181">
        <v>47109</v>
      </c>
      <c r="E56" s="187">
        <v>374</v>
      </c>
      <c r="F56" s="187">
        <v>404</v>
      </c>
      <c r="G56" s="187">
        <v>414</v>
      </c>
      <c r="H56">
        <f t="shared" si="0"/>
        <v>6209522</v>
      </c>
      <c r="I56">
        <f t="shared" si="12"/>
        <v>5487473696</v>
      </c>
      <c r="J56">
        <f t="shared" si="1"/>
        <v>21935988</v>
      </c>
      <c r="K56">
        <f t="shared" si="13"/>
        <v>12806042925</v>
      </c>
      <c r="L56">
        <f t="shared" si="2"/>
        <v>19503126</v>
      </c>
      <c r="M56">
        <f t="shared" si="14"/>
        <v>11680722341</v>
      </c>
      <c r="N56">
        <f t="shared" si="3"/>
        <v>1.1393771667624655</v>
      </c>
      <c r="O56">
        <f t="shared" si="4"/>
        <v>0.13048176816041651</v>
      </c>
      <c r="P56">
        <f t="shared" si="5"/>
        <v>55.60181229796882</v>
      </c>
      <c r="Q56">
        <f t="shared" si="6"/>
        <v>1.7238779857589666</v>
      </c>
      <c r="R56">
        <f t="shared" si="7"/>
        <v>0.54457639581519601</v>
      </c>
      <c r="S56">
        <f t="shared" si="8"/>
        <v>379.26843716515026</v>
      </c>
      <c r="T56">
        <f t="shared" si="9"/>
        <v>1.5712502029255759</v>
      </c>
      <c r="U56">
        <f t="shared" si="10"/>
        <v>0.45187161007144522</v>
      </c>
      <c r="V56">
        <f t="shared" si="11"/>
        <v>293.9413906347209</v>
      </c>
    </row>
    <row r="57" spans="1:22" x14ac:dyDescent="0.25">
      <c r="A57" s="180" t="s">
        <v>239</v>
      </c>
      <c r="B57" s="181">
        <v>46944</v>
      </c>
      <c r="C57" s="181">
        <v>109374</v>
      </c>
      <c r="D57" s="181">
        <v>77805</v>
      </c>
      <c r="E57" s="187">
        <v>110</v>
      </c>
      <c r="F57" s="187">
        <v>93</v>
      </c>
      <c r="G57" s="187">
        <v>112</v>
      </c>
      <c r="H57">
        <f t="shared" si="0"/>
        <v>5163840</v>
      </c>
      <c r="I57">
        <f t="shared" si="12"/>
        <v>5492637536</v>
      </c>
      <c r="J57">
        <f t="shared" si="1"/>
        <v>10171782</v>
      </c>
      <c r="K57">
        <f t="shared" si="13"/>
        <v>12816214707</v>
      </c>
      <c r="L57">
        <f t="shared" si="2"/>
        <v>8714160</v>
      </c>
      <c r="M57">
        <f t="shared" si="14"/>
        <v>11689436501</v>
      </c>
      <c r="N57">
        <f t="shared" si="3"/>
        <v>3.2215215151778098</v>
      </c>
      <c r="O57">
        <f t="shared" si="4"/>
        <v>1.1698537681953383</v>
      </c>
      <c r="P57">
        <f t="shared" si="5"/>
        <v>414.55799922384284</v>
      </c>
      <c r="Q57">
        <f t="shared" si="6"/>
        <v>3.4725202279021166</v>
      </c>
      <c r="R57">
        <f t="shared" si="7"/>
        <v>1.2448806207991916</v>
      </c>
      <c r="S57">
        <f t="shared" si="8"/>
        <v>402.02720174551393</v>
      </c>
      <c r="T57">
        <f t="shared" si="9"/>
        <v>2.5950693506256646</v>
      </c>
      <c r="U57">
        <f t="shared" si="10"/>
        <v>0.95361324097199196</v>
      </c>
      <c r="V57">
        <f t="shared" si="11"/>
        <v>277.16555932768892</v>
      </c>
    </row>
    <row r="58" spans="1:22" x14ac:dyDescent="0.25">
      <c r="A58" s="180" t="s">
        <v>23</v>
      </c>
      <c r="B58" s="181">
        <v>11329</v>
      </c>
      <c r="C58" s="181">
        <v>24427</v>
      </c>
      <c r="D58" s="181">
        <v>13703</v>
      </c>
      <c r="E58" s="187">
        <v>285</v>
      </c>
      <c r="F58" s="187">
        <v>307</v>
      </c>
      <c r="G58" s="187">
        <v>325</v>
      </c>
      <c r="H58">
        <f t="shared" si="0"/>
        <v>3228765</v>
      </c>
      <c r="I58">
        <f t="shared" si="12"/>
        <v>5495866301</v>
      </c>
      <c r="J58">
        <f t="shared" si="1"/>
        <v>7499089</v>
      </c>
      <c r="K58">
        <f t="shared" si="13"/>
        <v>12823713796</v>
      </c>
      <c r="L58">
        <f t="shared" si="2"/>
        <v>4453475</v>
      </c>
      <c r="M58">
        <f t="shared" si="14"/>
        <v>11693889976</v>
      </c>
      <c r="N58">
        <f t="shared" si="3"/>
        <v>0.77745009469686022</v>
      </c>
      <c r="O58">
        <f t="shared" si="4"/>
        <v>-0.25173582387388138</v>
      </c>
      <c r="P58">
        <f t="shared" si="5"/>
        <v>-55.777931431162244</v>
      </c>
      <c r="Q58">
        <f t="shared" si="6"/>
        <v>0.77553396243133654</v>
      </c>
      <c r="R58">
        <f t="shared" si="7"/>
        <v>-0.25420350308678291</v>
      </c>
      <c r="S58">
        <f t="shared" si="8"/>
        <v>-60.523039153935514</v>
      </c>
      <c r="T58">
        <f t="shared" si="9"/>
        <v>0.45704306036403164</v>
      </c>
      <c r="U58">
        <f t="shared" si="10"/>
        <v>-0.78297766853541728</v>
      </c>
      <c r="V58">
        <f t="shared" si="11"/>
        <v>-116.30271569283948</v>
      </c>
    </row>
    <row r="59" spans="1:22" x14ac:dyDescent="0.25">
      <c r="A59" s="180" t="s">
        <v>28</v>
      </c>
      <c r="B59" s="181">
        <v>8438</v>
      </c>
      <c r="C59" s="181">
        <v>14926</v>
      </c>
      <c r="D59" s="181">
        <v>14033</v>
      </c>
      <c r="E59" s="187">
        <v>397</v>
      </c>
      <c r="F59" s="187">
        <v>395</v>
      </c>
      <c r="G59" s="187">
        <v>415</v>
      </c>
      <c r="H59">
        <f t="shared" si="0"/>
        <v>3349886</v>
      </c>
      <c r="I59">
        <f t="shared" si="12"/>
        <v>5499216187</v>
      </c>
      <c r="J59">
        <f t="shared" si="1"/>
        <v>5895770</v>
      </c>
      <c r="K59">
        <f t="shared" si="13"/>
        <v>12829609566</v>
      </c>
      <c r="L59">
        <f t="shared" si="2"/>
        <v>5823695</v>
      </c>
      <c r="M59">
        <f t="shared" si="14"/>
        <v>11699713671</v>
      </c>
      <c r="N59">
        <f t="shared" si="3"/>
        <v>0.5790558653943072</v>
      </c>
      <c r="O59">
        <f t="shared" si="4"/>
        <v>-0.54635632006308599</v>
      </c>
      <c r="P59">
        <f t="shared" si="5"/>
        <v>-125.5992201959284</v>
      </c>
      <c r="Q59">
        <f t="shared" si="6"/>
        <v>0.4738862702439976</v>
      </c>
      <c r="R59">
        <f t="shared" si="7"/>
        <v>-0.74678792227045221</v>
      </c>
      <c r="S59">
        <f t="shared" si="8"/>
        <v>-139.78755454346356</v>
      </c>
      <c r="T59">
        <f t="shared" si="9"/>
        <v>0.4680497165648731</v>
      </c>
      <c r="U59">
        <f t="shared" si="10"/>
        <v>-0.75918075673048258</v>
      </c>
      <c r="V59">
        <f t="shared" si="11"/>
        <v>-147.46375027382143</v>
      </c>
    </row>
    <row r="60" spans="1:22" x14ac:dyDescent="0.25">
      <c r="A60" s="180" t="s">
        <v>21</v>
      </c>
      <c r="B60" s="181">
        <v>7006</v>
      </c>
      <c r="C60" s="181">
        <v>15007</v>
      </c>
      <c r="D60" s="181">
        <v>13634</v>
      </c>
      <c r="E60" s="187">
        <v>637</v>
      </c>
      <c r="F60" s="187">
        <v>710</v>
      </c>
      <c r="G60" s="187">
        <v>729</v>
      </c>
      <c r="H60">
        <f t="shared" si="0"/>
        <v>4462822</v>
      </c>
      <c r="I60">
        <f t="shared" si="12"/>
        <v>5503679009</v>
      </c>
      <c r="J60">
        <f t="shared" si="1"/>
        <v>10654970</v>
      </c>
      <c r="K60">
        <f t="shared" si="13"/>
        <v>12840264536</v>
      </c>
      <c r="L60">
        <f t="shared" si="2"/>
        <v>9939186</v>
      </c>
      <c r="M60">
        <f t="shared" si="14"/>
        <v>11709652857</v>
      </c>
      <c r="N60">
        <f t="shared" si="3"/>
        <v>0.48078518522784031</v>
      </c>
      <c r="O60">
        <f t="shared" si="4"/>
        <v>-0.7323347089899378</v>
      </c>
      <c r="P60">
        <f t="shared" si="5"/>
        <v>-224.28494733859091</v>
      </c>
      <c r="Q60">
        <f t="shared" si="6"/>
        <v>0.47645794302235506</v>
      </c>
      <c r="R60">
        <f t="shared" si="7"/>
        <v>-0.74137582206579544</v>
      </c>
      <c r="S60">
        <f t="shared" si="8"/>
        <v>-250.79642342346324</v>
      </c>
      <c r="T60">
        <f t="shared" si="9"/>
        <v>0.45474166861294663</v>
      </c>
      <c r="U60">
        <f t="shared" si="10"/>
        <v>-0.78802578255888767</v>
      </c>
      <c r="V60">
        <f t="shared" si="11"/>
        <v>-261.23580810845084</v>
      </c>
    </row>
    <row r="61" spans="1:22" x14ac:dyDescent="0.25">
      <c r="A61" s="180" t="s">
        <v>227</v>
      </c>
      <c r="B61" s="181">
        <v>38941</v>
      </c>
      <c r="C61" s="181">
        <v>80573</v>
      </c>
      <c r="D61" s="181">
        <v>60439</v>
      </c>
      <c r="E61" s="187">
        <v>730</v>
      </c>
      <c r="F61" s="187">
        <v>885</v>
      </c>
      <c r="G61" s="187">
        <v>920</v>
      </c>
      <c r="H61">
        <f t="shared" si="0"/>
        <v>28426930</v>
      </c>
      <c r="I61">
        <f t="shared" si="12"/>
        <v>5532105939</v>
      </c>
      <c r="J61">
        <f t="shared" si="1"/>
        <v>71307105</v>
      </c>
      <c r="K61">
        <f t="shared" si="13"/>
        <v>12911571641</v>
      </c>
      <c r="L61">
        <f t="shared" si="2"/>
        <v>55603880</v>
      </c>
      <c r="M61">
        <f t="shared" si="14"/>
        <v>11765256737</v>
      </c>
      <c r="N61">
        <f t="shared" si="3"/>
        <v>2.6723174276273665</v>
      </c>
      <c r="O61">
        <f t="shared" si="4"/>
        <v>0.98294604638323657</v>
      </c>
      <c r="P61">
        <f t="shared" si="5"/>
        <v>1917.5230106221588</v>
      </c>
      <c r="Q61">
        <f t="shared" si="6"/>
        <v>2.558115935439476</v>
      </c>
      <c r="R61">
        <f t="shared" si="7"/>
        <v>0.93927102481900526</v>
      </c>
      <c r="S61">
        <f t="shared" si="8"/>
        <v>2126.4462960131673</v>
      </c>
      <c r="T61">
        <f t="shared" si="9"/>
        <v>2.0158524064322929</v>
      </c>
      <c r="U61">
        <f t="shared" si="10"/>
        <v>0.7010421364339664</v>
      </c>
      <c r="V61">
        <f t="shared" si="11"/>
        <v>1300.1416795215794</v>
      </c>
    </row>
    <row r="62" spans="1:22" x14ac:dyDescent="0.25">
      <c r="A62" s="180" t="s">
        <v>19</v>
      </c>
      <c r="B62" s="181">
        <v>6728</v>
      </c>
      <c r="C62" s="181">
        <v>12573</v>
      </c>
      <c r="D62" s="181">
        <v>13543</v>
      </c>
      <c r="E62" s="187">
        <v>471</v>
      </c>
      <c r="F62" s="187">
        <v>551</v>
      </c>
      <c r="G62" s="187">
        <v>558</v>
      </c>
      <c r="H62">
        <f t="shared" si="0"/>
        <v>3168888</v>
      </c>
      <c r="I62">
        <f t="shared" si="12"/>
        <v>5535274827</v>
      </c>
      <c r="J62">
        <f t="shared" si="1"/>
        <v>6927723</v>
      </c>
      <c r="K62">
        <f t="shared" si="13"/>
        <v>12918499364</v>
      </c>
      <c r="L62">
        <f t="shared" si="2"/>
        <v>7556994</v>
      </c>
      <c r="M62">
        <f t="shared" si="14"/>
        <v>11772813731</v>
      </c>
      <c r="N62">
        <f t="shared" si="3"/>
        <v>0.46170749731842842</v>
      </c>
      <c r="O62">
        <f t="shared" si="4"/>
        <v>-0.77282371109458592</v>
      </c>
      <c r="P62">
        <f t="shared" si="5"/>
        <v>-168.06151421489389</v>
      </c>
      <c r="Q62">
        <f t="shared" si="6"/>
        <v>0.399180763485045</v>
      </c>
      <c r="R62">
        <f t="shared" si="7"/>
        <v>-0.91834092336860385</v>
      </c>
      <c r="S62">
        <f t="shared" si="8"/>
        <v>-201.98780104234211</v>
      </c>
      <c r="T62">
        <f t="shared" si="9"/>
        <v>0.45170649978180549</v>
      </c>
      <c r="U62">
        <f t="shared" si="10"/>
        <v>-0.79472264682624694</v>
      </c>
      <c r="V62">
        <f t="shared" si="11"/>
        <v>-200.31161288313052</v>
      </c>
    </row>
    <row r="63" spans="1:22" x14ac:dyDescent="0.25">
      <c r="A63" s="180" t="s">
        <v>126</v>
      </c>
      <c r="B63" s="181">
        <v>14321</v>
      </c>
      <c r="C63" s="181">
        <v>29281</v>
      </c>
      <c r="D63" s="181">
        <v>26221</v>
      </c>
      <c r="E63" s="181">
        <v>10413</v>
      </c>
      <c r="F63" s="181">
        <v>12399</v>
      </c>
      <c r="G63" s="181">
        <v>12358</v>
      </c>
      <c r="H63">
        <f t="shared" si="0"/>
        <v>149124573</v>
      </c>
      <c r="I63">
        <f t="shared" si="12"/>
        <v>5684399400</v>
      </c>
      <c r="J63">
        <f t="shared" si="1"/>
        <v>363055119</v>
      </c>
      <c r="K63">
        <f t="shared" si="13"/>
        <v>13281554483</v>
      </c>
      <c r="L63">
        <f t="shared" si="2"/>
        <v>324039118</v>
      </c>
      <c r="M63">
        <f t="shared" si="14"/>
        <v>12096852849</v>
      </c>
      <c r="N63">
        <f t="shared" si="3"/>
        <v>0.98277542644132188</v>
      </c>
      <c r="O63">
        <f t="shared" si="4"/>
        <v>-1.7374642268667355E-2</v>
      </c>
      <c r="P63">
        <f t="shared" si="5"/>
        <v>-177.80584306353487</v>
      </c>
      <c r="Q63">
        <f t="shared" si="6"/>
        <v>0.92964383485290725</v>
      </c>
      <c r="R63">
        <f t="shared" si="7"/>
        <v>-7.2953739464273248E-2</v>
      </c>
      <c r="S63">
        <f t="shared" si="8"/>
        <v>-840.91250612397073</v>
      </c>
      <c r="T63">
        <f t="shared" si="9"/>
        <v>0.87456221891595087</v>
      </c>
      <c r="U63">
        <f t="shared" si="10"/>
        <v>-0.13403183906586966</v>
      </c>
      <c r="V63">
        <f t="shared" si="11"/>
        <v>-1448.5946583092132</v>
      </c>
    </row>
    <row r="64" spans="1:22" x14ac:dyDescent="0.25">
      <c r="A64" s="180" t="s">
        <v>135</v>
      </c>
      <c r="B64" s="181">
        <v>12265</v>
      </c>
      <c r="C64" s="181">
        <v>30219</v>
      </c>
      <c r="D64" s="181">
        <v>28150</v>
      </c>
      <c r="E64" s="181">
        <v>1389</v>
      </c>
      <c r="F64" s="181">
        <v>2258</v>
      </c>
      <c r="G64" s="181">
        <v>2470</v>
      </c>
      <c r="H64">
        <f t="shared" si="0"/>
        <v>17036085</v>
      </c>
      <c r="I64">
        <f t="shared" si="12"/>
        <v>5701435485</v>
      </c>
      <c r="J64">
        <f t="shared" si="1"/>
        <v>68234502</v>
      </c>
      <c r="K64">
        <f t="shared" si="13"/>
        <v>13349788985</v>
      </c>
      <c r="L64">
        <f t="shared" si="2"/>
        <v>69530500</v>
      </c>
      <c r="M64">
        <f t="shared" si="14"/>
        <v>12166383349</v>
      </c>
      <c r="N64">
        <f t="shared" si="3"/>
        <v>0.84168288564365701</v>
      </c>
      <c r="O64">
        <f t="shared" si="4"/>
        <v>-0.17235195605478029</v>
      </c>
      <c r="P64">
        <f t="shared" si="5"/>
        <v>-201.49624579701904</v>
      </c>
      <c r="Q64">
        <f t="shared" si="6"/>
        <v>0.95942444060721976</v>
      </c>
      <c r="R64">
        <f t="shared" si="7"/>
        <v>-4.1421715350994238E-2</v>
      </c>
      <c r="S64">
        <f t="shared" si="8"/>
        <v>-89.735191727780006</v>
      </c>
      <c r="T64">
        <f t="shared" si="9"/>
        <v>0.93890112743541498</v>
      </c>
      <c r="U64">
        <f t="shared" si="10"/>
        <v>-6.3045100913781765E-2</v>
      </c>
      <c r="V64">
        <f t="shared" si="11"/>
        <v>-146.20699732825616</v>
      </c>
    </row>
    <row r="65" spans="1:22" x14ac:dyDescent="0.25">
      <c r="A65" s="180" t="s">
        <v>98</v>
      </c>
      <c r="B65" s="181">
        <v>9388</v>
      </c>
      <c r="C65" s="181">
        <v>22851</v>
      </c>
      <c r="D65" s="181">
        <v>22501</v>
      </c>
      <c r="E65" s="181">
        <v>100474</v>
      </c>
      <c r="F65" s="181">
        <v>97328</v>
      </c>
      <c r="G65" s="181">
        <v>99321</v>
      </c>
      <c r="H65">
        <f t="shared" si="0"/>
        <v>943249912</v>
      </c>
      <c r="I65">
        <f t="shared" si="12"/>
        <v>6644685397</v>
      </c>
      <c r="J65">
        <f t="shared" si="1"/>
        <v>2224042128</v>
      </c>
      <c r="K65">
        <f t="shared" si="13"/>
        <v>15573831113</v>
      </c>
      <c r="L65">
        <f t="shared" si="2"/>
        <v>2234821821</v>
      </c>
      <c r="M65">
        <f t="shared" si="14"/>
        <v>14401205170</v>
      </c>
      <c r="N65">
        <f t="shared" si="3"/>
        <v>0.64424940321423996</v>
      </c>
      <c r="O65">
        <f t="shared" si="4"/>
        <v>-0.43966935577645572</v>
      </c>
      <c r="P65">
        <f t="shared" si="5"/>
        <v>-28459.935692370545</v>
      </c>
      <c r="Q65">
        <f t="shared" si="6"/>
        <v>0.72549746491662792</v>
      </c>
      <c r="R65">
        <f t="shared" si="7"/>
        <v>-0.32089770092088721</v>
      </c>
      <c r="S65">
        <f t="shared" si="8"/>
        <v>-22658.9772796939</v>
      </c>
      <c r="T65">
        <f t="shared" si="9"/>
        <v>0.75048718537919257</v>
      </c>
      <c r="U65">
        <f t="shared" si="10"/>
        <v>-0.28703270283228738</v>
      </c>
      <c r="V65">
        <f t="shared" si="11"/>
        <v>-21395.170172026752</v>
      </c>
    </row>
    <row r="66" spans="1:22" x14ac:dyDescent="0.25">
      <c r="A66" s="180" t="s">
        <v>13</v>
      </c>
      <c r="B66" s="181">
        <v>8637</v>
      </c>
      <c r="C66" s="181">
        <v>11153</v>
      </c>
      <c r="D66" s="181">
        <v>12758</v>
      </c>
      <c r="E66" s="181">
        <v>1047</v>
      </c>
      <c r="F66" s="181">
        <v>1417</v>
      </c>
      <c r="G66" s="181">
        <v>1487</v>
      </c>
      <c r="H66">
        <f t="shared" si="0"/>
        <v>9042939</v>
      </c>
      <c r="I66">
        <f t="shared" si="12"/>
        <v>6653728336</v>
      </c>
      <c r="J66">
        <f t="shared" si="1"/>
        <v>15803801</v>
      </c>
      <c r="K66">
        <f t="shared" si="13"/>
        <v>15589634914</v>
      </c>
      <c r="L66">
        <f t="shared" si="2"/>
        <v>18971146</v>
      </c>
      <c r="M66">
        <f t="shared" si="14"/>
        <v>14420176316</v>
      </c>
      <c r="N66">
        <f t="shared" si="3"/>
        <v>0.59271219594816682</v>
      </c>
      <c r="O66">
        <f t="shared" si="4"/>
        <v>-0.5230463334670844</v>
      </c>
      <c r="P66">
        <f t="shared" si="5"/>
        <v>-324.58669011383267</v>
      </c>
      <c r="Q66">
        <f t="shared" si="6"/>
        <v>0.35409711724717308</v>
      </c>
      <c r="R66">
        <f t="shared" si="7"/>
        <v>-1.0381840609672481</v>
      </c>
      <c r="S66">
        <f t="shared" si="8"/>
        <v>-520.91468213838027</v>
      </c>
      <c r="T66">
        <f t="shared" si="9"/>
        <v>0.42552399942525843</v>
      </c>
      <c r="U66">
        <f t="shared" si="10"/>
        <v>-0.85443392967971754</v>
      </c>
      <c r="V66">
        <f t="shared" si="11"/>
        <v>-540.64664664390477</v>
      </c>
    </row>
    <row r="67" spans="1:22" x14ac:dyDescent="0.25">
      <c r="A67" s="180" t="s">
        <v>140</v>
      </c>
      <c r="B67" s="181">
        <v>12755</v>
      </c>
      <c r="C67" s="181">
        <v>31359</v>
      </c>
      <c r="D67" s="181">
        <v>28614</v>
      </c>
      <c r="E67" s="181">
        <v>48490</v>
      </c>
      <c r="F67" s="181">
        <v>42966</v>
      </c>
      <c r="G67" s="181">
        <v>42452</v>
      </c>
      <c r="H67">
        <f t="shared" ref="H67:H130" si="15">B67*E67</f>
        <v>618489950</v>
      </c>
      <c r="I67">
        <f t="shared" si="12"/>
        <v>7272218286</v>
      </c>
      <c r="J67">
        <f t="shared" ref="J67:J130" si="16">C67*F67</f>
        <v>1347370794</v>
      </c>
      <c r="K67">
        <f t="shared" si="13"/>
        <v>16937005708</v>
      </c>
      <c r="L67">
        <f t="shared" ref="L67:L130" si="17">D67*G67</f>
        <v>1214721528</v>
      </c>
      <c r="M67">
        <f t="shared" si="14"/>
        <v>15634897844</v>
      </c>
      <c r="N67">
        <f t="shared" ref="N67:N130" si="18">B67/($I$252/$E$253)</f>
        <v>0.87530902620341178</v>
      </c>
      <c r="O67">
        <f t="shared" ref="O67:O130" si="19">LN(N67)</f>
        <v>-0.13317828217145816</v>
      </c>
      <c r="P67">
        <f t="shared" ref="P67:P130" si="20">E67*N67*O67</f>
        <v>-5652.5836737039099</v>
      </c>
      <c r="Q67">
        <f t="shared" ref="Q67:Q130" si="21">C67/($K$252/$F$253)</f>
        <v>0.99561835378410291</v>
      </c>
      <c r="R67">
        <f t="shared" ref="R67:R130" si="22">LN(Q67)</f>
        <v>-4.3912737609681741E-3</v>
      </c>
      <c r="S67">
        <f t="shared" ref="S67:S130" si="23">F67*Q67*R67</f>
        <v>-187.84875926155081</v>
      </c>
      <c r="T67">
        <f t="shared" ref="T67:T130" si="24">D67/($M$252/$G$253)</f>
        <v>0.95437715312387084</v>
      </c>
      <c r="U67">
        <f t="shared" ref="U67:U130" si="25">LN(T67)</f>
        <v>-4.669634695533887E-2</v>
      </c>
      <c r="V67">
        <f t="shared" ref="V67:V130" si="26">G67*T67*U67</f>
        <v>-1891.9127189320468</v>
      </c>
    </row>
    <row r="68" spans="1:22" x14ac:dyDescent="0.25">
      <c r="A68" s="180" t="s">
        <v>53</v>
      </c>
      <c r="B68" s="181">
        <v>11577</v>
      </c>
      <c r="C68" s="181">
        <v>19320</v>
      </c>
      <c r="D68" s="181">
        <v>17444</v>
      </c>
      <c r="E68" s="181">
        <v>4645</v>
      </c>
      <c r="F68" s="181">
        <v>6440</v>
      </c>
      <c r="G68" s="181">
        <v>6748</v>
      </c>
      <c r="H68">
        <f t="shared" si="15"/>
        <v>53775165</v>
      </c>
      <c r="I68">
        <f t="shared" ref="I68:I131" si="27">I67+H68</f>
        <v>7325993451</v>
      </c>
      <c r="J68">
        <f t="shared" si="16"/>
        <v>124420800</v>
      </c>
      <c r="K68">
        <f t="shared" ref="K68:K131" si="28">K67+J68</f>
        <v>17061426508</v>
      </c>
      <c r="L68">
        <f t="shared" si="17"/>
        <v>117712112</v>
      </c>
      <c r="M68">
        <f t="shared" ref="M68:M131" si="29">M67+L68</f>
        <v>15752609956</v>
      </c>
      <c r="N68">
        <f t="shared" si="18"/>
        <v>0.79446903930669532</v>
      </c>
      <c r="O68">
        <f t="shared" si="19"/>
        <v>-0.23008126254164143</v>
      </c>
      <c r="P68">
        <f t="shared" si="20"/>
        <v>-849.07088200670216</v>
      </c>
      <c r="Q68">
        <f t="shared" si="21"/>
        <v>0.61339158120822945</v>
      </c>
      <c r="R68">
        <f t="shared" si="22"/>
        <v>-0.48875175219527606</v>
      </c>
      <c r="S68">
        <f t="shared" si="23"/>
        <v>-1930.6875930269541</v>
      </c>
      <c r="T68">
        <f t="shared" si="24"/>
        <v>0.58181851747720703</v>
      </c>
      <c r="U68">
        <f t="shared" si="25"/>
        <v>-0.54159670551896122</v>
      </c>
      <c r="V68">
        <f t="shared" si="26"/>
        <v>-2126.3689758756236</v>
      </c>
    </row>
    <row r="69" spans="1:22" x14ac:dyDescent="0.25">
      <c r="A69" s="180" t="s">
        <v>108</v>
      </c>
      <c r="B69" s="181">
        <v>12938</v>
      </c>
      <c r="C69" s="181">
        <v>25694</v>
      </c>
      <c r="D69" s="181">
        <v>23961</v>
      </c>
      <c r="E69" s="181">
        <v>17176</v>
      </c>
      <c r="F69" s="181">
        <v>16940</v>
      </c>
      <c r="G69" s="181">
        <v>17026</v>
      </c>
      <c r="H69">
        <f t="shared" si="15"/>
        <v>222223088</v>
      </c>
      <c r="I69">
        <f t="shared" si="27"/>
        <v>7548216539</v>
      </c>
      <c r="J69">
        <f t="shared" si="16"/>
        <v>435256360</v>
      </c>
      <c r="K69">
        <f t="shared" si="28"/>
        <v>17496682868</v>
      </c>
      <c r="L69">
        <f t="shared" si="17"/>
        <v>407959986</v>
      </c>
      <c r="M69">
        <f t="shared" si="29"/>
        <v>16160569942</v>
      </c>
      <c r="N69">
        <f t="shared" si="18"/>
        <v>0.88786736033083036</v>
      </c>
      <c r="O69">
        <f t="shared" si="19"/>
        <v>-0.11893291614343925</v>
      </c>
      <c r="P69">
        <f t="shared" si="20"/>
        <v>-1813.7281344753374</v>
      </c>
      <c r="Q69">
        <f t="shared" si="21"/>
        <v>0.81576000453231101</v>
      </c>
      <c r="R69">
        <f t="shared" si="22"/>
        <v>-0.20363507937023001</v>
      </c>
      <c r="S69">
        <f t="shared" si="23"/>
        <v>-2814.0279643937379</v>
      </c>
      <c r="T69">
        <f t="shared" si="24"/>
        <v>0.79918330069200627</v>
      </c>
      <c r="U69">
        <f t="shared" si="25"/>
        <v>-0.22416494689611965</v>
      </c>
      <c r="V69">
        <f t="shared" si="26"/>
        <v>-3050.188867654274</v>
      </c>
    </row>
    <row r="70" spans="1:22" x14ac:dyDescent="0.25">
      <c r="A70" s="180" t="s">
        <v>223</v>
      </c>
      <c r="B70" s="181">
        <v>31853</v>
      </c>
      <c r="C70" s="181">
        <v>62362</v>
      </c>
      <c r="D70" s="181">
        <v>58793</v>
      </c>
      <c r="E70" s="187">
        <v>978</v>
      </c>
      <c r="F70" s="181">
        <v>1282</v>
      </c>
      <c r="G70" s="181">
        <v>1284</v>
      </c>
      <c r="H70">
        <f t="shared" si="15"/>
        <v>31152234</v>
      </c>
      <c r="I70">
        <f t="shared" si="27"/>
        <v>7579368773</v>
      </c>
      <c r="J70">
        <f t="shared" si="16"/>
        <v>79948084</v>
      </c>
      <c r="K70">
        <f t="shared" si="28"/>
        <v>17576630952</v>
      </c>
      <c r="L70">
        <f t="shared" si="17"/>
        <v>75490212</v>
      </c>
      <c r="M70">
        <f t="shared" si="29"/>
        <v>16236060154</v>
      </c>
      <c r="N70">
        <f t="shared" si="18"/>
        <v>2.1859050107140163</v>
      </c>
      <c r="O70">
        <f t="shared" si="19"/>
        <v>0.78202993533995957</v>
      </c>
      <c r="P70">
        <f t="shared" si="20"/>
        <v>1671.8354047958405</v>
      </c>
      <c r="Q70">
        <f t="shared" si="21"/>
        <v>1.9799340469620914</v>
      </c>
      <c r="R70">
        <f t="shared" si="22"/>
        <v>0.68306353453656099</v>
      </c>
      <c r="S70">
        <f t="shared" si="23"/>
        <v>1733.8033992785547</v>
      </c>
      <c r="T70">
        <f t="shared" si="24"/>
        <v>1.9609525394426413</v>
      </c>
      <c r="U70">
        <f t="shared" si="25"/>
        <v>0.67343034469932217</v>
      </c>
      <c r="V70">
        <f t="shared" si="26"/>
        <v>1695.6053888354159</v>
      </c>
    </row>
    <row r="71" spans="1:22" x14ac:dyDescent="0.25">
      <c r="A71" s="180" t="s">
        <v>146</v>
      </c>
      <c r="B71" s="181">
        <v>20330</v>
      </c>
      <c r="C71" s="181">
        <v>39383</v>
      </c>
      <c r="D71" s="181">
        <v>30088</v>
      </c>
      <c r="E71" s="181">
        <v>4099</v>
      </c>
      <c r="F71" s="181">
        <v>4829</v>
      </c>
      <c r="G71" s="181">
        <v>4882</v>
      </c>
      <c r="H71">
        <f t="shared" si="15"/>
        <v>83332670</v>
      </c>
      <c r="I71">
        <f t="shared" si="27"/>
        <v>7662701443</v>
      </c>
      <c r="J71">
        <f t="shared" si="16"/>
        <v>190180507</v>
      </c>
      <c r="K71">
        <f t="shared" si="28"/>
        <v>17766811459</v>
      </c>
      <c r="L71">
        <f t="shared" si="17"/>
        <v>146889616</v>
      </c>
      <c r="M71">
        <f t="shared" si="29"/>
        <v>16382949770</v>
      </c>
      <c r="N71">
        <f t="shared" si="18"/>
        <v>1.3951417093465592</v>
      </c>
      <c r="O71">
        <f t="shared" si="19"/>
        <v>0.33299599387502249</v>
      </c>
      <c r="P71">
        <f t="shared" si="20"/>
        <v>1904.2994838113559</v>
      </c>
      <c r="Q71">
        <f t="shared" si="21"/>
        <v>1.2503727040747257</v>
      </c>
      <c r="R71">
        <f t="shared" si="22"/>
        <v>0.22344167013215929</v>
      </c>
      <c r="S71">
        <f t="shared" si="23"/>
        <v>1349.1519289666776</v>
      </c>
      <c r="T71">
        <f t="shared" si="24"/>
        <v>1.0035402174876293</v>
      </c>
      <c r="U71">
        <f t="shared" si="25"/>
        <v>3.5339656685541084E-3</v>
      </c>
      <c r="V71">
        <f t="shared" si="26"/>
        <v>17.313899130350503</v>
      </c>
    </row>
    <row r="72" spans="1:22" x14ac:dyDescent="0.25">
      <c r="A72" s="180" t="s">
        <v>142</v>
      </c>
      <c r="B72" s="181">
        <v>15071</v>
      </c>
      <c r="C72" s="181">
        <v>30572</v>
      </c>
      <c r="D72" s="181">
        <v>28943</v>
      </c>
      <c r="E72" s="181">
        <v>358875</v>
      </c>
      <c r="F72" s="181">
        <v>353340</v>
      </c>
      <c r="G72" s="181">
        <v>353187</v>
      </c>
      <c r="H72">
        <f t="shared" si="15"/>
        <v>5408605125</v>
      </c>
      <c r="I72">
        <f t="shared" si="27"/>
        <v>13071306568</v>
      </c>
      <c r="J72">
        <f t="shared" si="16"/>
        <v>10802310480</v>
      </c>
      <c r="K72">
        <f t="shared" si="28"/>
        <v>28569121939</v>
      </c>
      <c r="L72">
        <f t="shared" si="17"/>
        <v>10222291341</v>
      </c>
      <c r="M72">
        <f t="shared" si="29"/>
        <v>26605241111</v>
      </c>
      <c r="N72">
        <f t="shared" si="18"/>
        <v>1.0342440089307423</v>
      </c>
      <c r="O72">
        <f t="shared" si="19"/>
        <v>3.3670733672306337E-2</v>
      </c>
      <c r="P72">
        <f t="shared" si="20"/>
        <v>12497.374923779762</v>
      </c>
      <c r="Q72">
        <f t="shared" si="21"/>
        <v>0.97063185407339503</v>
      </c>
      <c r="R72">
        <f t="shared" si="22"/>
        <v>-2.9808023599010282E-2</v>
      </c>
      <c r="S72">
        <f t="shared" si="23"/>
        <v>-10223.050965748453</v>
      </c>
      <c r="T72">
        <f t="shared" si="24"/>
        <v>0.96535045582107337</v>
      </c>
      <c r="U72">
        <f t="shared" si="25"/>
        <v>-3.5264076918236686E-2</v>
      </c>
      <c r="V72">
        <f t="shared" si="26"/>
        <v>-12023.259922716572</v>
      </c>
    </row>
    <row r="73" spans="1:22" x14ac:dyDescent="0.25">
      <c r="A73" s="180" t="s">
        <v>42</v>
      </c>
      <c r="B73" s="181">
        <v>6588</v>
      </c>
      <c r="C73" s="181">
        <v>11409</v>
      </c>
      <c r="D73" s="181">
        <v>15679</v>
      </c>
      <c r="E73" s="181">
        <v>1640</v>
      </c>
      <c r="F73" s="181">
        <v>1716</v>
      </c>
      <c r="G73" s="181">
        <v>1762</v>
      </c>
      <c r="H73">
        <f t="shared" si="15"/>
        <v>10804320</v>
      </c>
      <c r="I73">
        <f t="shared" si="27"/>
        <v>13082110888</v>
      </c>
      <c r="J73">
        <f t="shared" si="16"/>
        <v>19577844</v>
      </c>
      <c r="K73">
        <f t="shared" si="28"/>
        <v>28588699783</v>
      </c>
      <c r="L73">
        <f t="shared" si="17"/>
        <v>27626398</v>
      </c>
      <c r="M73">
        <f t="shared" si="29"/>
        <v>26632867509</v>
      </c>
      <c r="N73">
        <f t="shared" si="18"/>
        <v>0.45210002858706994</v>
      </c>
      <c r="O73">
        <f t="shared" si="19"/>
        <v>-0.79385182144983901</v>
      </c>
      <c r="P73">
        <f t="shared" si="20"/>
        <v>-588.59670712104639</v>
      </c>
      <c r="Q73">
        <f t="shared" si="21"/>
        <v>0.36222487318864854</v>
      </c>
      <c r="R73">
        <f t="shared" si="22"/>
        <v>-1.0154900633654156</v>
      </c>
      <c r="S73">
        <f t="shared" si="23"/>
        <v>-631.20616317650945</v>
      </c>
      <c r="T73">
        <f t="shared" si="24"/>
        <v>0.5229495835545247</v>
      </c>
      <c r="U73">
        <f t="shared" si="25"/>
        <v>-0.64827021812116781</v>
      </c>
      <c r="V73">
        <f t="shared" si="26"/>
        <v>-597.340272732382</v>
      </c>
    </row>
    <row r="74" spans="1:22" x14ac:dyDescent="0.25">
      <c r="A74" s="180" t="s">
        <v>141</v>
      </c>
      <c r="B74" s="181">
        <v>11824</v>
      </c>
      <c r="C74" s="181">
        <v>29971</v>
      </c>
      <c r="D74" s="181">
        <v>28855</v>
      </c>
      <c r="E74" s="181">
        <v>3147</v>
      </c>
      <c r="F74" s="181">
        <v>2831</v>
      </c>
      <c r="G74" s="181">
        <v>2786</v>
      </c>
      <c r="H74">
        <f t="shared" si="15"/>
        <v>37210128</v>
      </c>
      <c r="I74">
        <f t="shared" si="27"/>
        <v>13119321016</v>
      </c>
      <c r="J74">
        <f t="shared" si="16"/>
        <v>84847901</v>
      </c>
      <c r="K74">
        <f t="shared" si="28"/>
        <v>28673547684</v>
      </c>
      <c r="L74">
        <f t="shared" si="17"/>
        <v>80390030</v>
      </c>
      <c r="M74">
        <f t="shared" si="29"/>
        <v>26713257539</v>
      </c>
      <c r="N74">
        <f t="shared" si="18"/>
        <v>0.81141935913987773</v>
      </c>
      <c r="O74">
        <f t="shared" si="19"/>
        <v>-0.20897026955938697</v>
      </c>
      <c r="P74">
        <f t="shared" si="20"/>
        <v>-533.61325737965512</v>
      </c>
      <c r="Q74">
        <f t="shared" si="21"/>
        <v>0.95155067703891538</v>
      </c>
      <c r="R74">
        <f t="shared" si="22"/>
        <v>-4.9662333507698726E-2</v>
      </c>
      <c r="S74">
        <f t="shared" si="23"/>
        <v>-133.78237884248287</v>
      </c>
      <c r="T74">
        <f t="shared" si="24"/>
        <v>0.96241534750084901</v>
      </c>
      <c r="U74">
        <f t="shared" si="25"/>
        <v>-3.8309167336551403E-2</v>
      </c>
      <c r="V74">
        <f t="shared" si="26"/>
        <v>-102.71795503676536</v>
      </c>
    </row>
    <row r="75" spans="1:22" x14ac:dyDescent="0.25">
      <c r="A75" s="180" t="s">
        <v>175</v>
      </c>
      <c r="B75" s="181">
        <v>8614</v>
      </c>
      <c r="C75" s="181">
        <v>24663</v>
      </c>
      <c r="D75" s="181">
        <v>36955</v>
      </c>
      <c r="E75" s="187">
        <v>594</v>
      </c>
      <c r="F75" s="187">
        <v>727</v>
      </c>
      <c r="G75" s="187">
        <v>760</v>
      </c>
      <c r="H75">
        <f t="shared" si="15"/>
        <v>5116716</v>
      </c>
      <c r="I75">
        <f t="shared" si="27"/>
        <v>13124437732</v>
      </c>
      <c r="J75">
        <f t="shared" si="16"/>
        <v>17930001</v>
      </c>
      <c r="K75">
        <f t="shared" si="28"/>
        <v>28691477685</v>
      </c>
      <c r="L75">
        <f t="shared" si="17"/>
        <v>28085800</v>
      </c>
      <c r="M75">
        <f t="shared" si="29"/>
        <v>26741343339</v>
      </c>
      <c r="N75">
        <f t="shared" si="18"/>
        <v>0.59113382608515797</v>
      </c>
      <c r="O75">
        <f t="shared" si="19"/>
        <v>-0.5257128471333139</v>
      </c>
      <c r="P75">
        <f t="shared" si="20"/>
        <v>-184.59538816833432</v>
      </c>
      <c r="Q75">
        <f t="shared" si="21"/>
        <v>0.78302673743988427</v>
      </c>
      <c r="R75">
        <f t="shared" si="22"/>
        <v>-0.24458843614154188</v>
      </c>
      <c r="S75">
        <f t="shared" si="23"/>
        <v>-139.23452031672525</v>
      </c>
      <c r="T75">
        <f t="shared" si="24"/>
        <v>1.2325787269760482</v>
      </c>
      <c r="U75">
        <f t="shared" si="25"/>
        <v>0.20910850073736881</v>
      </c>
      <c r="V75">
        <f t="shared" si="26"/>
        <v>195.88444412543942</v>
      </c>
    </row>
    <row r="76" spans="1:22" x14ac:dyDescent="0.25">
      <c r="A76" s="180" t="s">
        <v>79</v>
      </c>
      <c r="B76" s="181">
        <v>8397</v>
      </c>
      <c r="C76" s="181">
        <v>14657</v>
      </c>
      <c r="D76" s="181">
        <v>20409</v>
      </c>
      <c r="E76" s="181">
        <v>1135</v>
      </c>
      <c r="F76" s="181">
        <v>1317</v>
      </c>
      <c r="G76" s="181">
        <v>1302</v>
      </c>
      <c r="H76">
        <f t="shared" si="15"/>
        <v>9530595</v>
      </c>
      <c r="I76">
        <f t="shared" si="27"/>
        <v>13133968327</v>
      </c>
      <c r="J76">
        <f t="shared" si="16"/>
        <v>19303269</v>
      </c>
      <c r="K76">
        <f t="shared" si="28"/>
        <v>28710780954</v>
      </c>
      <c r="L76">
        <f t="shared" si="17"/>
        <v>26572518</v>
      </c>
      <c r="M76">
        <f t="shared" si="29"/>
        <v>26767915857</v>
      </c>
      <c r="N76">
        <f t="shared" si="18"/>
        <v>0.57624224955155223</v>
      </c>
      <c r="O76">
        <f t="shared" si="19"/>
        <v>-0.55122713456380679</v>
      </c>
      <c r="P76">
        <f t="shared" si="20"/>
        <v>-360.52181317961629</v>
      </c>
      <c r="Q76">
        <f t="shared" si="21"/>
        <v>0.46534577669611904</v>
      </c>
      <c r="R76">
        <f t="shared" si="22"/>
        <v>-0.76497454393448427</v>
      </c>
      <c r="S76">
        <f t="shared" si="23"/>
        <v>-468.82259573603682</v>
      </c>
      <c r="T76">
        <f t="shared" si="24"/>
        <v>0.68071165576658554</v>
      </c>
      <c r="U76">
        <f t="shared" si="25"/>
        <v>-0.38461647546844779</v>
      </c>
      <c r="V76">
        <f t="shared" si="26"/>
        <v>-340.88041904230852</v>
      </c>
    </row>
    <row r="77" spans="1:22" x14ac:dyDescent="0.25">
      <c r="A77" s="180" t="s">
        <v>70</v>
      </c>
      <c r="B77" s="181">
        <v>11758</v>
      </c>
      <c r="C77" s="181">
        <v>15337</v>
      </c>
      <c r="D77" s="181">
        <v>19016</v>
      </c>
      <c r="E77" s="187">
        <v>899</v>
      </c>
      <c r="F77" s="181">
        <v>1072</v>
      </c>
      <c r="G77" s="181">
        <v>1060</v>
      </c>
      <c r="H77">
        <f t="shared" si="15"/>
        <v>10570442</v>
      </c>
      <c r="I77">
        <f t="shared" si="27"/>
        <v>13144538769</v>
      </c>
      <c r="J77">
        <f t="shared" si="16"/>
        <v>16441264</v>
      </c>
      <c r="K77">
        <f t="shared" si="28"/>
        <v>28727222218</v>
      </c>
      <c r="L77">
        <f t="shared" si="17"/>
        <v>20156960</v>
      </c>
      <c r="M77">
        <f t="shared" si="29"/>
        <v>26788072817</v>
      </c>
      <c r="N77">
        <f t="shared" si="18"/>
        <v>0.80689012388080883</v>
      </c>
      <c r="O77">
        <f t="shared" si="19"/>
        <v>-0.21456777378516961</v>
      </c>
      <c r="P77">
        <f t="shared" si="20"/>
        <v>-155.64622319574005</v>
      </c>
      <c r="Q77">
        <f t="shared" si="21"/>
        <v>0.48693512841566333</v>
      </c>
      <c r="R77">
        <f t="shared" si="22"/>
        <v>-0.71962437131100521</v>
      </c>
      <c r="S77">
        <f t="shared" si="23"/>
        <v>-375.63993342255162</v>
      </c>
      <c r="T77">
        <f t="shared" si="24"/>
        <v>0.63425022519757912</v>
      </c>
      <c r="U77">
        <f t="shared" si="25"/>
        <v>-0.45531172544158832</v>
      </c>
      <c r="V77">
        <f t="shared" si="26"/>
        <v>-306.10845826021125</v>
      </c>
    </row>
    <row r="78" spans="1:22" x14ac:dyDescent="0.25">
      <c r="A78" s="180" t="s">
        <v>67</v>
      </c>
      <c r="B78" s="181">
        <v>9186</v>
      </c>
      <c r="C78" s="181">
        <v>16542</v>
      </c>
      <c r="D78" s="181">
        <v>18595</v>
      </c>
      <c r="E78" s="181">
        <v>1048</v>
      </c>
      <c r="F78" s="181">
        <v>1266</v>
      </c>
      <c r="G78" s="181">
        <v>1313</v>
      </c>
      <c r="H78">
        <f t="shared" si="15"/>
        <v>9626928</v>
      </c>
      <c r="I78">
        <f t="shared" si="27"/>
        <v>13154165697</v>
      </c>
      <c r="J78">
        <f t="shared" si="16"/>
        <v>20942172</v>
      </c>
      <c r="K78">
        <f t="shared" si="28"/>
        <v>28748164390</v>
      </c>
      <c r="L78">
        <f t="shared" si="17"/>
        <v>24415235</v>
      </c>
      <c r="M78">
        <f t="shared" si="29"/>
        <v>26812488052</v>
      </c>
      <c r="N78">
        <f t="shared" si="18"/>
        <v>0.63038719833042267</v>
      </c>
      <c r="O78">
        <f t="shared" si="19"/>
        <v>-0.46142104786163113</v>
      </c>
      <c r="P78">
        <f t="shared" si="20"/>
        <v>-304.83586984956622</v>
      </c>
      <c r="Q78">
        <f t="shared" si="21"/>
        <v>0.52519272962456165</v>
      </c>
      <c r="R78">
        <f t="shared" si="22"/>
        <v>-0.64398997970993332</v>
      </c>
      <c r="S78">
        <f t="shared" si="23"/>
        <v>-428.18507080312304</v>
      </c>
      <c r="T78">
        <f t="shared" si="24"/>
        <v>0.62020840016559653</v>
      </c>
      <c r="U78">
        <f t="shared" si="25"/>
        <v>-0.47769972812244776</v>
      </c>
      <c r="V78">
        <f t="shared" si="26"/>
        <v>-389.00695337367159</v>
      </c>
    </row>
    <row r="79" spans="1:22" x14ac:dyDescent="0.25">
      <c r="A79" s="180" t="s">
        <v>113</v>
      </c>
      <c r="B79" s="181">
        <v>11530</v>
      </c>
      <c r="C79" s="181">
        <v>20617</v>
      </c>
      <c r="D79" s="181">
        <v>24415</v>
      </c>
      <c r="E79" s="181">
        <v>23909</v>
      </c>
      <c r="F79" s="181">
        <v>27861</v>
      </c>
      <c r="G79" s="181">
        <v>28261</v>
      </c>
      <c r="H79">
        <f t="shared" si="15"/>
        <v>275670770</v>
      </c>
      <c r="I79">
        <f t="shared" si="27"/>
        <v>13429836467</v>
      </c>
      <c r="J79">
        <f t="shared" si="16"/>
        <v>574410237</v>
      </c>
      <c r="K79">
        <f t="shared" si="28"/>
        <v>29322574627</v>
      </c>
      <c r="L79">
        <f t="shared" si="17"/>
        <v>689992315</v>
      </c>
      <c r="M79">
        <f t="shared" si="29"/>
        <v>27502480367</v>
      </c>
      <c r="N79">
        <f t="shared" si="18"/>
        <v>0.79124367480402491</v>
      </c>
      <c r="O79">
        <f t="shared" si="19"/>
        <v>-0.23414929948426524</v>
      </c>
      <c r="P79">
        <f t="shared" si="20"/>
        <v>-4429.600159393156</v>
      </c>
      <c r="Q79">
        <f t="shared" si="21"/>
        <v>0.65457009470859562</v>
      </c>
      <c r="R79">
        <f t="shared" si="22"/>
        <v>-0.42377660279121687</v>
      </c>
      <c r="S79">
        <f t="shared" si="23"/>
        <v>-7728.404331428962</v>
      </c>
      <c r="T79">
        <f t="shared" si="24"/>
        <v>0.81432579134407301</v>
      </c>
      <c r="U79">
        <f t="shared" si="25"/>
        <v>-0.20539475798585763</v>
      </c>
      <c r="V79">
        <f t="shared" si="26"/>
        <v>-4726.8853703190925</v>
      </c>
    </row>
    <row r="80" spans="1:22" x14ac:dyDescent="0.25">
      <c r="A80" s="180" t="s">
        <v>69</v>
      </c>
      <c r="B80" s="181">
        <v>7506</v>
      </c>
      <c r="C80" s="181">
        <v>17290</v>
      </c>
      <c r="D80" s="181">
        <v>18812</v>
      </c>
      <c r="E80" s="187">
        <v>808</v>
      </c>
      <c r="F80" s="187">
        <v>892</v>
      </c>
      <c r="G80" s="187">
        <v>897</v>
      </c>
      <c r="H80">
        <f t="shared" si="15"/>
        <v>6064848</v>
      </c>
      <c r="I80">
        <f t="shared" si="27"/>
        <v>13435901315</v>
      </c>
      <c r="J80">
        <f t="shared" si="16"/>
        <v>15422680</v>
      </c>
      <c r="K80">
        <f t="shared" si="28"/>
        <v>29337997307</v>
      </c>
      <c r="L80">
        <f t="shared" si="17"/>
        <v>16874364</v>
      </c>
      <c r="M80">
        <f t="shared" si="29"/>
        <v>27519354731</v>
      </c>
      <c r="N80">
        <f t="shared" si="18"/>
        <v>0.51509757355412067</v>
      </c>
      <c r="O80">
        <f t="shared" si="19"/>
        <v>-0.66339893305240372</v>
      </c>
      <c r="P80">
        <f t="shared" si="20"/>
        <v>-276.10586601665801</v>
      </c>
      <c r="Q80">
        <f t="shared" si="21"/>
        <v>0.54894101651606042</v>
      </c>
      <c r="R80">
        <f t="shared" si="22"/>
        <v>-0.59976428128444881</v>
      </c>
      <c r="S80">
        <f t="shared" si="23"/>
        <v>-293.67781110057228</v>
      </c>
      <c r="T80">
        <f t="shared" si="24"/>
        <v>0.62744611045524068</v>
      </c>
      <c r="U80">
        <f t="shared" si="25"/>
        <v>-0.46609749141667967</v>
      </c>
      <c r="V80">
        <f t="shared" si="26"/>
        <v>-262.3285990998595</v>
      </c>
    </row>
    <row r="81" spans="1:22" x14ac:dyDescent="0.25">
      <c r="A81" s="180" t="s">
        <v>179</v>
      </c>
      <c r="B81" s="181">
        <v>23337</v>
      </c>
      <c r="C81" s="181">
        <v>38471</v>
      </c>
      <c r="D81" s="181">
        <v>37814</v>
      </c>
      <c r="E81" s="181">
        <v>6374</v>
      </c>
      <c r="F81" s="181">
        <v>8536</v>
      </c>
      <c r="G81" s="181">
        <v>9667</v>
      </c>
      <c r="H81">
        <f t="shared" si="15"/>
        <v>148750038</v>
      </c>
      <c r="I81">
        <f t="shared" si="27"/>
        <v>13584651353</v>
      </c>
      <c r="J81">
        <f t="shared" si="16"/>
        <v>328388456</v>
      </c>
      <c r="K81">
        <f t="shared" si="28"/>
        <v>29666385763</v>
      </c>
      <c r="L81">
        <f t="shared" si="17"/>
        <v>365547938</v>
      </c>
      <c r="M81">
        <f t="shared" si="29"/>
        <v>27884902669</v>
      </c>
      <c r="N81">
        <f t="shared" si="18"/>
        <v>1.6014964127408091</v>
      </c>
      <c r="O81">
        <f t="shared" si="19"/>
        <v>0.47093845012751379</v>
      </c>
      <c r="P81">
        <f t="shared" si="20"/>
        <v>4807.3105642049268</v>
      </c>
      <c r="Q81">
        <f t="shared" si="21"/>
        <v>1.2214175735332193</v>
      </c>
      <c r="R81">
        <f t="shared" si="22"/>
        <v>0.2000121297279685</v>
      </c>
      <c r="S81">
        <f t="shared" si="23"/>
        <v>2085.3305463272513</v>
      </c>
      <c r="T81">
        <f t="shared" si="24"/>
        <v>1.2612293866018749</v>
      </c>
      <c r="U81">
        <f t="shared" si="25"/>
        <v>0.23208694892625586</v>
      </c>
      <c r="V81">
        <f t="shared" si="26"/>
        <v>2829.6747472081802</v>
      </c>
    </row>
    <row r="82" spans="1:22" x14ac:dyDescent="0.25">
      <c r="A82" s="180" t="s">
        <v>245</v>
      </c>
      <c r="B82" s="181">
        <v>29919</v>
      </c>
      <c r="C82" s="181">
        <v>100534</v>
      </c>
      <c r="D82" s="181">
        <v>98390</v>
      </c>
      <c r="E82" s="187">
        <v>788</v>
      </c>
      <c r="F82" s="187">
        <v>832</v>
      </c>
      <c r="G82" s="187">
        <v>821</v>
      </c>
      <c r="H82">
        <f t="shared" si="15"/>
        <v>23576172</v>
      </c>
      <c r="I82">
        <f t="shared" si="27"/>
        <v>13608227525</v>
      </c>
      <c r="J82">
        <f t="shared" si="16"/>
        <v>83644288</v>
      </c>
      <c r="K82">
        <f t="shared" si="28"/>
        <v>29750030051</v>
      </c>
      <c r="L82">
        <f t="shared" si="17"/>
        <v>80778190</v>
      </c>
      <c r="M82">
        <f t="shared" si="29"/>
        <v>27965680859</v>
      </c>
      <c r="N82">
        <f t="shared" si="18"/>
        <v>2.0531846926679638</v>
      </c>
      <c r="O82">
        <f t="shared" si="19"/>
        <v>0.7193920963226077</v>
      </c>
      <c r="P82">
        <f t="shared" si="20"/>
        <v>1163.9113340743656</v>
      </c>
      <c r="Q82">
        <f t="shared" si="21"/>
        <v>3.1918586555480406</v>
      </c>
      <c r="R82">
        <f t="shared" si="22"/>
        <v>1.1606033977637911</v>
      </c>
      <c r="S82">
        <f t="shared" si="23"/>
        <v>3082.1290246746039</v>
      </c>
      <c r="T82">
        <f t="shared" si="24"/>
        <v>3.2816512230326991</v>
      </c>
      <c r="U82">
        <f t="shared" si="25"/>
        <v>1.188346717378193</v>
      </c>
      <c r="V82">
        <f t="shared" si="26"/>
        <v>3201.6860954047243</v>
      </c>
    </row>
    <row r="83" spans="1:22" x14ac:dyDescent="0.25">
      <c r="A83" s="180" t="s">
        <v>35</v>
      </c>
      <c r="B83" s="181">
        <v>11409</v>
      </c>
      <c r="C83" s="181">
        <v>12825</v>
      </c>
      <c r="D83" s="181">
        <v>14823</v>
      </c>
      <c r="E83" s="187">
        <v>510</v>
      </c>
      <c r="F83" s="187">
        <v>438</v>
      </c>
      <c r="G83" s="187">
        <v>439</v>
      </c>
      <c r="H83">
        <f t="shared" si="15"/>
        <v>5818590</v>
      </c>
      <c r="I83">
        <f t="shared" si="27"/>
        <v>13614046115</v>
      </c>
      <c r="J83">
        <f t="shared" si="16"/>
        <v>5617350</v>
      </c>
      <c r="K83">
        <f t="shared" si="28"/>
        <v>29755647401</v>
      </c>
      <c r="L83">
        <f t="shared" si="17"/>
        <v>6507297</v>
      </c>
      <c r="M83">
        <f t="shared" si="29"/>
        <v>27972188156</v>
      </c>
      <c r="N83">
        <f t="shared" si="18"/>
        <v>0.78294007682906508</v>
      </c>
      <c r="O83">
        <f t="shared" si="19"/>
        <v>-0.2446991161510006</v>
      </c>
      <c r="P83">
        <f t="shared" si="20"/>
        <v>-97.708219847627049</v>
      </c>
      <c r="Q83">
        <f t="shared" si="21"/>
        <v>0.40718152323993495</v>
      </c>
      <c r="R83">
        <f t="shared" si="22"/>
        <v>-0.89849618992281466</v>
      </c>
      <c r="S83">
        <f t="shared" si="23"/>
        <v>-160.2427586902657</v>
      </c>
      <c r="T83">
        <f t="shared" si="24"/>
        <v>0.49439898443961477</v>
      </c>
      <c r="U83">
        <f t="shared" si="25"/>
        <v>-0.70441242696775852</v>
      </c>
      <c r="V83">
        <f t="shared" si="26"/>
        <v>-152.8864861600623</v>
      </c>
    </row>
    <row r="84" spans="1:22" x14ac:dyDescent="0.25">
      <c r="A84" s="180" t="s">
        <v>174</v>
      </c>
      <c r="B84" s="181">
        <v>15128</v>
      </c>
      <c r="C84" s="181">
        <v>39657</v>
      </c>
      <c r="D84" s="181">
        <v>36579</v>
      </c>
      <c r="E84" s="181">
        <v>7338</v>
      </c>
      <c r="F84" s="181">
        <v>7165</v>
      </c>
      <c r="G84" s="181">
        <v>7252</v>
      </c>
      <c r="H84">
        <f t="shared" si="15"/>
        <v>111009264</v>
      </c>
      <c r="I84">
        <f t="shared" si="27"/>
        <v>13725055379</v>
      </c>
      <c r="J84">
        <f t="shared" si="16"/>
        <v>284142405</v>
      </c>
      <c r="K84">
        <f t="shared" si="28"/>
        <v>30039789806</v>
      </c>
      <c r="L84">
        <f t="shared" si="17"/>
        <v>265270908</v>
      </c>
      <c r="M84">
        <f t="shared" si="29"/>
        <v>28237459064</v>
      </c>
      <c r="N84">
        <f t="shared" si="18"/>
        <v>1.0381556211999383</v>
      </c>
      <c r="O84">
        <f t="shared" si="19"/>
        <v>3.744569759092347E-2</v>
      </c>
      <c r="P84">
        <f t="shared" si="20"/>
        <v>285.26079807438566</v>
      </c>
      <c r="Q84">
        <f t="shared" si="21"/>
        <v>1.2590719428558363</v>
      </c>
      <c r="R84">
        <f t="shared" si="22"/>
        <v>0.23037489628572441</v>
      </c>
      <c r="S84">
        <f t="shared" si="23"/>
        <v>2078.2696415232786</v>
      </c>
      <c r="T84">
        <f t="shared" si="24"/>
        <v>1.2200378096078168</v>
      </c>
      <c r="U84">
        <f t="shared" si="25"/>
        <v>0.19888184974675621</v>
      </c>
      <c r="V84">
        <f t="shared" si="26"/>
        <v>1759.6497651871014</v>
      </c>
    </row>
    <row r="85" spans="1:22" x14ac:dyDescent="0.25">
      <c r="A85" s="180" t="s">
        <v>62</v>
      </c>
      <c r="B85" s="181">
        <v>7210</v>
      </c>
      <c r="C85" s="181">
        <v>23254</v>
      </c>
      <c r="D85" s="181">
        <v>18145</v>
      </c>
      <c r="E85" s="187">
        <v>268</v>
      </c>
      <c r="F85" s="187">
        <v>253</v>
      </c>
      <c r="G85" s="187">
        <v>258</v>
      </c>
      <c r="H85">
        <f t="shared" si="15"/>
        <v>1932280</v>
      </c>
      <c r="I85">
        <f t="shared" si="27"/>
        <v>13726987659</v>
      </c>
      <c r="J85">
        <f t="shared" si="16"/>
        <v>5883262</v>
      </c>
      <c r="K85">
        <f t="shared" si="28"/>
        <v>30045673068</v>
      </c>
      <c r="L85">
        <f t="shared" si="17"/>
        <v>4681410</v>
      </c>
      <c r="M85">
        <f t="shared" si="29"/>
        <v>28242140474</v>
      </c>
      <c r="N85">
        <f t="shared" si="18"/>
        <v>0.49478463966496267</v>
      </c>
      <c r="O85">
        <f t="shared" si="19"/>
        <v>-0.70363268246837518</v>
      </c>
      <c r="P85">
        <f t="shared" si="20"/>
        <v>-93.30330039143044</v>
      </c>
      <c r="Q85">
        <f t="shared" si="21"/>
        <v>0.73829233071512257</v>
      </c>
      <c r="R85">
        <f t="shared" si="22"/>
        <v>-0.30341542073323152</v>
      </c>
      <c r="S85">
        <f t="shared" si="23"/>
        <v>-56.674347371455895</v>
      </c>
      <c r="T85">
        <f t="shared" si="24"/>
        <v>0.60519932352808536</v>
      </c>
      <c r="U85">
        <f t="shared" si="25"/>
        <v>-0.50219741483444758</v>
      </c>
      <c r="V85">
        <f t="shared" si="26"/>
        <v>-78.413820219723121</v>
      </c>
    </row>
    <row r="86" spans="1:22" x14ac:dyDescent="0.25">
      <c r="A86" s="180" t="s">
        <v>82</v>
      </c>
      <c r="B86" s="181">
        <v>9972</v>
      </c>
      <c r="C86" s="181">
        <v>20572</v>
      </c>
      <c r="D86" s="181">
        <v>20755</v>
      </c>
      <c r="E86" s="181">
        <v>17346</v>
      </c>
      <c r="F86" s="181">
        <v>16277</v>
      </c>
      <c r="G86" s="181">
        <v>16196</v>
      </c>
      <c r="H86">
        <f t="shared" si="15"/>
        <v>172974312</v>
      </c>
      <c r="I86">
        <f t="shared" si="27"/>
        <v>13899961971</v>
      </c>
      <c r="J86">
        <f t="shared" si="16"/>
        <v>334850444</v>
      </c>
      <c r="K86">
        <f t="shared" si="28"/>
        <v>30380523512</v>
      </c>
      <c r="L86">
        <f t="shared" si="17"/>
        <v>336147980</v>
      </c>
      <c r="M86">
        <f t="shared" si="29"/>
        <v>28578288454</v>
      </c>
      <c r="N86">
        <f t="shared" si="18"/>
        <v>0.68432627277933533</v>
      </c>
      <c r="O86">
        <f t="shared" si="19"/>
        <v>-0.37932046810392145</v>
      </c>
      <c r="P86">
        <f t="shared" si="20"/>
        <v>-4502.6566770457366</v>
      </c>
      <c r="Q86">
        <f t="shared" si="21"/>
        <v>0.65314138760950813</v>
      </c>
      <c r="R86">
        <f t="shared" si="22"/>
        <v>-0.4259616530669782</v>
      </c>
      <c r="S86">
        <f t="shared" si="23"/>
        <v>-4528.476014728968</v>
      </c>
      <c r="T86">
        <f t="shared" si="24"/>
        <v>0.69225196802564959</v>
      </c>
      <c r="U86">
        <f t="shared" si="25"/>
        <v>-0.36780527399447915</v>
      </c>
      <c r="V86">
        <f t="shared" si="26"/>
        <v>-4123.72712562175</v>
      </c>
    </row>
    <row r="87" spans="1:22" x14ac:dyDescent="0.25">
      <c r="A87" s="180" t="s">
        <v>25</v>
      </c>
      <c r="B87" s="181">
        <v>6501</v>
      </c>
      <c r="C87" s="181">
        <v>25179</v>
      </c>
      <c r="D87" s="181">
        <v>13867</v>
      </c>
      <c r="E87" s="187">
        <v>316</v>
      </c>
      <c r="F87" s="187">
        <v>408</v>
      </c>
      <c r="G87" s="187">
        <v>450</v>
      </c>
      <c r="H87">
        <f t="shared" si="15"/>
        <v>2054316</v>
      </c>
      <c r="I87">
        <f t="shared" si="27"/>
        <v>13902016287</v>
      </c>
      <c r="J87">
        <f t="shared" si="16"/>
        <v>10273032</v>
      </c>
      <c r="K87">
        <f t="shared" si="28"/>
        <v>30390796544</v>
      </c>
      <c r="L87">
        <f t="shared" si="17"/>
        <v>6240150</v>
      </c>
      <c r="M87">
        <f t="shared" si="29"/>
        <v>28584528604</v>
      </c>
      <c r="N87">
        <f t="shared" si="18"/>
        <v>0.44612967301829715</v>
      </c>
      <c r="O87">
        <f t="shared" si="19"/>
        <v>-0.80714562254290123</v>
      </c>
      <c r="P87">
        <f t="shared" si="20"/>
        <v>-113.78894960157577</v>
      </c>
      <c r="Q87">
        <f t="shared" si="21"/>
        <v>0.79940924550942083</v>
      </c>
      <c r="R87">
        <f t="shared" si="22"/>
        <v>-0.22388226721084775</v>
      </c>
      <c r="S87">
        <f t="shared" si="23"/>
        <v>-73.021210160096629</v>
      </c>
      <c r="T87">
        <f t="shared" si="24"/>
        <v>0.46251303496081347</v>
      </c>
      <c r="U87">
        <f t="shared" si="25"/>
        <v>-0.77108053872775395</v>
      </c>
      <c r="V87">
        <f t="shared" si="26"/>
        <v>-160.48566007478664</v>
      </c>
    </row>
    <row r="88" spans="1:22" x14ac:dyDescent="0.25">
      <c r="A88" s="180" t="s">
        <v>160</v>
      </c>
      <c r="B88" s="181">
        <v>15528</v>
      </c>
      <c r="C88" s="181">
        <v>31008</v>
      </c>
      <c r="D88" s="181">
        <v>33229</v>
      </c>
      <c r="E88" s="181">
        <v>29646</v>
      </c>
      <c r="F88" s="181">
        <v>29234</v>
      </c>
      <c r="G88" s="181">
        <v>29254</v>
      </c>
      <c r="H88">
        <f t="shared" si="15"/>
        <v>460343088</v>
      </c>
      <c r="I88">
        <f t="shared" si="27"/>
        <v>14362359375</v>
      </c>
      <c r="J88">
        <f t="shared" si="16"/>
        <v>906487872</v>
      </c>
      <c r="K88">
        <f t="shared" si="28"/>
        <v>31297284416</v>
      </c>
      <c r="L88">
        <f t="shared" si="17"/>
        <v>972081166</v>
      </c>
      <c r="M88">
        <f t="shared" si="29"/>
        <v>29556609770</v>
      </c>
      <c r="N88">
        <f t="shared" si="18"/>
        <v>1.0656055318609627</v>
      </c>
      <c r="O88">
        <f t="shared" si="19"/>
        <v>6.3543212101476357E-2</v>
      </c>
      <c r="P88">
        <f t="shared" si="20"/>
        <v>2007.3899024184784</v>
      </c>
      <c r="Q88">
        <f t="shared" si="21"/>
        <v>0.98447443841122051</v>
      </c>
      <c r="R88">
        <f t="shared" si="22"/>
        <v>-1.5647345271292201E-2</v>
      </c>
      <c r="S88">
        <f t="shared" si="23"/>
        <v>-450.33256428784199</v>
      </c>
      <c r="T88">
        <f t="shared" si="24"/>
        <v>1.1083035724174566</v>
      </c>
      <c r="U88">
        <f t="shared" si="25"/>
        <v>0.10283053312501308</v>
      </c>
      <c r="V88">
        <f t="shared" si="26"/>
        <v>3334.0037008581394</v>
      </c>
    </row>
    <row r="89" spans="1:22" x14ac:dyDescent="0.25">
      <c r="A89" s="180" t="s">
        <v>124</v>
      </c>
      <c r="B89" s="181">
        <v>9317</v>
      </c>
      <c r="C89" s="181">
        <v>29079</v>
      </c>
      <c r="D89" s="181">
        <v>25879</v>
      </c>
      <c r="E89" s="187">
        <v>804</v>
      </c>
      <c r="F89" s="187">
        <v>813</v>
      </c>
      <c r="G89" s="181">
        <v>838</v>
      </c>
      <c r="H89">
        <f t="shared" si="15"/>
        <v>7490868</v>
      </c>
      <c r="I89">
        <f t="shared" si="27"/>
        <v>14369850243</v>
      </c>
      <c r="J89">
        <f t="shared" si="16"/>
        <v>23641227</v>
      </c>
      <c r="K89">
        <f t="shared" si="28"/>
        <v>31320925643</v>
      </c>
      <c r="L89">
        <f t="shared" si="17"/>
        <v>21686602</v>
      </c>
      <c r="M89">
        <f t="shared" si="29"/>
        <v>29578296372</v>
      </c>
      <c r="N89">
        <f t="shared" si="18"/>
        <v>0.6393770440719081</v>
      </c>
      <c r="O89">
        <f t="shared" si="19"/>
        <v>-0.44726094529694499</v>
      </c>
      <c r="P89">
        <f t="shared" si="20"/>
        <v>-229.91857843074555</v>
      </c>
      <c r="Q89">
        <f t="shared" si="21"/>
        <v>0.92323052743033673</v>
      </c>
      <c r="R89">
        <f t="shared" si="22"/>
        <v>-7.9876316801067326E-2</v>
      </c>
      <c r="S89">
        <f t="shared" si="23"/>
        <v>-59.954078574716391</v>
      </c>
      <c r="T89">
        <f t="shared" si="24"/>
        <v>0.86315532067144241</v>
      </c>
      <c r="U89">
        <f t="shared" si="25"/>
        <v>-0.14716062648967301</v>
      </c>
      <c r="V89">
        <f t="shared" si="26"/>
        <v>-106.44483635274361</v>
      </c>
    </row>
    <row r="90" spans="1:22" x14ac:dyDescent="0.25">
      <c r="A90" s="180" t="s">
        <v>18</v>
      </c>
      <c r="B90" s="181">
        <v>8839</v>
      </c>
      <c r="C90" s="181">
        <v>15005</v>
      </c>
      <c r="D90" s="181">
        <v>13365</v>
      </c>
      <c r="E90" s="187">
        <v>987</v>
      </c>
      <c r="F90" s="181">
        <v>1283</v>
      </c>
      <c r="G90" s="181">
        <v>1327</v>
      </c>
      <c r="H90">
        <f t="shared" si="15"/>
        <v>8724093</v>
      </c>
      <c r="I90">
        <f t="shared" si="27"/>
        <v>14378574336</v>
      </c>
      <c r="J90">
        <f t="shared" si="16"/>
        <v>19251415</v>
      </c>
      <c r="K90">
        <f t="shared" si="28"/>
        <v>31340177058</v>
      </c>
      <c r="L90">
        <f t="shared" si="17"/>
        <v>17735355</v>
      </c>
      <c r="M90">
        <f t="shared" si="29"/>
        <v>29596031727</v>
      </c>
      <c r="N90">
        <f t="shared" si="18"/>
        <v>0.60657440083198411</v>
      </c>
      <c r="O90">
        <f t="shared" si="19"/>
        <v>-0.49992788568642194</v>
      </c>
      <c r="P90">
        <f t="shared" si="20"/>
        <v>-299.30129276908929</v>
      </c>
      <c r="Q90">
        <f t="shared" si="21"/>
        <v>0.4763944449290623</v>
      </c>
      <c r="R90">
        <f t="shared" si="22"/>
        <v>-0.74150910208731746</v>
      </c>
      <c r="S90">
        <f t="shared" si="23"/>
        <v>-453.22079833767702</v>
      </c>
      <c r="T90">
        <f t="shared" si="24"/>
        <v>0.44576957613407892</v>
      </c>
      <c r="U90">
        <f t="shared" si="25"/>
        <v>-0.80795310590859881</v>
      </c>
      <c r="V90">
        <f t="shared" si="26"/>
        <v>-477.93353229025666</v>
      </c>
    </row>
    <row r="91" spans="1:22" x14ac:dyDescent="0.25">
      <c r="A91" s="180" t="s">
        <v>10</v>
      </c>
      <c r="B91" s="181">
        <v>7178</v>
      </c>
      <c r="C91" s="181">
        <v>11587</v>
      </c>
      <c r="D91" s="181">
        <v>11094</v>
      </c>
      <c r="E91" s="187">
        <v>244</v>
      </c>
      <c r="F91" s="187">
        <v>321</v>
      </c>
      <c r="G91" s="187">
        <v>323</v>
      </c>
      <c r="H91">
        <f t="shared" si="15"/>
        <v>1751432</v>
      </c>
      <c r="I91">
        <f t="shared" si="27"/>
        <v>14380325768</v>
      </c>
      <c r="J91">
        <f t="shared" si="16"/>
        <v>3719427</v>
      </c>
      <c r="K91">
        <f t="shared" si="28"/>
        <v>31343896485</v>
      </c>
      <c r="L91">
        <f t="shared" si="17"/>
        <v>3583362</v>
      </c>
      <c r="M91">
        <f t="shared" si="29"/>
        <v>29599615089</v>
      </c>
      <c r="N91">
        <f t="shared" si="18"/>
        <v>0.49258864681208075</v>
      </c>
      <c r="O91">
        <f t="shared" si="19"/>
        <v>-0.70808084103981728</v>
      </c>
      <c r="P91">
        <f t="shared" si="20"/>
        <v>-85.105390330412732</v>
      </c>
      <c r="Q91">
        <f t="shared" si="21"/>
        <v>0.36787620349170574</v>
      </c>
      <c r="R91">
        <f t="shared" si="22"/>
        <v>-1.0000088009647228</v>
      </c>
      <c r="S91">
        <f t="shared" si="23"/>
        <v>-118.08930061145961</v>
      </c>
      <c r="T91">
        <f t="shared" si="24"/>
        <v>0.37002376937010634</v>
      </c>
      <c r="U91">
        <f t="shared" si="25"/>
        <v>-0.99418803386643839</v>
      </c>
      <c r="V91">
        <f t="shared" si="26"/>
        <v>-118.82304481251437</v>
      </c>
    </row>
    <row r="92" spans="1:22" x14ac:dyDescent="0.25">
      <c r="A92" s="180" t="s">
        <v>56</v>
      </c>
      <c r="B92" s="181">
        <v>13849</v>
      </c>
      <c r="C92" s="181">
        <v>34597</v>
      </c>
      <c r="D92" s="181">
        <v>17625</v>
      </c>
      <c r="E92" s="181">
        <v>1090</v>
      </c>
      <c r="F92" s="181">
        <v>1520</v>
      </c>
      <c r="G92" s="187">
        <v>1570</v>
      </c>
      <c r="H92">
        <f t="shared" si="15"/>
        <v>15095410</v>
      </c>
      <c r="I92">
        <f t="shared" si="27"/>
        <v>14395421178</v>
      </c>
      <c r="J92">
        <f t="shared" si="16"/>
        <v>52587440</v>
      </c>
      <c r="K92">
        <f t="shared" si="28"/>
        <v>31396483925</v>
      </c>
      <c r="L92">
        <f t="shared" si="17"/>
        <v>27671250</v>
      </c>
      <c r="M92">
        <f t="shared" si="29"/>
        <v>29627286339</v>
      </c>
      <c r="N92">
        <f t="shared" si="18"/>
        <v>0.95038453186131322</v>
      </c>
      <c r="O92">
        <f t="shared" si="19"/>
        <v>-5.0888605904652197E-2</v>
      </c>
      <c r="P92">
        <f t="shared" si="20"/>
        <v>-52.716480850746834</v>
      </c>
      <c r="Q92">
        <f t="shared" si="21"/>
        <v>1.0984217668251095</v>
      </c>
      <c r="R92">
        <f t="shared" si="22"/>
        <v>9.3874392122605149E-2</v>
      </c>
      <c r="S92">
        <f t="shared" si="23"/>
        <v>156.73278699551653</v>
      </c>
      <c r="T92">
        <f t="shared" si="24"/>
        <v>0.58785550163585043</v>
      </c>
      <c r="U92">
        <f t="shared" si="25"/>
        <v>-0.53127410680114873</v>
      </c>
      <c r="V92">
        <f t="shared" si="26"/>
        <v>-490.33047829877239</v>
      </c>
    </row>
    <row r="93" spans="1:22" x14ac:dyDescent="0.25">
      <c r="A93" s="180" t="s">
        <v>32</v>
      </c>
      <c r="B93" s="181">
        <v>7846</v>
      </c>
      <c r="C93" s="181">
        <v>12316</v>
      </c>
      <c r="D93" s="181">
        <v>14431</v>
      </c>
      <c r="E93" s="187">
        <v>778</v>
      </c>
      <c r="F93" s="187">
        <v>870</v>
      </c>
      <c r="G93" s="187">
        <v>869</v>
      </c>
      <c r="H93">
        <f t="shared" si="15"/>
        <v>6104188</v>
      </c>
      <c r="I93">
        <f t="shared" si="27"/>
        <v>14401525366</v>
      </c>
      <c r="J93">
        <f t="shared" si="16"/>
        <v>10714920</v>
      </c>
      <c r="K93">
        <f t="shared" si="28"/>
        <v>31407198845</v>
      </c>
      <c r="L93">
        <f t="shared" si="17"/>
        <v>12540539</v>
      </c>
      <c r="M93">
        <f t="shared" si="29"/>
        <v>29639826878</v>
      </c>
      <c r="N93">
        <f t="shared" si="18"/>
        <v>0.53842999761599131</v>
      </c>
      <c r="O93">
        <f t="shared" si="19"/>
        <v>-0.61909778597787202</v>
      </c>
      <c r="P93">
        <f t="shared" si="20"/>
        <v>-259.33915751508601</v>
      </c>
      <c r="Q93">
        <f t="shared" si="21"/>
        <v>0.3910212584969231</v>
      </c>
      <c r="R93">
        <f t="shared" si="22"/>
        <v>-0.938993350917394</v>
      </c>
      <c r="S93">
        <f t="shared" si="23"/>
        <v>-319.43473476248721</v>
      </c>
      <c r="T93">
        <f t="shared" si="24"/>
        <v>0.4813244110131607</v>
      </c>
      <c r="U93">
        <f t="shared" si="25"/>
        <v>-0.73121378504554047</v>
      </c>
      <c r="V93">
        <f t="shared" si="26"/>
        <v>-305.84545759380956</v>
      </c>
    </row>
    <row r="94" spans="1:22" x14ac:dyDescent="0.25">
      <c r="A94" s="180" t="s">
        <v>57</v>
      </c>
      <c r="B94" s="181">
        <v>9409</v>
      </c>
      <c r="C94" s="181">
        <v>17907</v>
      </c>
      <c r="D94" s="181">
        <v>17658</v>
      </c>
      <c r="E94" s="181">
        <v>1448</v>
      </c>
      <c r="F94" s="181">
        <v>1704</v>
      </c>
      <c r="G94" s="187">
        <v>1740</v>
      </c>
      <c r="H94">
        <f t="shared" si="15"/>
        <v>13624232</v>
      </c>
      <c r="I94">
        <f t="shared" si="27"/>
        <v>14415149598</v>
      </c>
      <c r="J94">
        <f t="shared" si="16"/>
        <v>30513528</v>
      </c>
      <c r="K94">
        <f t="shared" si="28"/>
        <v>31437712373</v>
      </c>
      <c r="L94">
        <f t="shared" si="17"/>
        <v>30724920</v>
      </c>
      <c r="M94">
        <f t="shared" si="29"/>
        <v>29670551798</v>
      </c>
      <c r="N94">
        <f t="shared" si="18"/>
        <v>0.64569052352394363</v>
      </c>
      <c r="O94">
        <f t="shared" si="19"/>
        <v>-0.43743495574060437</v>
      </c>
      <c r="P94">
        <f t="shared" si="20"/>
        <v>-408.98413287958505</v>
      </c>
      <c r="Q94">
        <f t="shared" si="21"/>
        <v>0.56853017829688224</v>
      </c>
      <c r="R94">
        <f t="shared" si="22"/>
        <v>-0.56470088312502553</v>
      </c>
      <c r="S94">
        <f t="shared" si="23"/>
        <v>-547.06833737978184</v>
      </c>
      <c r="T94">
        <f t="shared" si="24"/>
        <v>0.58895616725593458</v>
      </c>
      <c r="U94">
        <f t="shared" si="25"/>
        <v>-0.52940351702009036</v>
      </c>
      <c r="V94">
        <f t="shared" si="26"/>
        <v>-542.524111389778</v>
      </c>
    </row>
    <row r="95" spans="1:22" x14ac:dyDescent="0.25">
      <c r="A95" s="180" t="s">
        <v>86</v>
      </c>
      <c r="B95" s="181">
        <v>11911</v>
      </c>
      <c r="C95" s="181">
        <v>18028</v>
      </c>
      <c r="D95" s="181">
        <v>20906</v>
      </c>
      <c r="E95" s="181">
        <v>3523</v>
      </c>
      <c r="F95" s="181">
        <v>5287</v>
      </c>
      <c r="G95" s="187">
        <v>5503</v>
      </c>
      <c r="H95">
        <f t="shared" si="15"/>
        <v>41962453</v>
      </c>
      <c r="I95">
        <f t="shared" si="27"/>
        <v>14457112051</v>
      </c>
      <c r="J95">
        <f t="shared" si="16"/>
        <v>95314036</v>
      </c>
      <c r="K95">
        <f t="shared" si="28"/>
        <v>31533026409</v>
      </c>
      <c r="L95">
        <f t="shared" si="17"/>
        <v>115045718</v>
      </c>
      <c r="M95">
        <f t="shared" si="29"/>
        <v>29785597516</v>
      </c>
      <c r="N95">
        <f t="shared" si="18"/>
        <v>0.81738971470865052</v>
      </c>
      <c r="O95">
        <f t="shared" si="19"/>
        <v>-0.20163929086646906</v>
      </c>
      <c r="P95">
        <f t="shared" si="20"/>
        <v>-580.65339981990633</v>
      </c>
      <c r="Q95">
        <f t="shared" si="21"/>
        <v>0.57237181294109529</v>
      </c>
      <c r="R95">
        <f t="shared" si="22"/>
        <v>-0.55796647615124606</v>
      </c>
      <c r="S95">
        <f t="shared" si="23"/>
        <v>-1688.4789669440329</v>
      </c>
      <c r="T95">
        <f t="shared" si="24"/>
        <v>0.69728834707512555</v>
      </c>
      <c r="U95">
        <f t="shared" si="25"/>
        <v>-0.36055625638896582</v>
      </c>
      <c r="V95">
        <f t="shared" si="26"/>
        <v>-1383.5184532759495</v>
      </c>
    </row>
    <row r="96" spans="1:22" x14ac:dyDescent="0.25">
      <c r="A96" s="180" t="s">
        <v>64</v>
      </c>
      <c r="B96" s="181">
        <v>9146</v>
      </c>
      <c r="C96" s="181">
        <v>16260</v>
      </c>
      <c r="D96" s="181">
        <v>18444</v>
      </c>
      <c r="E96" s="181">
        <v>82196</v>
      </c>
      <c r="F96" s="181">
        <v>81260</v>
      </c>
      <c r="G96" s="187">
        <v>80277</v>
      </c>
      <c r="H96">
        <f t="shared" si="15"/>
        <v>751764616</v>
      </c>
      <c r="I96">
        <f t="shared" si="27"/>
        <v>15208876667</v>
      </c>
      <c r="J96">
        <f t="shared" si="16"/>
        <v>1321287600</v>
      </c>
      <c r="K96">
        <f t="shared" si="28"/>
        <v>32854314009</v>
      </c>
      <c r="L96">
        <f t="shared" si="17"/>
        <v>1480628988</v>
      </c>
      <c r="M96">
        <f t="shared" si="29"/>
        <v>31266226504</v>
      </c>
      <c r="N96">
        <f t="shared" si="18"/>
        <v>0.62764220726432018</v>
      </c>
      <c r="O96">
        <f t="shared" si="19"/>
        <v>-0.46578500852936949</v>
      </c>
      <c r="P96">
        <f t="shared" si="20"/>
        <v>-24029.699011697645</v>
      </c>
      <c r="Q96">
        <f t="shared" si="21"/>
        <v>0.51623949847028006</v>
      </c>
      <c r="R96">
        <f t="shared" si="22"/>
        <v>-0.66118447685998349</v>
      </c>
      <c r="S96">
        <f t="shared" si="23"/>
        <v>-27736.438642283058</v>
      </c>
      <c r="T96">
        <f t="shared" si="24"/>
        <v>0.61517202111612057</v>
      </c>
      <c r="U96">
        <f t="shared" si="25"/>
        <v>-0.48585334115502204</v>
      </c>
      <c r="V96">
        <f t="shared" si="26"/>
        <v>-23993.461244319285</v>
      </c>
    </row>
    <row r="97" spans="1:22" x14ac:dyDescent="0.25">
      <c r="A97" s="180" t="s">
        <v>102</v>
      </c>
      <c r="B97" s="181">
        <v>11688</v>
      </c>
      <c r="C97" s="181">
        <v>25385</v>
      </c>
      <c r="D97" s="181">
        <v>22932</v>
      </c>
      <c r="E97" s="181">
        <v>5913</v>
      </c>
      <c r="F97" s="181">
        <v>6275</v>
      </c>
      <c r="G97" s="187">
        <v>6473</v>
      </c>
      <c r="H97">
        <f t="shared" si="15"/>
        <v>69111144</v>
      </c>
      <c r="I97">
        <f t="shared" si="27"/>
        <v>15277987811</v>
      </c>
      <c r="J97">
        <f t="shared" si="16"/>
        <v>159290875</v>
      </c>
      <c r="K97">
        <f t="shared" si="28"/>
        <v>33013604884</v>
      </c>
      <c r="L97">
        <f t="shared" si="17"/>
        <v>148438836</v>
      </c>
      <c r="M97">
        <f t="shared" si="29"/>
        <v>31414665340</v>
      </c>
      <c r="N97">
        <f t="shared" si="18"/>
        <v>0.80208638951512956</v>
      </c>
      <c r="O97">
        <f t="shared" si="19"/>
        <v>-0.22053895931683445</v>
      </c>
      <c r="P97">
        <f t="shared" si="20"/>
        <v>-1045.9582428617327</v>
      </c>
      <c r="Q97">
        <f t="shared" si="21"/>
        <v>0.80594954911857686</v>
      </c>
      <c r="R97">
        <f t="shared" si="22"/>
        <v>-0.21573413258029034</v>
      </c>
      <c r="S97">
        <f t="shared" si="23"/>
        <v>-1091.0394386881412</v>
      </c>
      <c r="T97">
        <f t="shared" si="24"/>
        <v>0.76486254544756438</v>
      </c>
      <c r="U97">
        <f t="shared" si="25"/>
        <v>-0.26805914045334484</v>
      </c>
      <c r="V97">
        <f t="shared" si="26"/>
        <v>-1327.1488105291687</v>
      </c>
    </row>
    <row r="98" spans="1:22" x14ac:dyDescent="0.25">
      <c r="A98" s="180" t="s">
        <v>110</v>
      </c>
      <c r="B98" s="181">
        <v>11591</v>
      </c>
      <c r="C98" s="181">
        <v>25261</v>
      </c>
      <c r="D98" s="181">
        <v>24231</v>
      </c>
      <c r="E98" s="181">
        <v>15439</v>
      </c>
      <c r="F98" s="181">
        <v>16255</v>
      </c>
      <c r="G98" s="181">
        <v>16295</v>
      </c>
      <c r="H98">
        <f t="shared" si="15"/>
        <v>178953449</v>
      </c>
      <c r="I98">
        <f t="shared" si="27"/>
        <v>15456941260</v>
      </c>
      <c r="J98">
        <f t="shared" si="16"/>
        <v>410617555</v>
      </c>
      <c r="K98">
        <f t="shared" si="28"/>
        <v>33424222439</v>
      </c>
      <c r="L98">
        <f t="shared" si="17"/>
        <v>394844145</v>
      </c>
      <c r="M98">
        <f t="shared" si="29"/>
        <v>31809509485</v>
      </c>
      <c r="N98">
        <f t="shared" si="18"/>
        <v>0.79542978617983118</v>
      </c>
      <c r="O98">
        <f t="shared" si="19"/>
        <v>-0.22887269885862485</v>
      </c>
      <c r="P98">
        <f t="shared" si="20"/>
        <v>-2810.7033278136646</v>
      </c>
      <c r="Q98">
        <f t="shared" si="21"/>
        <v>0.80201266733442467</v>
      </c>
      <c r="R98">
        <f t="shared" si="22"/>
        <v>-0.22063087655902971</v>
      </c>
      <c r="S98">
        <f t="shared" si="23"/>
        <v>-2876.3020581274209</v>
      </c>
      <c r="T98">
        <f t="shared" si="24"/>
        <v>0.80818874667451301</v>
      </c>
      <c r="U98">
        <f t="shared" si="25"/>
        <v>-0.21295965037121217</v>
      </c>
      <c r="V98">
        <f t="shared" si="26"/>
        <v>-2804.5584067251361</v>
      </c>
    </row>
    <row r="99" spans="1:22" x14ac:dyDescent="0.25">
      <c r="A99" s="180" t="s">
        <v>243</v>
      </c>
      <c r="B99" s="181">
        <v>31554</v>
      </c>
      <c r="C99" s="181">
        <v>85548</v>
      </c>
      <c r="D99" s="181">
        <v>96308</v>
      </c>
      <c r="E99" s="187">
        <v>136</v>
      </c>
      <c r="F99" s="187">
        <v>182</v>
      </c>
      <c r="G99" s="181">
        <v>201</v>
      </c>
      <c r="H99">
        <f t="shared" si="15"/>
        <v>4291344</v>
      </c>
      <c r="I99">
        <f t="shared" si="27"/>
        <v>15461232604</v>
      </c>
      <c r="J99">
        <f t="shared" si="16"/>
        <v>15569736</v>
      </c>
      <c r="K99">
        <f t="shared" si="28"/>
        <v>33439792175</v>
      </c>
      <c r="L99">
        <f t="shared" si="17"/>
        <v>19357908</v>
      </c>
      <c r="M99">
        <f t="shared" si="29"/>
        <v>31828867393</v>
      </c>
      <c r="N99">
        <f t="shared" si="18"/>
        <v>2.1653862024949007</v>
      </c>
      <c r="O99">
        <f t="shared" si="19"/>
        <v>0.77259873007002933</v>
      </c>
      <c r="P99">
        <f t="shared" si="20"/>
        <v>227.52454970158641</v>
      </c>
      <c r="Q99">
        <f t="shared" si="21"/>
        <v>2.7160674425052598</v>
      </c>
      <c r="R99">
        <f t="shared" si="22"/>
        <v>0.99918504094384386</v>
      </c>
      <c r="S99">
        <f t="shared" si="23"/>
        <v>493.9214204917464</v>
      </c>
      <c r="T99">
        <f t="shared" si="24"/>
        <v>3.2122092284564809</v>
      </c>
      <c r="U99">
        <f t="shared" si="25"/>
        <v>1.1669589335821011</v>
      </c>
      <c r="V99">
        <f t="shared" si="26"/>
        <v>753.45176739211388</v>
      </c>
    </row>
    <row r="100" spans="1:22" x14ac:dyDescent="0.25">
      <c r="A100" s="180" t="s">
        <v>60</v>
      </c>
      <c r="B100" s="181">
        <v>8742</v>
      </c>
      <c r="C100" s="181">
        <v>13971</v>
      </c>
      <c r="D100" s="181">
        <v>17783</v>
      </c>
      <c r="E100" s="187">
        <v>525</v>
      </c>
      <c r="F100" s="187">
        <v>611</v>
      </c>
      <c r="G100" s="181">
        <v>614</v>
      </c>
      <c r="H100">
        <f t="shared" si="15"/>
        <v>4589550</v>
      </c>
      <c r="I100">
        <f t="shared" si="27"/>
        <v>15465822154</v>
      </c>
      <c r="J100">
        <f t="shared" si="16"/>
        <v>8536281</v>
      </c>
      <c r="K100">
        <f t="shared" si="28"/>
        <v>33448328456</v>
      </c>
      <c r="L100">
        <f t="shared" si="17"/>
        <v>10918762</v>
      </c>
      <c r="M100">
        <f t="shared" si="29"/>
        <v>31839786155</v>
      </c>
      <c r="N100">
        <f t="shared" si="18"/>
        <v>0.59991779749668572</v>
      </c>
      <c r="O100">
        <f t="shared" si="19"/>
        <v>-0.51096263732411007</v>
      </c>
      <c r="P100">
        <f t="shared" si="20"/>
        <v>-160.93117949295342</v>
      </c>
      <c r="Q100">
        <f t="shared" si="21"/>
        <v>0.44356593069669636</v>
      </c>
      <c r="R100">
        <f t="shared" si="22"/>
        <v>-0.81290882831129818</v>
      </c>
      <c r="S100">
        <f t="shared" si="23"/>
        <v>-220.31356187189326</v>
      </c>
      <c r="T100">
        <f t="shared" si="24"/>
        <v>0.59312535521079868</v>
      </c>
      <c r="U100">
        <f t="shared" si="25"/>
        <v>-0.52234951073795766</v>
      </c>
      <c r="V100">
        <f t="shared" si="26"/>
        <v>-190.22870580779175</v>
      </c>
    </row>
    <row r="101" spans="1:22" x14ac:dyDescent="0.25">
      <c r="A101" s="180" t="s">
        <v>73</v>
      </c>
      <c r="B101" s="181">
        <v>10924</v>
      </c>
      <c r="C101" s="181">
        <v>26260</v>
      </c>
      <c r="D101" s="181">
        <v>19372</v>
      </c>
      <c r="E101" s="187">
        <v>624</v>
      </c>
      <c r="F101" s="187">
        <v>662</v>
      </c>
      <c r="G101" s="181">
        <v>668</v>
      </c>
      <c r="H101">
        <f t="shared" si="15"/>
        <v>6816576</v>
      </c>
      <c r="I101">
        <f t="shared" si="27"/>
        <v>15472638730</v>
      </c>
      <c r="J101">
        <f t="shared" si="16"/>
        <v>17384120</v>
      </c>
      <c r="K101">
        <f t="shared" si="28"/>
        <v>33465712576</v>
      </c>
      <c r="L101">
        <f t="shared" si="17"/>
        <v>12940496</v>
      </c>
      <c r="M101">
        <f t="shared" si="29"/>
        <v>31852726651</v>
      </c>
      <c r="N101">
        <f t="shared" si="18"/>
        <v>0.74965706015257316</v>
      </c>
      <c r="O101">
        <f t="shared" si="19"/>
        <v>-0.28813943015377425</v>
      </c>
      <c r="P101">
        <f t="shared" si="20"/>
        <v>-134.78759306882444</v>
      </c>
      <c r="Q101">
        <f t="shared" si="21"/>
        <v>0.83372996493416696</v>
      </c>
      <c r="R101">
        <f t="shared" si="22"/>
        <v>-0.18184571210499786</v>
      </c>
      <c r="S101">
        <f t="shared" si="23"/>
        <v>-100.36596509499427</v>
      </c>
      <c r="T101">
        <f t="shared" si="24"/>
        <v>0.64612407249303228</v>
      </c>
      <c r="U101">
        <f t="shared" si="25"/>
        <v>-0.43676373095849846</v>
      </c>
      <c r="V101">
        <f t="shared" si="26"/>
        <v>-188.51197845685627</v>
      </c>
    </row>
    <row r="102" spans="1:22" x14ac:dyDescent="0.25">
      <c r="A102" s="180" t="s">
        <v>248</v>
      </c>
      <c r="B102" s="181">
        <v>50397</v>
      </c>
      <c r="C102" s="181">
        <v>151681</v>
      </c>
      <c r="D102" s="181">
        <v>119409</v>
      </c>
      <c r="E102" s="187">
        <v>277</v>
      </c>
      <c r="F102" s="187">
        <v>260</v>
      </c>
      <c r="G102" s="181">
        <v>270</v>
      </c>
      <c r="H102">
        <f t="shared" si="15"/>
        <v>13959969</v>
      </c>
      <c r="I102">
        <f t="shared" si="27"/>
        <v>15486598699</v>
      </c>
      <c r="J102">
        <f t="shared" si="16"/>
        <v>39437060</v>
      </c>
      <c r="K102">
        <f t="shared" si="28"/>
        <v>33505149636</v>
      </c>
      <c r="L102">
        <f t="shared" si="17"/>
        <v>32240430</v>
      </c>
      <c r="M102">
        <f t="shared" si="29"/>
        <v>31884967081</v>
      </c>
      <c r="N102">
        <f t="shared" si="18"/>
        <v>3.4584828689591021</v>
      </c>
      <c r="O102">
        <f t="shared" si="19"/>
        <v>1.240830015730954</v>
      </c>
      <c r="P102">
        <f t="shared" si="20"/>
        <v>1188.7148506967249</v>
      </c>
      <c r="Q102">
        <f t="shared" si="21"/>
        <v>4.8157271443708831</v>
      </c>
      <c r="R102">
        <f t="shared" si="22"/>
        <v>1.5718870503323354</v>
      </c>
      <c r="S102">
        <f t="shared" si="23"/>
        <v>1968.1425754043323</v>
      </c>
      <c r="T102">
        <f t="shared" si="24"/>
        <v>3.9827085160190219</v>
      </c>
      <c r="U102">
        <f t="shared" si="25"/>
        <v>1.3819621195027481</v>
      </c>
      <c r="V102">
        <f t="shared" si="26"/>
        <v>1486.0671215830089</v>
      </c>
    </row>
    <row r="103" spans="1:22" x14ac:dyDescent="0.25">
      <c r="A103" s="180" t="s">
        <v>187</v>
      </c>
      <c r="B103" s="181">
        <v>7595</v>
      </c>
      <c r="C103" s="181">
        <v>12110</v>
      </c>
      <c r="D103" s="181">
        <v>39939</v>
      </c>
      <c r="E103" s="187">
        <v>296</v>
      </c>
      <c r="F103" s="187">
        <v>286</v>
      </c>
      <c r="G103" s="181">
        <v>272</v>
      </c>
      <c r="H103">
        <f t="shared" si="15"/>
        <v>2248120</v>
      </c>
      <c r="I103">
        <f t="shared" si="27"/>
        <v>15488846819</v>
      </c>
      <c r="J103">
        <f t="shared" si="16"/>
        <v>3463460</v>
      </c>
      <c r="K103">
        <f t="shared" si="28"/>
        <v>33508613096</v>
      </c>
      <c r="L103">
        <f t="shared" si="17"/>
        <v>10863408</v>
      </c>
      <c r="M103">
        <f t="shared" si="29"/>
        <v>31895830489</v>
      </c>
      <c r="N103">
        <f t="shared" si="18"/>
        <v>0.52120517867619853</v>
      </c>
      <c r="O103">
        <f t="shared" si="19"/>
        <v>-0.65161149771749671</v>
      </c>
      <c r="P103">
        <f t="shared" si="20"/>
        <v>-100.5284929802127</v>
      </c>
      <c r="Q103">
        <f t="shared" si="21"/>
        <v>0.38448095488776701</v>
      </c>
      <c r="R103">
        <f t="shared" si="22"/>
        <v>-0.95586102341464707</v>
      </c>
      <c r="S103">
        <f t="shared" si="23"/>
        <v>-105.10796268042407</v>
      </c>
      <c r="T103">
        <f t="shared" si="24"/>
        <v>1.3321055818345662</v>
      </c>
      <c r="U103">
        <f t="shared" si="25"/>
        <v>0.28676083461840862</v>
      </c>
      <c r="V103">
        <f t="shared" si="26"/>
        <v>103.90283269750812</v>
      </c>
    </row>
    <row r="104" spans="1:22" x14ac:dyDescent="0.25">
      <c r="A104" s="180" t="s">
        <v>130</v>
      </c>
      <c r="B104" s="181">
        <v>9617</v>
      </c>
      <c r="C104" s="181">
        <v>32327</v>
      </c>
      <c r="D104" s="181">
        <v>26854</v>
      </c>
      <c r="E104" s="181">
        <v>1518</v>
      </c>
      <c r="F104" s="181">
        <v>1840</v>
      </c>
      <c r="G104" s="181">
        <v>1917</v>
      </c>
      <c r="H104">
        <f t="shared" si="15"/>
        <v>14598606</v>
      </c>
      <c r="I104">
        <f t="shared" si="27"/>
        <v>15503445425</v>
      </c>
      <c r="J104">
        <f t="shared" si="16"/>
        <v>59481680</v>
      </c>
      <c r="K104">
        <f t="shared" si="28"/>
        <v>33568094776</v>
      </c>
      <c r="L104">
        <f t="shared" si="17"/>
        <v>51479118</v>
      </c>
      <c r="M104">
        <f t="shared" si="29"/>
        <v>31947309607</v>
      </c>
      <c r="N104">
        <f t="shared" si="18"/>
        <v>0.65996447706767636</v>
      </c>
      <c r="O104">
        <f t="shared" si="19"/>
        <v>-0.41556926803488803</v>
      </c>
      <c r="P104">
        <f t="shared" si="20"/>
        <v>-416.32812918001559</v>
      </c>
      <c r="Q104">
        <f t="shared" si="21"/>
        <v>1.0263514309378072</v>
      </c>
      <c r="R104">
        <f t="shared" si="22"/>
        <v>2.6010213380699754E-2</v>
      </c>
      <c r="S104">
        <f t="shared" si="23"/>
        <v>49.119940288993163</v>
      </c>
      <c r="T104">
        <f t="shared" si="24"/>
        <v>0.89567498671938306</v>
      </c>
      <c r="U104">
        <f t="shared" si="25"/>
        <v>-0.11017766984896483</v>
      </c>
      <c r="V104">
        <f t="shared" si="26"/>
        <v>-189.17604517025254</v>
      </c>
    </row>
    <row r="105" spans="1:22" x14ac:dyDescent="0.25">
      <c r="A105" s="180" t="s">
        <v>61</v>
      </c>
      <c r="B105" s="181">
        <v>8893</v>
      </c>
      <c r="C105" s="181">
        <v>16177</v>
      </c>
      <c r="D105" s="181">
        <v>18137</v>
      </c>
      <c r="E105" s="187">
        <v>937</v>
      </c>
      <c r="F105" s="181">
        <v>1056</v>
      </c>
      <c r="G105" s="181">
        <v>1109</v>
      </c>
      <c r="H105">
        <f t="shared" si="15"/>
        <v>8332741</v>
      </c>
      <c r="I105">
        <f t="shared" si="27"/>
        <v>15511778166</v>
      </c>
      <c r="J105">
        <f t="shared" si="16"/>
        <v>17082912</v>
      </c>
      <c r="K105">
        <f t="shared" si="28"/>
        <v>33585177688</v>
      </c>
      <c r="L105">
        <f t="shared" si="17"/>
        <v>20113933</v>
      </c>
      <c r="M105">
        <f t="shared" si="29"/>
        <v>31967423540</v>
      </c>
      <c r="N105">
        <f t="shared" si="18"/>
        <v>0.61028013877122234</v>
      </c>
      <c r="O105">
        <f t="shared" si="19"/>
        <v>-0.49383718334772991</v>
      </c>
      <c r="P105">
        <f t="shared" si="20"/>
        <v>-282.3921462224601</v>
      </c>
      <c r="Q105">
        <f t="shared" si="21"/>
        <v>0.51360432759862984</v>
      </c>
      <c r="R105">
        <f t="shared" si="22"/>
        <v>-0.66630210063209094</v>
      </c>
      <c r="S105">
        <f t="shared" si="23"/>
        <v>-361.37971834557084</v>
      </c>
      <c r="T105">
        <f t="shared" si="24"/>
        <v>0.6049324954989741</v>
      </c>
      <c r="U105">
        <f t="shared" si="25"/>
        <v>-0.50263840486419498</v>
      </c>
      <c r="V105">
        <f t="shared" si="26"/>
        <v>-337.20509578822634</v>
      </c>
    </row>
    <row r="106" spans="1:22" x14ac:dyDescent="0.25">
      <c r="A106" s="180" t="s">
        <v>198</v>
      </c>
      <c r="B106" s="181">
        <v>15984</v>
      </c>
      <c r="C106" s="181">
        <v>37470</v>
      </c>
      <c r="D106" s="181">
        <v>44509</v>
      </c>
      <c r="E106" s="181">
        <v>26256</v>
      </c>
      <c r="F106" s="181">
        <v>29748</v>
      </c>
      <c r="G106" s="181">
        <v>30262</v>
      </c>
      <c r="H106">
        <f t="shared" si="15"/>
        <v>419675904</v>
      </c>
      <c r="I106">
        <f t="shared" si="27"/>
        <v>15931454070</v>
      </c>
      <c r="J106">
        <f t="shared" si="16"/>
        <v>1114657560</v>
      </c>
      <c r="K106">
        <f t="shared" si="28"/>
        <v>34699835248</v>
      </c>
      <c r="L106">
        <f t="shared" si="17"/>
        <v>1346931358</v>
      </c>
      <c r="M106">
        <f t="shared" si="29"/>
        <v>33314354898</v>
      </c>
      <c r="N106">
        <f t="shared" si="18"/>
        <v>1.0968984300145304</v>
      </c>
      <c r="O106">
        <f t="shared" si="19"/>
        <v>9.2486588140964873E-2</v>
      </c>
      <c r="P106">
        <f t="shared" si="20"/>
        <v>2663.6290152521278</v>
      </c>
      <c r="Q106">
        <f t="shared" si="21"/>
        <v>1.1896367778401842</v>
      </c>
      <c r="R106">
        <f t="shared" si="22"/>
        <v>0.17364803182594804</v>
      </c>
      <c r="S106">
        <f t="shared" si="23"/>
        <v>6145.2848743562708</v>
      </c>
      <c r="T106">
        <f t="shared" si="24"/>
        <v>1.4845310934644009</v>
      </c>
      <c r="U106">
        <f t="shared" si="25"/>
        <v>0.39509896041451864</v>
      </c>
      <c r="V106">
        <f t="shared" si="26"/>
        <v>17749.773365157875</v>
      </c>
    </row>
    <row r="107" spans="1:22" x14ac:dyDescent="0.25">
      <c r="A107" s="180" t="s">
        <v>196</v>
      </c>
      <c r="B107" s="181">
        <v>20523</v>
      </c>
      <c r="C107" s="181">
        <v>54441</v>
      </c>
      <c r="D107" s="181">
        <v>43591</v>
      </c>
      <c r="E107" s="181">
        <v>2470</v>
      </c>
      <c r="F107" s="181">
        <v>3114</v>
      </c>
      <c r="G107" s="181">
        <v>3226</v>
      </c>
      <c r="H107">
        <f t="shared" si="15"/>
        <v>50691810</v>
      </c>
      <c r="I107">
        <f t="shared" si="27"/>
        <v>15982145880</v>
      </c>
      <c r="J107">
        <f t="shared" si="16"/>
        <v>169529274</v>
      </c>
      <c r="K107">
        <f t="shared" si="28"/>
        <v>34869364522</v>
      </c>
      <c r="L107">
        <f t="shared" si="17"/>
        <v>140624566</v>
      </c>
      <c r="M107">
        <f t="shared" si="29"/>
        <v>33454979464</v>
      </c>
      <c r="N107">
        <f t="shared" si="18"/>
        <v>1.4083862912405034</v>
      </c>
      <c r="O107">
        <f t="shared" si="19"/>
        <v>0.34244457468173783</v>
      </c>
      <c r="P107">
        <f t="shared" si="20"/>
        <v>1191.2667838938676</v>
      </c>
      <c r="Q107">
        <f t="shared" si="21"/>
        <v>1.7284498484760467</v>
      </c>
      <c r="R107">
        <f t="shared" si="22"/>
        <v>0.54722496548134858</v>
      </c>
      <c r="S107">
        <f t="shared" si="23"/>
        <v>2945.3797295938548</v>
      </c>
      <c r="T107">
        <f t="shared" si="24"/>
        <v>1.4539125771238783</v>
      </c>
      <c r="U107">
        <f t="shared" si="25"/>
        <v>0.37425825152920172</v>
      </c>
      <c r="V107">
        <f t="shared" si="26"/>
        <v>1755.3917010239929</v>
      </c>
    </row>
    <row r="108" spans="1:22" x14ac:dyDescent="0.25">
      <c r="A108" s="180" t="s">
        <v>139</v>
      </c>
      <c r="B108" s="181">
        <v>7544</v>
      </c>
      <c r="C108" s="181">
        <v>20050</v>
      </c>
      <c r="D108" s="181">
        <v>28445</v>
      </c>
      <c r="E108" s="187">
        <v>829</v>
      </c>
      <c r="F108" s="181">
        <v>1031</v>
      </c>
      <c r="G108" s="181">
        <v>1023</v>
      </c>
      <c r="H108">
        <f t="shared" si="15"/>
        <v>6253976</v>
      </c>
      <c r="I108">
        <f t="shared" si="27"/>
        <v>15988399856</v>
      </c>
      <c r="J108">
        <f t="shared" si="16"/>
        <v>20671550</v>
      </c>
      <c r="K108">
        <f t="shared" si="28"/>
        <v>34890036072</v>
      </c>
      <c r="L108">
        <f t="shared" si="17"/>
        <v>29099235</v>
      </c>
      <c r="M108">
        <f t="shared" si="29"/>
        <v>33484078699</v>
      </c>
      <c r="N108">
        <f t="shared" si="18"/>
        <v>0.51770531506691797</v>
      </c>
      <c r="O108">
        <f t="shared" si="19"/>
        <v>-0.65834908843407647</v>
      </c>
      <c r="P108">
        <f t="shared" si="20"/>
        <v>-282.54875164672711</v>
      </c>
      <c r="Q108">
        <f t="shared" si="21"/>
        <v>0.63656838526009318</v>
      </c>
      <c r="R108">
        <f t="shared" si="22"/>
        <v>-0.45166342722706981</v>
      </c>
      <c r="S108">
        <f t="shared" si="23"/>
        <v>-296.42761296605568</v>
      </c>
      <c r="T108">
        <f t="shared" si="24"/>
        <v>0.94874041100889439</v>
      </c>
      <c r="U108">
        <f t="shared" si="25"/>
        <v>-5.2620057296870519E-2</v>
      </c>
      <c r="V108">
        <f t="shared" si="26"/>
        <v>-51.070998607248832</v>
      </c>
    </row>
    <row r="109" spans="1:22" x14ac:dyDescent="0.25">
      <c r="A109" s="180" t="s">
        <v>34</v>
      </c>
      <c r="B109" s="181">
        <v>8395</v>
      </c>
      <c r="C109" s="181">
        <v>13440</v>
      </c>
      <c r="D109" s="181">
        <v>14726</v>
      </c>
      <c r="E109" s="181">
        <v>7430</v>
      </c>
      <c r="F109" s="181">
        <v>7490</v>
      </c>
      <c r="G109" s="181">
        <v>7438</v>
      </c>
      <c r="H109">
        <f t="shared" si="15"/>
        <v>62374850</v>
      </c>
      <c r="I109">
        <f t="shared" si="27"/>
        <v>16050774706</v>
      </c>
      <c r="J109">
        <f t="shared" si="16"/>
        <v>100665600</v>
      </c>
      <c r="K109">
        <f t="shared" si="28"/>
        <v>34990701672</v>
      </c>
      <c r="L109">
        <f t="shared" si="17"/>
        <v>109531988</v>
      </c>
      <c r="M109">
        <f t="shared" si="29"/>
        <v>33593610687</v>
      </c>
      <c r="N109">
        <f t="shared" si="18"/>
        <v>0.57610499999824716</v>
      </c>
      <c r="O109">
        <f t="shared" si="19"/>
        <v>-0.55146534323572871</v>
      </c>
      <c r="P109">
        <f t="shared" si="20"/>
        <v>-2360.5254258194268</v>
      </c>
      <c r="Q109">
        <f t="shared" si="21"/>
        <v>0.42670718692746396</v>
      </c>
      <c r="R109">
        <f t="shared" si="22"/>
        <v>-0.85165724588464453</v>
      </c>
      <c r="S109">
        <f t="shared" si="23"/>
        <v>-2721.9279244575328</v>
      </c>
      <c r="T109">
        <f t="shared" si="24"/>
        <v>0.49116369458664016</v>
      </c>
      <c r="U109">
        <f t="shared" si="25"/>
        <v>-0.71097781655295611</v>
      </c>
      <c r="V109">
        <f t="shared" si="26"/>
        <v>-2597.3978811535608</v>
      </c>
    </row>
    <row r="110" spans="1:22" x14ac:dyDescent="0.25">
      <c r="A110" s="180" t="s">
        <v>242</v>
      </c>
      <c r="B110" s="181">
        <v>43390</v>
      </c>
      <c r="C110" s="181">
        <v>110908</v>
      </c>
      <c r="D110" s="181">
        <v>93896</v>
      </c>
      <c r="E110" s="181">
        <v>1100</v>
      </c>
      <c r="F110" s="181">
        <v>1171</v>
      </c>
      <c r="G110" s="187">
        <v>1182</v>
      </c>
      <c r="H110">
        <f t="shared" si="15"/>
        <v>47729000</v>
      </c>
      <c r="I110">
        <f t="shared" si="27"/>
        <v>16098503706</v>
      </c>
      <c r="J110">
        <f t="shared" si="16"/>
        <v>129873268</v>
      </c>
      <c r="K110">
        <f t="shared" si="28"/>
        <v>35120574940</v>
      </c>
      <c r="L110">
        <f t="shared" si="17"/>
        <v>110985072</v>
      </c>
      <c r="M110">
        <f t="shared" si="29"/>
        <v>33704595759</v>
      </c>
      <c r="N110">
        <f t="shared" si="18"/>
        <v>2.9776290589546091</v>
      </c>
      <c r="O110">
        <f t="shared" si="19"/>
        <v>1.0911273660450265</v>
      </c>
      <c r="P110">
        <f t="shared" si="20"/>
        <v>3573.8698073719011</v>
      </c>
      <c r="Q110">
        <f t="shared" si="21"/>
        <v>3.5212232654576767</v>
      </c>
      <c r="R110">
        <f t="shared" si="22"/>
        <v>1.2588084478353356</v>
      </c>
      <c r="S110">
        <f t="shared" si="23"/>
        <v>5190.5108897220389</v>
      </c>
      <c r="T110">
        <f t="shared" si="24"/>
        <v>3.131760577679422</v>
      </c>
      <c r="U110">
        <f t="shared" si="25"/>
        <v>1.1415953312983416</v>
      </c>
      <c r="V110">
        <f t="shared" si="26"/>
        <v>4225.8902464916155</v>
      </c>
    </row>
    <row r="111" spans="1:22" x14ac:dyDescent="0.25">
      <c r="A111" s="180" t="s">
        <v>209</v>
      </c>
      <c r="B111" s="181">
        <v>21805</v>
      </c>
      <c r="C111" s="181">
        <v>95369</v>
      </c>
      <c r="D111" s="181">
        <v>49801</v>
      </c>
      <c r="E111" s="187">
        <v>473</v>
      </c>
      <c r="F111" s="187">
        <v>474</v>
      </c>
      <c r="G111" s="181">
        <v>519</v>
      </c>
      <c r="H111">
        <f t="shared" si="15"/>
        <v>10313765</v>
      </c>
      <c r="I111">
        <f t="shared" si="27"/>
        <v>16108817471</v>
      </c>
      <c r="J111">
        <f t="shared" si="16"/>
        <v>45204906</v>
      </c>
      <c r="K111">
        <f t="shared" si="28"/>
        <v>35165779846</v>
      </c>
      <c r="L111">
        <f t="shared" si="17"/>
        <v>25846719</v>
      </c>
      <c r="M111">
        <f t="shared" si="29"/>
        <v>33730442478</v>
      </c>
      <c r="N111">
        <f t="shared" si="18"/>
        <v>1.4963632549090862</v>
      </c>
      <c r="O111">
        <f t="shared" si="19"/>
        <v>0.40303766752949688</v>
      </c>
      <c r="P111">
        <f t="shared" si="20"/>
        <v>285.26192760474612</v>
      </c>
      <c r="Q111">
        <f t="shared" si="21"/>
        <v>3.0278748296194431</v>
      </c>
      <c r="R111">
        <f t="shared" si="22"/>
        <v>1.1078609970785867</v>
      </c>
      <c r="S111">
        <f t="shared" si="23"/>
        <v>1590.0161387636208</v>
      </c>
      <c r="T111">
        <f t="shared" si="24"/>
        <v>1.6610378347215311</v>
      </c>
      <c r="U111">
        <f t="shared" si="25"/>
        <v>0.50744260865080426</v>
      </c>
      <c r="V111">
        <f t="shared" si="26"/>
        <v>437.45543202584537</v>
      </c>
    </row>
    <row r="112" spans="1:22" x14ac:dyDescent="0.25">
      <c r="A112" s="180" t="s">
        <v>109</v>
      </c>
      <c r="B112" s="181">
        <v>10352</v>
      </c>
      <c r="C112" s="181">
        <v>26314</v>
      </c>
      <c r="D112" s="181">
        <v>24141</v>
      </c>
      <c r="E112" s="181">
        <v>4713</v>
      </c>
      <c r="F112" s="181">
        <v>4804</v>
      </c>
      <c r="G112" s="181">
        <v>4950</v>
      </c>
      <c r="H112">
        <f t="shared" si="15"/>
        <v>48788976</v>
      </c>
      <c r="I112">
        <f t="shared" si="27"/>
        <v>16157606447</v>
      </c>
      <c r="J112">
        <f t="shared" si="16"/>
        <v>126412456</v>
      </c>
      <c r="K112">
        <f t="shared" si="28"/>
        <v>35292192302</v>
      </c>
      <c r="L112">
        <f t="shared" si="17"/>
        <v>119497950</v>
      </c>
      <c r="M112">
        <f t="shared" si="29"/>
        <v>33849940428</v>
      </c>
      <c r="N112">
        <f t="shared" si="18"/>
        <v>0.71040368790730846</v>
      </c>
      <c r="O112">
        <f t="shared" si="19"/>
        <v>-0.3419218960066881</v>
      </c>
      <c r="P112">
        <f t="shared" si="20"/>
        <v>-1144.7998402139212</v>
      </c>
      <c r="Q112">
        <f t="shared" si="21"/>
        <v>0.83544441345307197</v>
      </c>
      <c r="R112">
        <f t="shared" si="22"/>
        <v>-0.17979146403600149</v>
      </c>
      <c r="S112">
        <f t="shared" si="23"/>
        <v>-721.58853933090813</v>
      </c>
      <c r="T112">
        <f t="shared" si="24"/>
        <v>0.80518693134701069</v>
      </c>
      <c r="U112">
        <f t="shared" si="25"/>
        <v>-0.21668081566737576</v>
      </c>
      <c r="V112">
        <f t="shared" si="26"/>
        <v>-863.61937719245873</v>
      </c>
    </row>
    <row r="113" spans="1:22" x14ac:dyDescent="0.25">
      <c r="A113" s="180" t="s">
        <v>24</v>
      </c>
      <c r="B113" s="181">
        <v>8785</v>
      </c>
      <c r="C113" s="181">
        <v>23661</v>
      </c>
      <c r="D113" s="181">
        <v>13768</v>
      </c>
      <c r="E113" s="187">
        <v>580</v>
      </c>
      <c r="F113" s="187">
        <v>855</v>
      </c>
      <c r="G113" s="181">
        <v>896</v>
      </c>
      <c r="H113">
        <f t="shared" si="15"/>
        <v>5095300</v>
      </c>
      <c r="I113">
        <f t="shared" si="27"/>
        <v>16162701747</v>
      </c>
      <c r="J113">
        <f t="shared" si="16"/>
        <v>20230155</v>
      </c>
      <c r="K113">
        <f t="shared" si="28"/>
        <v>35312422457</v>
      </c>
      <c r="L113">
        <f t="shared" si="17"/>
        <v>12336128</v>
      </c>
      <c r="M113">
        <f t="shared" si="29"/>
        <v>33862276556</v>
      </c>
      <c r="N113">
        <f t="shared" si="18"/>
        <v>0.60286866289274577</v>
      </c>
      <c r="O113">
        <f t="shared" si="19"/>
        <v>-0.5060559121261724</v>
      </c>
      <c r="P113">
        <f t="shared" si="20"/>
        <v>-176.94944563363515</v>
      </c>
      <c r="Q113">
        <f t="shared" si="21"/>
        <v>0.75121419270020273</v>
      </c>
      <c r="R113">
        <f t="shared" si="22"/>
        <v>-0.28606445789568447</v>
      </c>
      <c r="S113">
        <f t="shared" si="23"/>
        <v>-183.7358070825702</v>
      </c>
      <c r="T113">
        <f t="shared" si="24"/>
        <v>0.45921103810056102</v>
      </c>
      <c r="U113">
        <f t="shared" si="25"/>
        <v>-0.77824539659024294</v>
      </c>
      <c r="V113">
        <f t="shared" si="26"/>
        <v>-320.21147331280866</v>
      </c>
    </row>
    <row r="114" spans="1:22" x14ac:dyDescent="0.25">
      <c r="A114" s="180" t="s">
        <v>22</v>
      </c>
      <c r="B114" s="181">
        <v>9243</v>
      </c>
      <c r="C114" s="181">
        <v>10637</v>
      </c>
      <c r="D114" s="181">
        <v>13677</v>
      </c>
      <c r="E114" s="187">
        <v>332</v>
      </c>
      <c r="F114" s="187">
        <v>371</v>
      </c>
      <c r="G114" s="181">
        <v>390</v>
      </c>
      <c r="H114">
        <f t="shared" si="15"/>
        <v>3068676</v>
      </c>
      <c r="I114">
        <f t="shared" si="27"/>
        <v>16165770423</v>
      </c>
      <c r="J114">
        <f t="shared" si="16"/>
        <v>3946327</v>
      </c>
      <c r="K114">
        <f t="shared" si="28"/>
        <v>35316368784</v>
      </c>
      <c r="L114">
        <f t="shared" si="17"/>
        <v>5334030</v>
      </c>
      <c r="M114">
        <f t="shared" si="29"/>
        <v>33867610586</v>
      </c>
      <c r="N114">
        <f t="shared" si="18"/>
        <v>0.63429881059961857</v>
      </c>
      <c r="O114">
        <f t="shared" si="19"/>
        <v>-0.45523512548259237</v>
      </c>
      <c r="P114">
        <f t="shared" si="20"/>
        <v>-95.866692747409786</v>
      </c>
      <c r="Q114">
        <f t="shared" si="21"/>
        <v>0.33771460917763646</v>
      </c>
      <c r="R114">
        <f t="shared" si="22"/>
        <v>-1.0855540917101203</v>
      </c>
      <c r="S114">
        <f t="shared" si="23"/>
        <v>-136.01137353035801</v>
      </c>
      <c r="T114">
        <f t="shared" si="24"/>
        <v>0.45617586926941989</v>
      </c>
      <c r="U114">
        <f t="shared" si="25"/>
        <v>-0.7848768656000672</v>
      </c>
      <c r="V114">
        <f t="shared" si="26"/>
        <v>-139.63633570948161</v>
      </c>
    </row>
    <row r="115" spans="1:22" x14ac:dyDescent="0.25">
      <c r="A115" s="180" t="s">
        <v>68</v>
      </c>
      <c r="B115" s="181">
        <v>9959</v>
      </c>
      <c r="C115" s="181">
        <v>14771</v>
      </c>
      <c r="D115" s="181">
        <v>18770</v>
      </c>
      <c r="E115" s="187">
        <v>338</v>
      </c>
      <c r="F115" s="187">
        <v>414</v>
      </c>
      <c r="G115" s="187">
        <v>431</v>
      </c>
      <c r="H115">
        <f t="shared" si="15"/>
        <v>3366142</v>
      </c>
      <c r="I115">
        <f t="shared" si="27"/>
        <v>16169136565</v>
      </c>
      <c r="J115">
        <f t="shared" si="16"/>
        <v>6115194</v>
      </c>
      <c r="K115">
        <f t="shared" si="28"/>
        <v>35322483978</v>
      </c>
      <c r="L115">
        <f t="shared" si="17"/>
        <v>8089870</v>
      </c>
      <c r="M115">
        <f t="shared" si="29"/>
        <v>33875700456</v>
      </c>
      <c r="N115">
        <f t="shared" si="18"/>
        <v>0.68343415068285207</v>
      </c>
      <c r="O115">
        <f t="shared" si="19"/>
        <v>-0.38062496881573038</v>
      </c>
      <c r="P115">
        <f t="shared" si="20"/>
        <v>-87.924650574447824</v>
      </c>
      <c r="Q115">
        <f t="shared" si="21"/>
        <v>0.46896516801380733</v>
      </c>
      <c r="R115">
        <f t="shared" si="22"/>
        <v>-0.7572267819211852</v>
      </c>
      <c r="S115">
        <f t="shared" si="23"/>
        <v>-147.01677579340443</v>
      </c>
      <c r="T115">
        <f t="shared" si="24"/>
        <v>0.6260452633024064</v>
      </c>
      <c r="U115">
        <f t="shared" si="25"/>
        <v>-0.46833260490106365</v>
      </c>
      <c r="V115">
        <f t="shared" si="26"/>
        <v>-126.36808325675534</v>
      </c>
    </row>
    <row r="116" spans="1:22" x14ac:dyDescent="0.25">
      <c r="A116" s="180" t="s">
        <v>76</v>
      </c>
      <c r="B116" s="181">
        <v>6138</v>
      </c>
      <c r="C116" s="181">
        <v>16382</v>
      </c>
      <c r="D116" s="181">
        <v>19761</v>
      </c>
      <c r="E116" s="187">
        <v>473</v>
      </c>
      <c r="F116" s="187">
        <v>664</v>
      </c>
      <c r="G116" s="181">
        <v>702</v>
      </c>
      <c r="H116">
        <f t="shared" si="15"/>
        <v>2903274</v>
      </c>
      <c r="I116">
        <f t="shared" si="27"/>
        <v>16172039839</v>
      </c>
      <c r="J116">
        <f t="shared" si="16"/>
        <v>10877648</v>
      </c>
      <c r="K116">
        <f t="shared" si="28"/>
        <v>35333361626</v>
      </c>
      <c r="L116">
        <f t="shared" si="17"/>
        <v>13872222</v>
      </c>
      <c r="M116">
        <f t="shared" si="29"/>
        <v>33889572678</v>
      </c>
      <c r="N116">
        <f t="shared" si="18"/>
        <v>0.4212188790934176</v>
      </c>
      <c r="O116">
        <f t="shared" si="19"/>
        <v>-0.86460267756768849</v>
      </c>
      <c r="P116">
        <f t="shared" si="20"/>
        <v>-172.26043714404645</v>
      </c>
      <c r="Q116">
        <f t="shared" si="21"/>
        <v>0.52011288216113949</v>
      </c>
      <c r="R116">
        <f t="shared" si="22"/>
        <v>-0.65370940988623771</v>
      </c>
      <c r="S116">
        <f t="shared" si="23"/>
        <v>-225.76178302046776</v>
      </c>
      <c r="T116">
        <f t="shared" si="24"/>
        <v>0.65909858540856958</v>
      </c>
      <c r="U116">
        <f t="shared" si="25"/>
        <v>-0.41688215717281568</v>
      </c>
      <c r="V116">
        <f t="shared" si="26"/>
        <v>-192.88604093242239</v>
      </c>
    </row>
    <row r="117" spans="1:22" x14ac:dyDescent="0.25">
      <c r="A117" s="180" t="s">
        <v>145</v>
      </c>
      <c r="B117" s="181">
        <v>8286</v>
      </c>
      <c r="C117" s="181">
        <v>22337</v>
      </c>
      <c r="D117" s="181">
        <v>29802</v>
      </c>
      <c r="E117" s="181">
        <v>4173</v>
      </c>
      <c r="F117" s="181">
        <v>4014</v>
      </c>
      <c r="G117" s="187">
        <v>4050</v>
      </c>
      <c r="H117">
        <f t="shared" si="15"/>
        <v>34577478</v>
      </c>
      <c r="I117">
        <f t="shared" si="27"/>
        <v>16206617317</v>
      </c>
      <c r="J117">
        <f t="shared" si="16"/>
        <v>89660718</v>
      </c>
      <c r="K117">
        <f t="shared" si="28"/>
        <v>35423022344</v>
      </c>
      <c r="L117">
        <f t="shared" si="17"/>
        <v>120698100</v>
      </c>
      <c r="M117">
        <f t="shared" si="29"/>
        <v>34010270778</v>
      </c>
      <c r="N117">
        <f t="shared" si="18"/>
        <v>0.568624899343118</v>
      </c>
      <c r="O117">
        <f t="shared" si="19"/>
        <v>-0.56453429011002287</v>
      </c>
      <c r="P117">
        <f t="shared" si="20"/>
        <v>-1339.5674434810935</v>
      </c>
      <c r="Q117">
        <f t="shared" si="21"/>
        <v>0.70917845494038412</v>
      </c>
      <c r="R117">
        <f t="shared" si="22"/>
        <v>-0.34364808462822827</v>
      </c>
      <c r="S117">
        <f t="shared" si="23"/>
        <v>-978.24318024727529</v>
      </c>
      <c r="T117">
        <f t="shared" si="24"/>
        <v>0.99400111544690006</v>
      </c>
      <c r="U117">
        <f t="shared" si="25"/>
        <v>-6.0169501462127165E-3</v>
      </c>
      <c r="V117">
        <f t="shared" si="26"/>
        <v>-24.222463385541506</v>
      </c>
    </row>
    <row r="118" spans="1:22" x14ac:dyDescent="0.25">
      <c r="A118" s="180" t="s">
        <v>33</v>
      </c>
      <c r="B118" s="181">
        <v>9648</v>
      </c>
      <c r="C118" s="181">
        <v>12603</v>
      </c>
      <c r="D118" s="181">
        <v>14560</v>
      </c>
      <c r="E118" s="187">
        <v>386</v>
      </c>
      <c r="F118" s="187">
        <v>399</v>
      </c>
      <c r="G118" s="187">
        <v>419</v>
      </c>
      <c r="H118">
        <f t="shared" si="15"/>
        <v>3724128</v>
      </c>
      <c r="I118">
        <f t="shared" si="27"/>
        <v>16210341445</v>
      </c>
      <c r="J118">
        <f t="shared" si="16"/>
        <v>5028597</v>
      </c>
      <c r="K118">
        <f t="shared" si="28"/>
        <v>35428050941</v>
      </c>
      <c r="L118">
        <f t="shared" si="17"/>
        <v>6100640</v>
      </c>
      <c r="M118">
        <f t="shared" si="29"/>
        <v>34016371418</v>
      </c>
      <c r="N118">
        <f t="shared" si="18"/>
        <v>0.66209184514390573</v>
      </c>
      <c r="O118">
        <f t="shared" si="19"/>
        <v>-0.41235099378040319</v>
      </c>
      <c r="P118">
        <f t="shared" si="20"/>
        <v>-105.38349290313027</v>
      </c>
      <c r="Q118">
        <f t="shared" si="21"/>
        <v>0.40013323488443664</v>
      </c>
      <c r="R118">
        <f t="shared" si="22"/>
        <v>-0.91595770012429334</v>
      </c>
      <c r="S118">
        <f t="shared" si="23"/>
        <v>-146.23554190964884</v>
      </c>
      <c r="T118">
        <f t="shared" si="24"/>
        <v>0.48562701298258054</v>
      </c>
      <c r="U118">
        <f t="shared" si="25"/>
        <v>-0.72231441273094121</v>
      </c>
      <c r="V118">
        <f t="shared" si="26"/>
        <v>-146.97488869860462</v>
      </c>
    </row>
    <row r="119" spans="1:22" x14ac:dyDescent="0.25">
      <c r="A119" s="180" t="s">
        <v>161</v>
      </c>
      <c r="B119" s="181">
        <v>18569</v>
      </c>
      <c r="C119" s="181">
        <v>35290</v>
      </c>
      <c r="D119" s="181">
        <v>33273</v>
      </c>
      <c r="E119" s="181">
        <v>1415</v>
      </c>
      <c r="F119" s="181">
        <v>1448</v>
      </c>
      <c r="G119" s="181">
        <v>1466</v>
      </c>
      <c r="H119">
        <f t="shared" si="15"/>
        <v>26275135</v>
      </c>
      <c r="I119">
        <f t="shared" si="27"/>
        <v>16236616580</v>
      </c>
      <c r="J119">
        <f t="shared" si="16"/>
        <v>51099920</v>
      </c>
      <c r="K119">
        <f t="shared" si="28"/>
        <v>35479150861</v>
      </c>
      <c r="L119">
        <f t="shared" si="17"/>
        <v>48778218</v>
      </c>
      <c r="M119">
        <f t="shared" si="29"/>
        <v>34065149636</v>
      </c>
      <c r="N119">
        <f t="shared" si="18"/>
        <v>1.2742934776613997</v>
      </c>
      <c r="O119">
        <f t="shared" si="19"/>
        <v>0.24239188985322563</v>
      </c>
      <c r="P119">
        <f t="shared" si="20"/>
        <v>437.06294205334996</v>
      </c>
      <c r="Q119">
        <f t="shared" si="21"/>
        <v>1.1204238561510569</v>
      </c>
      <c r="R119">
        <f t="shared" si="22"/>
        <v>0.11370705670753077</v>
      </c>
      <c r="S119">
        <f t="shared" si="23"/>
        <v>184.4753432764702</v>
      </c>
      <c r="T119">
        <f t="shared" si="24"/>
        <v>1.1097711265775687</v>
      </c>
      <c r="U119">
        <f t="shared" si="25"/>
        <v>0.10415380179123297</v>
      </c>
      <c r="V119">
        <f t="shared" si="26"/>
        <v>169.45036894044955</v>
      </c>
    </row>
    <row r="120" spans="1:22" x14ac:dyDescent="0.25">
      <c r="A120" s="180" t="s">
        <v>148</v>
      </c>
      <c r="B120" s="181">
        <v>7911</v>
      </c>
      <c r="C120" s="181">
        <v>26064</v>
      </c>
      <c r="D120" s="181">
        <v>30297</v>
      </c>
      <c r="E120" s="181">
        <v>1781</v>
      </c>
      <c r="F120" s="181">
        <v>1863</v>
      </c>
      <c r="G120" s="187">
        <v>1938</v>
      </c>
      <c r="H120">
        <f t="shared" si="15"/>
        <v>14089491</v>
      </c>
      <c r="I120">
        <f t="shared" si="27"/>
        <v>16250706071</v>
      </c>
      <c r="J120">
        <f t="shared" si="16"/>
        <v>48557232</v>
      </c>
      <c r="K120">
        <f t="shared" si="28"/>
        <v>35527708093</v>
      </c>
      <c r="L120">
        <f t="shared" si="17"/>
        <v>58715586</v>
      </c>
      <c r="M120">
        <f t="shared" si="29"/>
        <v>34123865222</v>
      </c>
      <c r="N120">
        <f t="shared" si="18"/>
        <v>0.54289060809840772</v>
      </c>
      <c r="O120">
        <f t="shared" si="19"/>
        <v>-0.61084743772597361</v>
      </c>
      <c r="P120">
        <f t="shared" si="20"/>
        <v>-590.62116305880875</v>
      </c>
      <c r="Q120">
        <f t="shared" si="21"/>
        <v>0.82750715179147483</v>
      </c>
      <c r="R120">
        <f t="shared" si="22"/>
        <v>-0.1893375291199586</v>
      </c>
      <c r="S120">
        <f t="shared" si="23"/>
        <v>-291.89141105403172</v>
      </c>
      <c r="T120">
        <f t="shared" si="24"/>
        <v>1.0105110997481623</v>
      </c>
      <c r="U120">
        <f t="shared" si="25"/>
        <v>1.0456242213048474E-2</v>
      </c>
      <c r="V120">
        <f t="shared" si="26"/>
        <v>20.477196409169217</v>
      </c>
    </row>
    <row r="121" spans="1:22" x14ac:dyDescent="0.25">
      <c r="A121" s="180" t="s">
        <v>176</v>
      </c>
      <c r="B121" s="181">
        <v>16652</v>
      </c>
      <c r="C121" s="181">
        <v>36367</v>
      </c>
      <c r="D121" s="181">
        <v>36974</v>
      </c>
      <c r="E121" s="181">
        <v>12807</v>
      </c>
      <c r="F121" s="181">
        <v>15848</v>
      </c>
      <c r="G121" s="181">
        <v>16527</v>
      </c>
      <c r="H121">
        <f t="shared" si="15"/>
        <v>213262164</v>
      </c>
      <c r="I121">
        <f t="shared" si="27"/>
        <v>16463968235</v>
      </c>
      <c r="J121">
        <f t="shared" si="16"/>
        <v>576344216</v>
      </c>
      <c r="K121">
        <f t="shared" si="28"/>
        <v>36104052309</v>
      </c>
      <c r="L121">
        <f t="shared" si="17"/>
        <v>611069298</v>
      </c>
      <c r="M121">
        <f t="shared" si="29"/>
        <v>34734934520</v>
      </c>
      <c r="N121">
        <f t="shared" si="18"/>
        <v>1.142739780818441</v>
      </c>
      <c r="O121">
        <f t="shared" si="19"/>
        <v>0.13342869556749623</v>
      </c>
      <c r="P121">
        <f t="shared" si="20"/>
        <v>1952.7380825427404</v>
      </c>
      <c r="Q121">
        <f t="shared" si="21"/>
        <v>1.1546175793892175</v>
      </c>
      <c r="R121">
        <f t="shared" si="22"/>
        <v>0.14376918905210231</v>
      </c>
      <c r="S121">
        <f t="shared" si="23"/>
        <v>2630.7431670412052</v>
      </c>
      <c r="T121">
        <f t="shared" si="24"/>
        <v>1.2332124435451877</v>
      </c>
      <c r="U121">
        <f t="shared" si="25"/>
        <v>0.2096225074307726</v>
      </c>
      <c r="V121">
        <f t="shared" si="26"/>
        <v>4272.3796413622349</v>
      </c>
    </row>
    <row r="122" spans="1:22" x14ac:dyDescent="0.25">
      <c r="A122" s="180" t="s">
        <v>115</v>
      </c>
      <c r="B122" s="181">
        <v>9709</v>
      </c>
      <c r="C122" s="181">
        <v>22352</v>
      </c>
      <c r="D122" s="181">
        <v>24698</v>
      </c>
      <c r="E122" s="187">
        <v>658</v>
      </c>
      <c r="F122" s="187">
        <v>680</v>
      </c>
      <c r="G122" s="187">
        <v>680</v>
      </c>
      <c r="H122">
        <f t="shared" si="15"/>
        <v>6388522</v>
      </c>
      <c r="I122">
        <f t="shared" si="27"/>
        <v>16470356757</v>
      </c>
      <c r="J122">
        <f t="shared" si="16"/>
        <v>15199360</v>
      </c>
      <c r="K122">
        <f t="shared" si="28"/>
        <v>36119251669</v>
      </c>
      <c r="L122">
        <f t="shared" si="17"/>
        <v>16794640</v>
      </c>
      <c r="M122">
        <f t="shared" si="29"/>
        <v>34751729160</v>
      </c>
      <c r="N122">
        <f t="shared" si="18"/>
        <v>0.66627795651971189</v>
      </c>
      <c r="O122">
        <f t="shared" si="19"/>
        <v>-0.40604834337722501</v>
      </c>
      <c r="P122">
        <f t="shared" si="20"/>
        <v>-178.0160177916234</v>
      </c>
      <c r="Q122">
        <f t="shared" si="21"/>
        <v>0.70965469064008002</v>
      </c>
      <c r="R122">
        <f t="shared" si="22"/>
        <v>-0.34297677846504188</v>
      </c>
      <c r="S122">
        <f t="shared" si="23"/>
        <v>-165.50865414047158</v>
      </c>
      <c r="T122">
        <f t="shared" si="24"/>
        <v>0.82376483287388558</v>
      </c>
      <c r="U122">
        <f t="shared" si="25"/>
        <v>-0.19387018680385051</v>
      </c>
      <c r="V122">
        <f t="shared" si="26"/>
        <v>-108.59834058155796</v>
      </c>
    </row>
    <row r="123" spans="1:22" x14ac:dyDescent="0.25">
      <c r="A123" s="180" t="s">
        <v>220</v>
      </c>
      <c r="B123" s="181">
        <v>28896</v>
      </c>
      <c r="C123" s="181">
        <v>46389</v>
      </c>
      <c r="D123" s="181">
        <v>56735</v>
      </c>
      <c r="E123" s="181">
        <v>6367</v>
      </c>
      <c r="F123" s="181">
        <v>7089</v>
      </c>
      <c r="G123" s="181">
        <v>7331</v>
      </c>
      <c r="H123">
        <f t="shared" si="15"/>
        <v>183980832</v>
      </c>
      <c r="I123">
        <f t="shared" si="27"/>
        <v>16654337589</v>
      </c>
      <c r="J123">
        <f t="shared" si="16"/>
        <v>328851621</v>
      </c>
      <c r="K123">
        <f t="shared" si="28"/>
        <v>36448103290</v>
      </c>
      <c r="L123">
        <f t="shared" si="17"/>
        <v>415924285</v>
      </c>
      <c r="M123">
        <f t="shared" si="29"/>
        <v>35167653445</v>
      </c>
      <c r="N123">
        <f t="shared" si="18"/>
        <v>1.9829815461523941</v>
      </c>
      <c r="O123">
        <f t="shared" si="19"/>
        <v>0.68460154346934199</v>
      </c>
      <c r="P123">
        <f t="shared" si="20"/>
        <v>8643.5350303732521</v>
      </c>
      <c r="Q123">
        <f t="shared" si="21"/>
        <v>1.472806524879325</v>
      </c>
      <c r="R123">
        <f t="shared" si="22"/>
        <v>0.38716978118175521</v>
      </c>
      <c r="S123">
        <f t="shared" si="23"/>
        <v>4042.3333897406192</v>
      </c>
      <c r="T123">
        <f t="shared" si="24"/>
        <v>1.8923110289537572</v>
      </c>
      <c r="U123">
        <f t="shared" si="25"/>
        <v>0.63779884874347148</v>
      </c>
      <c r="V123">
        <f t="shared" si="26"/>
        <v>8847.8850365060152</v>
      </c>
    </row>
    <row r="124" spans="1:22" x14ac:dyDescent="0.25">
      <c r="A124" s="180" t="s">
        <v>78</v>
      </c>
      <c r="B124" s="181">
        <v>12936</v>
      </c>
      <c r="C124" s="181">
        <v>24586</v>
      </c>
      <c r="D124" s="181">
        <v>20225</v>
      </c>
      <c r="E124" s="181">
        <v>1046</v>
      </c>
      <c r="F124" s="181">
        <v>1220</v>
      </c>
      <c r="G124" s="181">
        <v>1269</v>
      </c>
      <c r="H124">
        <f t="shared" si="15"/>
        <v>13531056</v>
      </c>
      <c r="I124">
        <f t="shared" si="27"/>
        <v>16667868645</v>
      </c>
      <c r="J124">
        <f t="shared" si="16"/>
        <v>29994920</v>
      </c>
      <c r="K124">
        <f t="shared" si="28"/>
        <v>36478098210</v>
      </c>
      <c r="L124">
        <f t="shared" si="17"/>
        <v>25665525</v>
      </c>
      <c r="M124">
        <f t="shared" si="29"/>
        <v>35193318970</v>
      </c>
      <c r="N124">
        <f t="shared" si="18"/>
        <v>0.88773011077752528</v>
      </c>
      <c r="O124">
        <f t="shared" si="19"/>
        <v>-0.11908751149042715</v>
      </c>
      <c r="P124">
        <f t="shared" si="20"/>
        <v>-110.58057797692707</v>
      </c>
      <c r="Q124">
        <f t="shared" si="21"/>
        <v>0.78058206084811232</v>
      </c>
      <c r="R124">
        <f t="shared" si="22"/>
        <v>-0.24771540573449866</v>
      </c>
      <c r="S124">
        <f t="shared" si="23"/>
        <v>-235.90188633271475</v>
      </c>
      <c r="T124">
        <f t="shared" si="24"/>
        <v>0.67457461109702543</v>
      </c>
      <c r="U124">
        <f t="shared" si="25"/>
        <v>-0.39367299255492588</v>
      </c>
      <c r="V124">
        <f t="shared" si="26"/>
        <v>-336.99793162636735</v>
      </c>
    </row>
    <row r="125" spans="1:22" x14ac:dyDescent="0.25">
      <c r="A125" s="180" t="s">
        <v>77</v>
      </c>
      <c r="B125" s="181">
        <v>15998</v>
      </c>
      <c r="C125" s="181">
        <v>20191</v>
      </c>
      <c r="D125" s="181">
        <v>19944</v>
      </c>
      <c r="E125" s="181">
        <v>10247</v>
      </c>
      <c r="F125" s="181">
        <v>8987</v>
      </c>
      <c r="G125" s="181">
        <v>8856</v>
      </c>
      <c r="H125">
        <f t="shared" si="15"/>
        <v>163931506</v>
      </c>
      <c r="I125">
        <f t="shared" si="27"/>
        <v>16831800151</v>
      </c>
      <c r="J125">
        <f t="shared" si="16"/>
        <v>181456517</v>
      </c>
      <c r="K125">
        <f t="shared" si="28"/>
        <v>36659554727</v>
      </c>
      <c r="L125">
        <f t="shared" si="17"/>
        <v>176624064</v>
      </c>
      <c r="M125">
        <f t="shared" si="29"/>
        <v>35369943034</v>
      </c>
      <c r="N125">
        <f t="shared" si="18"/>
        <v>1.0978591768876662</v>
      </c>
      <c r="O125">
        <f t="shared" si="19"/>
        <v>9.3362080661397312E-2</v>
      </c>
      <c r="P125">
        <f t="shared" si="20"/>
        <v>1050.3012792801935</v>
      </c>
      <c r="Q125">
        <f t="shared" si="21"/>
        <v>0.64104500083723404</v>
      </c>
      <c r="R125">
        <f t="shared" si="22"/>
        <v>-0.44465562041141082</v>
      </c>
      <c r="S125">
        <f t="shared" si="23"/>
        <v>-2561.6927876169575</v>
      </c>
      <c r="T125">
        <f t="shared" si="24"/>
        <v>0.66520227657449083</v>
      </c>
      <c r="U125">
        <f t="shared" si="25"/>
        <v>-0.40766410927822438</v>
      </c>
      <c r="V125">
        <f t="shared" si="26"/>
        <v>-2401.5620526522616</v>
      </c>
    </row>
    <row r="126" spans="1:22" x14ac:dyDescent="0.25">
      <c r="A126" s="180" t="s">
        <v>47</v>
      </c>
      <c r="B126" s="181">
        <v>10249</v>
      </c>
      <c r="C126" s="181">
        <v>14323</v>
      </c>
      <c r="D126" s="181">
        <v>16367</v>
      </c>
      <c r="E126" s="181">
        <v>3963</v>
      </c>
      <c r="F126" s="181">
        <v>4197</v>
      </c>
      <c r="G126" s="187">
        <v>4258</v>
      </c>
      <c r="H126">
        <f t="shared" si="15"/>
        <v>40616787</v>
      </c>
      <c r="I126">
        <f t="shared" si="27"/>
        <v>16872416938</v>
      </c>
      <c r="J126">
        <f t="shared" si="16"/>
        <v>60113631</v>
      </c>
      <c r="K126">
        <f t="shared" si="28"/>
        <v>36719668358</v>
      </c>
      <c r="L126">
        <f t="shared" si="17"/>
        <v>69690686</v>
      </c>
      <c r="M126">
        <f t="shared" si="29"/>
        <v>35439633720</v>
      </c>
      <c r="N126">
        <f t="shared" si="18"/>
        <v>0.70333533591209463</v>
      </c>
      <c r="O126">
        <f t="shared" si="19"/>
        <v>-0.35192149391580702</v>
      </c>
      <c r="P126">
        <f t="shared" si="20"/>
        <v>-980.91709213273668</v>
      </c>
      <c r="Q126">
        <f t="shared" si="21"/>
        <v>0.45474159511622519</v>
      </c>
      <c r="R126">
        <f t="shared" si="22"/>
        <v>-0.78802594418191996</v>
      </c>
      <c r="S126">
        <f t="shared" si="23"/>
        <v>-1503.9872898465233</v>
      </c>
      <c r="T126">
        <f t="shared" si="24"/>
        <v>0.54589679405809721</v>
      </c>
      <c r="U126">
        <f t="shared" si="25"/>
        <v>-0.60532534297573437</v>
      </c>
      <c r="V126">
        <f t="shared" si="26"/>
        <v>-1407.0355087061696</v>
      </c>
    </row>
    <row r="127" spans="1:22" x14ac:dyDescent="0.25">
      <c r="A127" s="180" t="s">
        <v>230</v>
      </c>
      <c r="B127" s="181">
        <v>27545</v>
      </c>
      <c r="C127" s="181">
        <v>29812</v>
      </c>
      <c r="D127" s="181">
        <v>63882</v>
      </c>
      <c r="E127" s="181">
        <v>1888</v>
      </c>
      <c r="F127" s="181">
        <v>2382</v>
      </c>
      <c r="G127" s="187">
        <v>2405</v>
      </c>
      <c r="H127">
        <f t="shared" si="15"/>
        <v>52004960</v>
      </c>
      <c r="I127">
        <f t="shared" si="27"/>
        <v>16924421898</v>
      </c>
      <c r="J127">
        <f t="shared" si="16"/>
        <v>71012184</v>
      </c>
      <c r="K127">
        <f t="shared" si="28"/>
        <v>36790680542</v>
      </c>
      <c r="L127">
        <f t="shared" si="17"/>
        <v>153636210</v>
      </c>
      <c r="M127">
        <f t="shared" si="29"/>
        <v>35593269930</v>
      </c>
      <c r="N127">
        <f t="shared" si="18"/>
        <v>1.8902694728947846</v>
      </c>
      <c r="O127">
        <f t="shared" si="19"/>
        <v>0.63671939715944703</v>
      </c>
      <c r="P127">
        <f t="shared" si="20"/>
        <v>2272.3424997048933</v>
      </c>
      <c r="Q127">
        <f t="shared" si="21"/>
        <v>0.9465025786221396</v>
      </c>
      <c r="R127">
        <f t="shared" si="22"/>
        <v>-5.4981583960200572E-2</v>
      </c>
      <c r="S127">
        <f t="shared" si="23"/>
        <v>-123.95978259023175</v>
      </c>
      <c r="T127">
        <f t="shared" si="24"/>
        <v>2.1306885194610721</v>
      </c>
      <c r="U127">
        <f t="shared" si="25"/>
        <v>0.75644517606104289</v>
      </c>
      <c r="V127">
        <f t="shared" si="26"/>
        <v>3876.2564706251114</v>
      </c>
    </row>
    <row r="128" spans="1:22" x14ac:dyDescent="0.25">
      <c r="A128" s="180" t="s">
        <v>206</v>
      </c>
      <c r="B128" s="181">
        <v>23914</v>
      </c>
      <c r="C128" s="181">
        <v>61968</v>
      </c>
      <c r="D128" s="181">
        <v>47260</v>
      </c>
      <c r="E128" s="187">
        <v>314</v>
      </c>
      <c r="F128" s="187">
        <v>345</v>
      </c>
      <c r="G128" s="187">
        <v>352</v>
      </c>
      <c r="H128">
        <f t="shared" si="15"/>
        <v>7508996</v>
      </c>
      <c r="I128">
        <f t="shared" si="27"/>
        <v>16931930894</v>
      </c>
      <c r="J128">
        <f t="shared" si="16"/>
        <v>21378960</v>
      </c>
      <c r="K128">
        <f t="shared" si="28"/>
        <v>36812059502</v>
      </c>
      <c r="L128">
        <f t="shared" si="17"/>
        <v>16635520</v>
      </c>
      <c r="M128">
        <f t="shared" si="29"/>
        <v>35609905450</v>
      </c>
      <c r="N128">
        <f t="shared" si="18"/>
        <v>1.6410929088693367</v>
      </c>
      <c r="O128">
        <f t="shared" si="19"/>
        <v>0.49536242773215533</v>
      </c>
      <c r="P128">
        <f t="shared" si="20"/>
        <v>255.26183098606336</v>
      </c>
      <c r="Q128">
        <f t="shared" si="21"/>
        <v>1.9674249225834144</v>
      </c>
      <c r="R128">
        <f t="shared" si="22"/>
        <v>0.67672554179274846</v>
      </c>
      <c r="S128">
        <f t="shared" si="23"/>
        <v>459.33531035177703</v>
      </c>
      <c r="T128">
        <f t="shared" si="24"/>
        <v>1.576286581975052</v>
      </c>
      <c r="U128">
        <f t="shared" si="25"/>
        <v>0.45507181625928067</v>
      </c>
      <c r="V128">
        <f t="shared" si="26"/>
        <v>252.49790642719117</v>
      </c>
    </row>
    <row r="129" spans="1:22" x14ac:dyDescent="0.25">
      <c r="A129" s="180" t="s">
        <v>37</v>
      </c>
      <c r="B129" s="181">
        <v>11777</v>
      </c>
      <c r="C129" s="181">
        <v>13620</v>
      </c>
      <c r="D129" s="181">
        <v>15088</v>
      </c>
      <c r="E129" s="181">
        <v>3117</v>
      </c>
      <c r="F129" s="181">
        <v>4146</v>
      </c>
      <c r="G129" s="187">
        <v>4292</v>
      </c>
      <c r="H129">
        <f t="shared" si="15"/>
        <v>36708909</v>
      </c>
      <c r="I129">
        <f t="shared" si="27"/>
        <v>16968639803</v>
      </c>
      <c r="J129">
        <f t="shared" si="16"/>
        <v>56468520</v>
      </c>
      <c r="K129">
        <f t="shared" si="28"/>
        <v>36868528022</v>
      </c>
      <c r="L129">
        <f t="shared" si="17"/>
        <v>64757696</v>
      </c>
      <c r="M129">
        <f t="shared" si="29"/>
        <v>35674663146</v>
      </c>
      <c r="N129">
        <f t="shared" si="18"/>
        <v>0.80819399463720742</v>
      </c>
      <c r="O129">
        <f t="shared" si="19"/>
        <v>-0.21295315690582145</v>
      </c>
      <c r="P129">
        <f t="shared" si="20"/>
        <v>-536.45896076934696</v>
      </c>
      <c r="Q129">
        <f t="shared" si="21"/>
        <v>0.43242201532381397</v>
      </c>
      <c r="R129">
        <f t="shared" si="22"/>
        <v>-0.8383532802582816</v>
      </c>
      <c r="S129">
        <f t="shared" si="23"/>
        <v>-1503.0179326008474</v>
      </c>
      <c r="T129">
        <f t="shared" si="24"/>
        <v>0.5032376629039268</v>
      </c>
      <c r="U129">
        <f t="shared" si="25"/>
        <v>-0.68669272960837957</v>
      </c>
      <c r="V129">
        <f t="shared" si="26"/>
        <v>-1483.1849136842779</v>
      </c>
    </row>
    <row r="130" spans="1:22" x14ac:dyDescent="0.25">
      <c r="A130" s="180" t="s">
        <v>40</v>
      </c>
      <c r="B130" s="181">
        <v>7690</v>
      </c>
      <c r="C130" s="181">
        <v>14850</v>
      </c>
      <c r="D130" s="181">
        <v>15379</v>
      </c>
      <c r="E130" s="181">
        <v>54071</v>
      </c>
      <c r="F130" s="181">
        <v>48205</v>
      </c>
      <c r="G130" s="187">
        <v>47856</v>
      </c>
      <c r="H130">
        <f t="shared" si="15"/>
        <v>415805990</v>
      </c>
      <c r="I130">
        <f t="shared" si="27"/>
        <v>17384445793</v>
      </c>
      <c r="J130">
        <f t="shared" si="16"/>
        <v>715844250</v>
      </c>
      <c r="K130">
        <f t="shared" si="28"/>
        <v>37584372272</v>
      </c>
      <c r="L130">
        <f t="shared" si="17"/>
        <v>735977424</v>
      </c>
      <c r="M130">
        <f t="shared" si="29"/>
        <v>36410640570</v>
      </c>
      <c r="N130">
        <f t="shared" si="18"/>
        <v>0.52772453245819184</v>
      </c>
      <c r="O130">
        <f t="shared" si="19"/>
        <v>-0.63918085024768023</v>
      </c>
      <c r="P130">
        <f t="shared" si="20"/>
        <v>-18238.765539562151</v>
      </c>
      <c r="Q130">
        <f t="shared" si="21"/>
        <v>0.47147334269887203</v>
      </c>
      <c r="R130">
        <f t="shared" si="22"/>
        <v>-0.7518927157309393</v>
      </c>
      <c r="S130">
        <f t="shared" si="23"/>
        <v>-17088.545819024239</v>
      </c>
      <c r="T130">
        <f t="shared" si="24"/>
        <v>0.51294353246285063</v>
      </c>
      <c r="U130">
        <f t="shared" si="25"/>
        <v>-0.66758951304169478</v>
      </c>
      <c r="V130">
        <f t="shared" si="26"/>
        <v>-16387.603962508652</v>
      </c>
    </row>
    <row r="131" spans="1:22" x14ac:dyDescent="0.25">
      <c r="A131" s="180" t="s">
        <v>26</v>
      </c>
      <c r="B131" s="181">
        <v>10062</v>
      </c>
      <c r="C131" s="181">
        <v>16627</v>
      </c>
      <c r="D131" s="181">
        <v>13909</v>
      </c>
      <c r="E131" s="187">
        <v>452</v>
      </c>
      <c r="F131" s="187">
        <v>518</v>
      </c>
      <c r="G131" s="187">
        <v>529</v>
      </c>
      <c r="H131">
        <f t="shared" ref="H131:H194" si="30">B131*E131</f>
        <v>4548024</v>
      </c>
      <c r="I131">
        <f t="shared" si="27"/>
        <v>17388993817</v>
      </c>
      <c r="J131">
        <f t="shared" ref="J131:J194" si="31">C131*F131</f>
        <v>8612786</v>
      </c>
      <c r="K131">
        <f t="shared" si="28"/>
        <v>37592985058</v>
      </c>
      <c r="L131">
        <f t="shared" ref="L131:L194" si="32">D131*G131</f>
        <v>7357861</v>
      </c>
      <c r="M131">
        <f t="shared" si="29"/>
        <v>36417998431</v>
      </c>
      <c r="N131">
        <f t="shared" ref="N131:N194" si="33">B131/($I$252/$E$253)</f>
        <v>0.69050250267806579</v>
      </c>
      <c r="O131">
        <f t="shared" ref="O131:O194" si="34">LN(N131)</f>
        <v>-0.37033568169610609</v>
      </c>
      <c r="P131">
        <f t="shared" ref="P131:P194" si="35">E131*N131*O131</f>
        <v>-115.58440719905127</v>
      </c>
      <c r="Q131">
        <f t="shared" ref="Q131:Q194" si="36">C131/($K$252/$F$253)</f>
        <v>0.52789139858950473</v>
      </c>
      <c r="R131">
        <f t="shared" ref="R131:R194" si="37">LN(Q131)</f>
        <v>-0.63886470092140557</v>
      </c>
      <c r="S131">
        <f t="shared" ref="S131:S194" si="38">F131*Q131*R131</f>
        <v>-174.69611148805282</v>
      </c>
      <c r="T131">
        <f t="shared" ref="T131:T194" si="39">D131/($M$252/$G$253)</f>
        <v>0.46391388211364781</v>
      </c>
      <c r="U131">
        <f t="shared" ref="U131:U194" si="40">LN(T131)</f>
        <v>-0.7680563428744881</v>
      </c>
      <c r="V131">
        <f t="shared" ref="V131:V194" si="41">G131*T131*U131</f>
        <v>-188.4890478438999</v>
      </c>
    </row>
    <row r="132" spans="1:22" x14ac:dyDescent="0.25">
      <c r="A132" s="180" t="s">
        <v>201</v>
      </c>
      <c r="B132" s="181">
        <v>23629</v>
      </c>
      <c r="C132" s="181">
        <v>66602</v>
      </c>
      <c r="D132" s="181">
        <v>46651</v>
      </c>
      <c r="E132" s="181">
        <v>12855</v>
      </c>
      <c r="F132" s="181">
        <v>12402</v>
      </c>
      <c r="G132" s="187">
        <v>12317</v>
      </c>
      <c r="H132">
        <f t="shared" si="30"/>
        <v>303750795</v>
      </c>
      <c r="I132">
        <f t="shared" ref="I132:I195" si="42">I131+H132</f>
        <v>17692744612</v>
      </c>
      <c r="J132">
        <f t="shared" si="31"/>
        <v>825998004</v>
      </c>
      <c r="K132">
        <f t="shared" ref="K132:K195" si="43">K131+J132</f>
        <v>38418983062</v>
      </c>
      <c r="L132">
        <f t="shared" si="32"/>
        <v>574600367</v>
      </c>
      <c r="M132">
        <f t="shared" ref="M132:M195" si="44">M131+L132</f>
        <v>36992598798</v>
      </c>
      <c r="N132">
        <f t="shared" si="33"/>
        <v>1.6215348475233569</v>
      </c>
      <c r="O132">
        <f t="shared" si="34"/>
        <v>0.48337313745219807</v>
      </c>
      <c r="P132">
        <f t="shared" si="35"/>
        <v>10075.831101484038</v>
      </c>
      <c r="Q132">
        <f t="shared" si="36"/>
        <v>2.1145500047427794</v>
      </c>
      <c r="R132">
        <f t="shared" si="37"/>
        <v>0.74884202614583317</v>
      </c>
      <c r="S132">
        <f t="shared" si="38"/>
        <v>19638.119411054351</v>
      </c>
      <c r="T132">
        <f t="shared" si="39"/>
        <v>1.5559742982589535</v>
      </c>
      <c r="U132">
        <f t="shared" si="40"/>
        <v>0.44210190779134295</v>
      </c>
      <c r="V132">
        <f t="shared" si="41"/>
        <v>8472.8545170328143</v>
      </c>
    </row>
    <row r="133" spans="1:22" x14ac:dyDescent="0.25">
      <c r="A133" s="180" t="s">
        <v>178</v>
      </c>
      <c r="B133" s="181">
        <v>18326</v>
      </c>
      <c r="C133" s="181">
        <v>26037</v>
      </c>
      <c r="D133" s="181">
        <v>37753</v>
      </c>
      <c r="E133" s="181">
        <v>2057</v>
      </c>
      <c r="F133" s="181">
        <v>2443</v>
      </c>
      <c r="G133" s="181">
        <v>2501</v>
      </c>
      <c r="H133">
        <f t="shared" si="30"/>
        <v>37696582</v>
      </c>
      <c r="I133">
        <f t="shared" si="42"/>
        <v>17730441194</v>
      </c>
      <c r="J133">
        <f t="shared" si="31"/>
        <v>63608391</v>
      </c>
      <c r="K133">
        <f t="shared" si="43"/>
        <v>38482591453</v>
      </c>
      <c r="L133">
        <f t="shared" si="32"/>
        <v>94420253</v>
      </c>
      <c r="M133">
        <f t="shared" si="44"/>
        <v>37087019051</v>
      </c>
      <c r="N133">
        <f t="shared" si="33"/>
        <v>1.2576176569348274</v>
      </c>
      <c r="O133">
        <f t="shared" si="34"/>
        <v>0.22921918277778855</v>
      </c>
      <c r="P133">
        <f t="shared" si="35"/>
        <v>592.9715783584993</v>
      </c>
      <c r="Q133">
        <f t="shared" si="36"/>
        <v>0.82664992753202227</v>
      </c>
      <c r="R133">
        <f t="shared" si="37"/>
        <v>-0.19037397764943056</v>
      </c>
      <c r="S133">
        <f t="shared" si="38"/>
        <v>-384.46134688452207</v>
      </c>
      <c r="T133">
        <f t="shared" si="39"/>
        <v>1.2591948228799013</v>
      </c>
      <c r="U133">
        <f t="shared" si="40"/>
        <v>0.23047248723663905</v>
      </c>
      <c r="V133">
        <f t="shared" si="41"/>
        <v>725.81461662431968</v>
      </c>
    </row>
    <row r="134" spans="1:22" x14ac:dyDescent="0.25">
      <c r="A134" s="180" t="s">
        <v>45</v>
      </c>
      <c r="B134" s="181">
        <v>8248</v>
      </c>
      <c r="C134" s="181">
        <v>14899</v>
      </c>
      <c r="D134" s="181">
        <v>16318</v>
      </c>
      <c r="E134" s="181">
        <v>49976</v>
      </c>
      <c r="F134" s="181">
        <v>47004</v>
      </c>
      <c r="G134" s="181">
        <v>47101</v>
      </c>
      <c r="H134">
        <f t="shared" si="30"/>
        <v>412202048</v>
      </c>
      <c r="I134">
        <f t="shared" si="42"/>
        <v>18142643242</v>
      </c>
      <c r="J134">
        <f t="shared" si="31"/>
        <v>700312596</v>
      </c>
      <c r="K134">
        <f t="shared" si="43"/>
        <v>39182904049</v>
      </c>
      <c r="L134">
        <f t="shared" si="32"/>
        <v>768594118</v>
      </c>
      <c r="M134">
        <f t="shared" si="44"/>
        <v>37855613169</v>
      </c>
      <c r="N134">
        <f t="shared" si="33"/>
        <v>0.56601715783032069</v>
      </c>
      <c r="O134">
        <f t="shared" si="34"/>
        <v>-0.56913088705057413</v>
      </c>
      <c r="P134">
        <f t="shared" si="35"/>
        <v>-16099.161047759839</v>
      </c>
      <c r="Q134">
        <f t="shared" si="36"/>
        <v>0.47302904598454509</v>
      </c>
      <c r="R134">
        <f t="shared" si="37"/>
        <v>-0.74859848437444576</v>
      </c>
      <c r="S134">
        <f t="shared" si="38"/>
        <v>-16644.531299096219</v>
      </c>
      <c r="T134">
        <f t="shared" si="39"/>
        <v>0.54426247237979042</v>
      </c>
      <c r="U134">
        <f t="shared" si="40"/>
        <v>-0.60832366249287284</v>
      </c>
      <c r="V134">
        <f t="shared" si="41"/>
        <v>-15594.563667904613</v>
      </c>
    </row>
    <row r="135" spans="1:22" x14ac:dyDescent="0.25">
      <c r="A135" s="180" t="s">
        <v>147</v>
      </c>
      <c r="B135" s="181">
        <v>9107</v>
      </c>
      <c r="C135" s="181">
        <v>29747</v>
      </c>
      <c r="D135" s="181">
        <v>30098</v>
      </c>
      <c r="E135" s="181">
        <v>8601</v>
      </c>
      <c r="F135" s="181">
        <v>8504</v>
      </c>
      <c r="G135" s="181">
        <v>8435</v>
      </c>
      <c r="H135">
        <f t="shared" si="30"/>
        <v>78329307</v>
      </c>
      <c r="I135">
        <f t="shared" si="42"/>
        <v>18220972549</v>
      </c>
      <c r="J135">
        <f t="shared" si="31"/>
        <v>252968488</v>
      </c>
      <c r="K135">
        <f t="shared" si="43"/>
        <v>39435872537</v>
      </c>
      <c r="L135">
        <f t="shared" si="32"/>
        <v>253876630</v>
      </c>
      <c r="M135">
        <f t="shared" si="44"/>
        <v>38109489799</v>
      </c>
      <c r="N135">
        <f t="shared" si="33"/>
        <v>0.62496584097487029</v>
      </c>
      <c r="O135">
        <f t="shared" si="34"/>
        <v>-0.47005828517955145</v>
      </c>
      <c r="P135">
        <f t="shared" si="35"/>
        <v>-2526.7189653097212</v>
      </c>
      <c r="Q135">
        <f t="shared" si="36"/>
        <v>0.94443889059012431</v>
      </c>
      <c r="R135">
        <f t="shared" si="37"/>
        <v>-5.7164294408872204E-2</v>
      </c>
      <c r="S135">
        <f t="shared" si="38"/>
        <v>-459.11550647067287</v>
      </c>
      <c r="T135">
        <f t="shared" si="39"/>
        <v>1.0038737525240184</v>
      </c>
      <c r="U135">
        <f t="shared" si="40"/>
        <v>3.8662688650456657E-3</v>
      </c>
      <c r="V135">
        <f t="shared" si="41"/>
        <v>32.738308608273137</v>
      </c>
    </row>
    <row r="136" spans="1:22" x14ac:dyDescent="0.25">
      <c r="A136" s="180" t="s">
        <v>84</v>
      </c>
      <c r="B136" s="181">
        <v>9525</v>
      </c>
      <c r="C136" s="181">
        <v>22578</v>
      </c>
      <c r="D136" s="181">
        <v>20814</v>
      </c>
      <c r="E136" s="181">
        <v>34496</v>
      </c>
      <c r="F136" s="181">
        <v>29638</v>
      </c>
      <c r="G136" s="181">
        <v>29224</v>
      </c>
      <c r="H136">
        <f t="shared" si="30"/>
        <v>328574400</v>
      </c>
      <c r="I136">
        <f t="shared" si="42"/>
        <v>18549546949</v>
      </c>
      <c r="J136">
        <f t="shared" si="31"/>
        <v>669166764</v>
      </c>
      <c r="K136">
        <f t="shared" si="43"/>
        <v>40105039301</v>
      </c>
      <c r="L136">
        <f t="shared" si="32"/>
        <v>608268336</v>
      </c>
      <c r="M136">
        <f t="shared" si="44"/>
        <v>38717758135</v>
      </c>
      <c r="N136">
        <f t="shared" si="33"/>
        <v>0.65365099761564072</v>
      </c>
      <c r="O136">
        <f t="shared" si="34"/>
        <v>-0.42518171275246819</v>
      </c>
      <c r="P136">
        <f t="shared" si="35"/>
        <v>-9587.1438676430935</v>
      </c>
      <c r="Q136">
        <f t="shared" si="36"/>
        <v>0.71682997518216385</v>
      </c>
      <c r="R136">
        <f t="shared" si="37"/>
        <v>-0.33291660014029273</v>
      </c>
      <c r="S136">
        <f t="shared" si="38"/>
        <v>-7072.9486019345932</v>
      </c>
      <c r="T136">
        <f t="shared" si="39"/>
        <v>0.69421982474034549</v>
      </c>
      <c r="U136">
        <f t="shared" si="40"/>
        <v>-0.3649666182838136</v>
      </c>
      <c r="V136">
        <f t="shared" si="41"/>
        <v>-7404.3990134898631</v>
      </c>
    </row>
    <row r="137" spans="1:22" x14ac:dyDescent="0.25">
      <c r="A137" s="180" t="s">
        <v>54</v>
      </c>
      <c r="B137" s="181">
        <v>8577</v>
      </c>
      <c r="C137" s="181">
        <v>13626</v>
      </c>
      <c r="D137" s="181">
        <v>17488</v>
      </c>
      <c r="E137" s="181">
        <v>9460</v>
      </c>
      <c r="F137" s="181">
        <v>12242</v>
      </c>
      <c r="G137" s="181">
        <v>12527</v>
      </c>
      <c r="H137">
        <f t="shared" si="30"/>
        <v>81138420</v>
      </c>
      <c r="I137">
        <f t="shared" si="42"/>
        <v>18630685369</v>
      </c>
      <c r="J137">
        <f t="shared" si="31"/>
        <v>166809492</v>
      </c>
      <c r="K137">
        <f t="shared" si="43"/>
        <v>40271848793</v>
      </c>
      <c r="L137">
        <f t="shared" si="32"/>
        <v>219072176</v>
      </c>
      <c r="M137">
        <f t="shared" si="44"/>
        <v>38936830311</v>
      </c>
      <c r="N137">
        <f t="shared" si="33"/>
        <v>0.58859470934901315</v>
      </c>
      <c r="O137">
        <f t="shared" si="34"/>
        <v>-0.53001743175694849</v>
      </c>
      <c r="P137">
        <f t="shared" si="35"/>
        <v>-2951.1932156036737</v>
      </c>
      <c r="Q137">
        <f t="shared" si="36"/>
        <v>0.4326125096036923</v>
      </c>
      <c r="R137">
        <f t="shared" si="37"/>
        <v>-0.8379128486281715</v>
      </c>
      <c r="S137">
        <f t="shared" si="38"/>
        <v>-4437.6219257169032</v>
      </c>
      <c r="T137">
        <f t="shared" si="39"/>
        <v>0.58328607163731927</v>
      </c>
      <c r="U137">
        <f t="shared" si="40"/>
        <v>-0.53907752406529841</v>
      </c>
      <c r="V137">
        <f t="shared" si="41"/>
        <v>-3938.9449246058953</v>
      </c>
    </row>
    <row r="138" spans="1:22" x14ac:dyDescent="0.25">
      <c r="A138" s="180" t="s">
        <v>95</v>
      </c>
      <c r="B138" s="181">
        <v>8730</v>
      </c>
      <c r="C138" s="181">
        <v>25015</v>
      </c>
      <c r="D138" s="181">
        <v>21711</v>
      </c>
      <c r="E138" s="181">
        <v>2268</v>
      </c>
      <c r="F138" s="181">
        <v>2427</v>
      </c>
      <c r="G138" s="181">
        <v>2552</v>
      </c>
      <c r="H138">
        <f t="shared" si="30"/>
        <v>19799640</v>
      </c>
      <c r="I138">
        <f t="shared" si="42"/>
        <v>18650485009</v>
      </c>
      <c r="J138">
        <f t="shared" si="31"/>
        <v>60711405</v>
      </c>
      <c r="K138">
        <f t="shared" si="43"/>
        <v>40332560198</v>
      </c>
      <c r="L138">
        <f t="shared" si="32"/>
        <v>55406472</v>
      </c>
      <c r="M138">
        <f t="shared" si="44"/>
        <v>38992236783</v>
      </c>
      <c r="N138">
        <f t="shared" si="33"/>
        <v>0.59909430017685494</v>
      </c>
      <c r="O138">
        <f t="shared" si="34"/>
        <v>-0.51233626391372211</v>
      </c>
      <c r="P138">
        <f t="shared" si="35"/>
        <v>-696.13478407910861</v>
      </c>
      <c r="Q138">
        <f t="shared" si="36"/>
        <v>0.79420240185941304</v>
      </c>
      <c r="R138">
        <f t="shared" si="37"/>
        <v>-0.23041693603947963</v>
      </c>
      <c r="S138">
        <f t="shared" si="38"/>
        <v>-444.13537914479383</v>
      </c>
      <c r="T138">
        <f t="shared" si="39"/>
        <v>0.724137917504451</v>
      </c>
      <c r="U138">
        <f t="shared" si="40"/>
        <v>-0.32277341094738077</v>
      </c>
      <c r="V138">
        <f t="shared" si="41"/>
        <v>-596.48525228583242</v>
      </c>
    </row>
    <row r="139" spans="1:22" x14ac:dyDescent="0.25">
      <c r="A139" s="180" t="s">
        <v>81</v>
      </c>
      <c r="B139" s="181">
        <v>8186</v>
      </c>
      <c r="C139" s="181">
        <v>25552</v>
      </c>
      <c r="D139" s="181">
        <v>20568</v>
      </c>
      <c r="E139" s="187">
        <v>534</v>
      </c>
      <c r="F139" s="187">
        <v>546</v>
      </c>
      <c r="G139" s="181">
        <v>542</v>
      </c>
      <c r="H139">
        <f t="shared" si="30"/>
        <v>4371324</v>
      </c>
      <c r="I139">
        <f t="shared" si="42"/>
        <v>18654856333</v>
      </c>
      <c r="J139">
        <f t="shared" si="31"/>
        <v>13951392</v>
      </c>
      <c r="K139">
        <f t="shared" si="43"/>
        <v>40346511590</v>
      </c>
      <c r="L139">
        <f t="shared" si="32"/>
        <v>11147856</v>
      </c>
      <c r="M139">
        <f t="shared" si="44"/>
        <v>39003384639</v>
      </c>
      <c r="N139">
        <f t="shared" si="33"/>
        <v>0.56176242167786195</v>
      </c>
      <c r="O139">
        <f t="shared" si="34"/>
        <v>-0.57667625569502157</v>
      </c>
      <c r="P139">
        <f t="shared" si="35"/>
        <v>-172.99199665907278</v>
      </c>
      <c r="Q139">
        <f t="shared" si="36"/>
        <v>0.81125163990852378</v>
      </c>
      <c r="R139">
        <f t="shared" si="37"/>
        <v>-0.20917698950699135</v>
      </c>
      <c r="S139">
        <f t="shared" si="38"/>
        <v>-92.653565969696444</v>
      </c>
      <c r="T139">
        <f t="shared" si="39"/>
        <v>0.68601486284517277</v>
      </c>
      <c r="U139">
        <f t="shared" si="40"/>
        <v>-0.37685598553589289</v>
      </c>
      <c r="V139">
        <f t="shared" si="41"/>
        <v>-140.12261351854508</v>
      </c>
    </row>
    <row r="140" spans="1:22" x14ac:dyDescent="0.25">
      <c r="A140" s="180" t="s">
        <v>20</v>
      </c>
      <c r="B140" s="181">
        <v>7471</v>
      </c>
      <c r="C140" s="181">
        <v>13828</v>
      </c>
      <c r="D140" s="181">
        <v>13620</v>
      </c>
      <c r="E140" s="187">
        <v>161</v>
      </c>
      <c r="F140" s="187">
        <v>158</v>
      </c>
      <c r="G140" s="181">
        <v>167</v>
      </c>
      <c r="H140">
        <f t="shared" si="30"/>
        <v>1202831</v>
      </c>
      <c r="I140">
        <f t="shared" si="42"/>
        <v>18656059164</v>
      </c>
      <c r="J140">
        <f t="shared" si="31"/>
        <v>2184824</v>
      </c>
      <c r="K140">
        <f t="shared" si="43"/>
        <v>40348696414</v>
      </c>
      <c r="L140">
        <f t="shared" si="32"/>
        <v>2274540</v>
      </c>
      <c r="M140">
        <f t="shared" si="44"/>
        <v>39005659179</v>
      </c>
      <c r="N140">
        <f t="shared" si="33"/>
        <v>0.51269570637128103</v>
      </c>
      <c r="O140">
        <f t="shared" si="34"/>
        <v>-0.66807277477156868</v>
      </c>
      <c r="P140">
        <f t="shared" si="35"/>
        <v>-55.145404950197914</v>
      </c>
      <c r="Q140">
        <f t="shared" si="36"/>
        <v>0.43902581702626281</v>
      </c>
      <c r="R140">
        <f t="shared" si="37"/>
        <v>-0.82319705892026984</v>
      </c>
      <c r="S140">
        <f t="shared" si="38"/>
        <v>-57.101952295841919</v>
      </c>
      <c r="T140">
        <f t="shared" si="39"/>
        <v>0.45427471956200183</v>
      </c>
      <c r="U140">
        <f t="shared" si="40"/>
        <v>-0.78905315477811488</v>
      </c>
      <c r="V140">
        <f t="shared" si="41"/>
        <v>-59.86063240125894</v>
      </c>
    </row>
    <row r="141" spans="1:22" x14ac:dyDescent="0.25">
      <c r="A141" s="180" t="s">
        <v>200</v>
      </c>
      <c r="B141" s="181">
        <v>20981</v>
      </c>
      <c r="C141" s="181">
        <v>34971</v>
      </c>
      <c r="D141" s="181">
        <v>45530</v>
      </c>
      <c r="E141" s="181">
        <v>2787</v>
      </c>
      <c r="F141" s="181">
        <v>3300</v>
      </c>
      <c r="G141" s="181">
        <v>3422</v>
      </c>
      <c r="H141">
        <f t="shared" si="30"/>
        <v>58474047</v>
      </c>
      <c r="I141">
        <f t="shared" si="42"/>
        <v>18714533211</v>
      </c>
      <c r="J141">
        <f t="shared" si="31"/>
        <v>115404300</v>
      </c>
      <c r="K141">
        <f t="shared" si="43"/>
        <v>40464100714</v>
      </c>
      <c r="L141">
        <f t="shared" si="32"/>
        <v>155803660</v>
      </c>
      <c r="M141">
        <f t="shared" si="44"/>
        <v>39161462839</v>
      </c>
      <c r="N141">
        <f t="shared" si="33"/>
        <v>1.4398164389473762</v>
      </c>
      <c r="O141">
        <f t="shared" si="34"/>
        <v>0.36451563250933089</v>
      </c>
      <c r="P141">
        <f t="shared" si="35"/>
        <v>1462.7168170334355</v>
      </c>
      <c r="Q141">
        <f t="shared" si="36"/>
        <v>1.1102959102708589</v>
      </c>
      <c r="R141">
        <f t="shared" si="37"/>
        <v>0.10462656562615713</v>
      </c>
      <c r="S141">
        <f t="shared" si="38"/>
        <v>383.34927813734606</v>
      </c>
      <c r="T141">
        <f t="shared" si="39"/>
        <v>1.5185850206797316</v>
      </c>
      <c r="U141">
        <f t="shared" si="40"/>
        <v>0.41777899384720957</v>
      </c>
      <c r="V141">
        <f t="shared" si="41"/>
        <v>2171.029459121718</v>
      </c>
    </row>
    <row r="142" spans="1:22" x14ac:dyDescent="0.25">
      <c r="A142" s="180" t="s">
        <v>88</v>
      </c>
      <c r="B142" s="181">
        <v>8633</v>
      </c>
      <c r="C142" s="181">
        <v>23156</v>
      </c>
      <c r="D142" s="181">
        <v>21040</v>
      </c>
      <c r="E142" s="181">
        <v>7226</v>
      </c>
      <c r="F142" s="181">
        <v>7174</v>
      </c>
      <c r="G142" s="181">
        <v>7366</v>
      </c>
      <c r="H142">
        <f t="shared" si="30"/>
        <v>62382058</v>
      </c>
      <c r="I142">
        <f t="shared" si="42"/>
        <v>18776915269</v>
      </c>
      <c r="J142">
        <f t="shared" si="31"/>
        <v>166121144</v>
      </c>
      <c r="K142">
        <f t="shared" si="43"/>
        <v>40630221858</v>
      </c>
      <c r="L142">
        <f t="shared" si="32"/>
        <v>154980640</v>
      </c>
      <c r="M142">
        <f t="shared" si="44"/>
        <v>39316443479</v>
      </c>
      <c r="N142">
        <f t="shared" si="33"/>
        <v>0.59243769684155656</v>
      </c>
      <c r="O142">
        <f t="shared" si="34"/>
        <v>-0.52350956451184727</v>
      </c>
      <c r="P142">
        <f t="shared" si="35"/>
        <v>-2241.1207816697824</v>
      </c>
      <c r="Q142">
        <f t="shared" si="36"/>
        <v>0.73518092414377645</v>
      </c>
      <c r="R142">
        <f t="shared" si="37"/>
        <v>-0.30763865476288982</v>
      </c>
      <c r="S142">
        <f t="shared" si="38"/>
        <v>-1622.5440858454085</v>
      </c>
      <c r="T142">
        <f t="shared" si="39"/>
        <v>0.70175771656274</v>
      </c>
      <c r="U142">
        <f t="shared" si="40"/>
        <v>-0.35416706762997208</v>
      </c>
      <c r="V142">
        <f t="shared" si="41"/>
        <v>-1830.7417556263083</v>
      </c>
    </row>
    <row r="143" spans="1:22" x14ac:dyDescent="0.25">
      <c r="A143" s="180" t="s">
        <v>208</v>
      </c>
      <c r="B143" s="188">
        <v>22349</v>
      </c>
      <c r="C143" s="188">
        <v>58862</v>
      </c>
      <c r="D143" s="188">
        <v>48825</v>
      </c>
      <c r="E143" s="188">
        <v>1490</v>
      </c>
      <c r="F143" s="188">
        <v>1456</v>
      </c>
      <c r="G143" s="181">
        <v>1433</v>
      </c>
      <c r="H143">
        <f t="shared" si="30"/>
        <v>33300010</v>
      </c>
      <c r="I143">
        <f t="shared" si="42"/>
        <v>18810215279</v>
      </c>
      <c r="J143">
        <f t="shared" si="31"/>
        <v>85703072</v>
      </c>
      <c r="K143">
        <f t="shared" si="43"/>
        <v>40715924930</v>
      </c>
      <c r="L143">
        <f t="shared" si="32"/>
        <v>69966225</v>
      </c>
      <c r="M143">
        <f t="shared" si="44"/>
        <v>39386409704</v>
      </c>
      <c r="N143">
        <f t="shared" si="33"/>
        <v>1.5336951334080793</v>
      </c>
      <c r="O143">
        <f t="shared" si="34"/>
        <v>0.42767994356405276</v>
      </c>
      <c r="P143">
        <f t="shared" si="35"/>
        <v>977.33666566964018</v>
      </c>
      <c r="Q143">
        <f t="shared" si="36"/>
        <v>1.868812383699731</v>
      </c>
      <c r="R143">
        <f t="shared" si="37"/>
        <v>0.62530314018146937</v>
      </c>
      <c r="S143">
        <f t="shared" si="38"/>
        <v>1701.4441108209401</v>
      </c>
      <c r="T143">
        <f t="shared" si="39"/>
        <v>1.6284848151699516</v>
      </c>
      <c r="U143">
        <f t="shared" si="40"/>
        <v>0.48765002126326151</v>
      </c>
      <c r="V143">
        <f t="shared" si="41"/>
        <v>1137.9892282489047</v>
      </c>
    </row>
    <row r="144" spans="1:22" x14ac:dyDescent="0.25">
      <c r="A144" s="180" t="s">
        <v>231</v>
      </c>
      <c r="B144" s="188">
        <v>30159</v>
      </c>
      <c r="C144" s="188">
        <v>83007</v>
      </c>
      <c r="D144" s="188">
        <v>64504</v>
      </c>
      <c r="E144" s="189">
        <v>996</v>
      </c>
      <c r="F144" s="189">
        <v>982</v>
      </c>
      <c r="G144" s="181">
        <v>966</v>
      </c>
      <c r="H144">
        <f t="shared" si="30"/>
        <v>30038364</v>
      </c>
      <c r="I144">
        <f t="shared" si="42"/>
        <v>18840253643</v>
      </c>
      <c r="J144">
        <f t="shared" si="31"/>
        <v>81512874</v>
      </c>
      <c r="K144">
        <f t="shared" si="43"/>
        <v>40797437804</v>
      </c>
      <c r="L144">
        <f t="shared" si="32"/>
        <v>62310864</v>
      </c>
      <c r="M144">
        <f t="shared" si="44"/>
        <v>39448720568</v>
      </c>
      <c r="N144">
        <f t="shared" si="33"/>
        <v>2.0696546390645785</v>
      </c>
      <c r="O144">
        <f t="shared" si="34"/>
        <v>0.72738175232615998</v>
      </c>
      <c r="P144">
        <f t="shared" si="35"/>
        <v>1499.4073020004685</v>
      </c>
      <c r="Q144">
        <f t="shared" si="36"/>
        <v>2.635393114976786</v>
      </c>
      <c r="R144">
        <f t="shared" si="37"/>
        <v>0.9690323606101533</v>
      </c>
      <c r="S144">
        <f t="shared" si="38"/>
        <v>2507.8131495375496</v>
      </c>
      <c r="T144">
        <f t="shared" si="39"/>
        <v>2.1514343987244762</v>
      </c>
      <c r="U144">
        <f t="shared" si="40"/>
        <v>0.76613478188323969</v>
      </c>
      <c r="V144">
        <f t="shared" si="41"/>
        <v>1592.2469071935777</v>
      </c>
    </row>
    <row r="145" spans="1:22" x14ac:dyDescent="0.25">
      <c r="A145" s="180" t="s">
        <v>65</v>
      </c>
      <c r="B145" s="188">
        <v>7948</v>
      </c>
      <c r="C145" s="188">
        <v>27640</v>
      </c>
      <c r="D145" s="188">
        <v>18457</v>
      </c>
      <c r="E145" s="188">
        <v>1096</v>
      </c>
      <c r="F145" s="188">
        <v>1110</v>
      </c>
      <c r="G145" s="187">
        <v>1142</v>
      </c>
      <c r="H145">
        <f t="shared" si="30"/>
        <v>8711008</v>
      </c>
      <c r="I145">
        <f t="shared" si="42"/>
        <v>18848964651</v>
      </c>
      <c r="J145">
        <f t="shared" si="31"/>
        <v>30680400</v>
      </c>
      <c r="K145">
        <f t="shared" si="43"/>
        <v>40828118204</v>
      </c>
      <c r="L145">
        <f t="shared" si="32"/>
        <v>21077894</v>
      </c>
      <c r="M145">
        <f t="shared" si="44"/>
        <v>39469798462</v>
      </c>
      <c r="N145">
        <f t="shared" si="33"/>
        <v>0.54542972483455254</v>
      </c>
      <c r="O145">
        <f t="shared" si="34"/>
        <v>-0.60618130907566237</v>
      </c>
      <c r="P145">
        <f t="shared" si="35"/>
        <v>-362.36971785145016</v>
      </c>
      <c r="Q145">
        <f t="shared" si="36"/>
        <v>0.87754364930618334</v>
      </c>
      <c r="R145">
        <f t="shared" si="37"/>
        <v>-0.13062858208017886</v>
      </c>
      <c r="S145">
        <f t="shared" si="38"/>
        <v>-127.24183371078902</v>
      </c>
      <c r="T145">
        <f t="shared" si="39"/>
        <v>0.61560561666342639</v>
      </c>
      <c r="U145">
        <f t="shared" si="40"/>
        <v>-0.48514875317432704</v>
      </c>
      <c r="V145">
        <f t="shared" si="41"/>
        <v>-341.0700595981092</v>
      </c>
    </row>
    <row r="146" spans="1:22" x14ac:dyDescent="0.25">
      <c r="A146" s="180" t="s">
        <v>215</v>
      </c>
      <c r="B146" s="188">
        <v>26977</v>
      </c>
      <c r="C146" s="188">
        <v>60704</v>
      </c>
      <c r="D146" s="188">
        <v>54603</v>
      </c>
      <c r="E146" s="188">
        <v>4000</v>
      </c>
      <c r="F146" s="188">
        <v>4162</v>
      </c>
      <c r="G146" s="181">
        <v>4239</v>
      </c>
      <c r="H146">
        <f t="shared" si="30"/>
        <v>107908000</v>
      </c>
      <c r="I146">
        <f t="shared" si="42"/>
        <v>18956872651</v>
      </c>
      <c r="J146">
        <f t="shared" si="31"/>
        <v>252650048</v>
      </c>
      <c r="K146">
        <f t="shared" si="43"/>
        <v>41080768252</v>
      </c>
      <c r="L146">
        <f t="shared" si="32"/>
        <v>231462117</v>
      </c>
      <c r="M146">
        <f t="shared" si="44"/>
        <v>39701260579</v>
      </c>
      <c r="N146">
        <f t="shared" si="33"/>
        <v>1.8512905997561302</v>
      </c>
      <c r="O146">
        <f t="shared" si="34"/>
        <v>0.61588301735527473</v>
      </c>
      <c r="P146">
        <f t="shared" si="35"/>
        <v>4560.7137623170465</v>
      </c>
      <c r="Q146">
        <f t="shared" si="36"/>
        <v>1.9272941276223789</v>
      </c>
      <c r="R146">
        <f t="shared" si="37"/>
        <v>0.65611701277295575</v>
      </c>
      <c r="S146">
        <f t="shared" si="38"/>
        <v>5262.9757984533944</v>
      </c>
      <c r="T146">
        <f t="shared" si="39"/>
        <v>1.8212013591955938</v>
      </c>
      <c r="U146">
        <f t="shared" si="40"/>
        <v>0.59949637079689899</v>
      </c>
      <c r="V146">
        <f t="shared" si="41"/>
        <v>4628.1554829859779</v>
      </c>
    </row>
    <row r="147" spans="1:22" x14ac:dyDescent="0.25">
      <c r="A147" s="180" t="s">
        <v>165</v>
      </c>
      <c r="B147" s="188">
        <v>16831</v>
      </c>
      <c r="C147" s="188">
        <v>44319</v>
      </c>
      <c r="D147" s="188">
        <v>33992</v>
      </c>
      <c r="E147" s="188">
        <v>3050</v>
      </c>
      <c r="F147" s="188">
        <v>2931</v>
      </c>
      <c r="G147" s="181">
        <v>3041</v>
      </c>
      <c r="H147">
        <f t="shared" si="30"/>
        <v>51334550</v>
      </c>
      <c r="I147">
        <f t="shared" si="42"/>
        <v>19008207201</v>
      </c>
      <c r="J147">
        <f t="shared" si="31"/>
        <v>129898989</v>
      </c>
      <c r="K147">
        <f t="shared" si="43"/>
        <v>41210667241</v>
      </c>
      <c r="L147">
        <f t="shared" si="32"/>
        <v>103369672</v>
      </c>
      <c r="M147">
        <f t="shared" si="44"/>
        <v>39804630251</v>
      </c>
      <c r="N147">
        <f t="shared" si="33"/>
        <v>1.1550236158392493</v>
      </c>
      <c r="O147">
        <f t="shared" si="34"/>
        <v>0.14412079037879635</v>
      </c>
      <c r="P147">
        <f t="shared" si="35"/>
        <v>507.71189508382997</v>
      </c>
      <c r="Q147">
        <f t="shared" si="36"/>
        <v>1.4070859983213002</v>
      </c>
      <c r="R147">
        <f t="shared" si="37"/>
        <v>0.34152089802793273</v>
      </c>
      <c r="S147">
        <f t="shared" si="38"/>
        <v>1408.4899213589661</v>
      </c>
      <c r="T147">
        <f t="shared" si="39"/>
        <v>1.1337522956939476</v>
      </c>
      <c r="U147">
        <f t="shared" si="40"/>
        <v>0.1255327473130293</v>
      </c>
      <c r="V147">
        <f t="shared" si="41"/>
        <v>432.80436601123313</v>
      </c>
    </row>
    <row r="148" spans="1:22" x14ac:dyDescent="0.25">
      <c r="A148" s="180" t="s">
        <v>103</v>
      </c>
      <c r="B148" s="188">
        <v>9349</v>
      </c>
      <c r="C148" s="188">
        <v>25608</v>
      </c>
      <c r="D148" s="188">
        <v>23197</v>
      </c>
      <c r="E148" s="188">
        <v>7518</v>
      </c>
      <c r="F148" s="188">
        <v>8178</v>
      </c>
      <c r="G148" s="181">
        <v>8176</v>
      </c>
      <c r="H148">
        <f t="shared" si="30"/>
        <v>70285782</v>
      </c>
      <c r="I148">
        <f t="shared" si="42"/>
        <v>19078492983</v>
      </c>
      <c r="J148">
        <f t="shared" si="31"/>
        <v>209422224</v>
      </c>
      <c r="K148">
        <f t="shared" si="43"/>
        <v>41420089465</v>
      </c>
      <c r="L148">
        <f t="shared" si="32"/>
        <v>189658672</v>
      </c>
      <c r="M148">
        <f t="shared" si="44"/>
        <v>39994288923</v>
      </c>
      <c r="N148">
        <f t="shared" si="33"/>
        <v>0.64157303692479006</v>
      </c>
      <c r="O148">
        <f t="shared" si="34"/>
        <v>-0.4438322480560542</v>
      </c>
      <c r="P148">
        <f t="shared" si="35"/>
        <v>-2140.7565389874644</v>
      </c>
      <c r="Q148">
        <f t="shared" si="36"/>
        <v>0.81302958652072155</v>
      </c>
      <c r="R148">
        <f t="shared" si="37"/>
        <v>-0.20698777831208603</v>
      </c>
      <c r="S148">
        <f t="shared" si="38"/>
        <v>-1376.2526219585782</v>
      </c>
      <c r="T148">
        <f t="shared" si="39"/>
        <v>0.77370122391187646</v>
      </c>
      <c r="U148">
        <f t="shared" si="40"/>
        <v>-0.2565694955333479</v>
      </c>
      <c r="V148">
        <f t="shared" si="41"/>
        <v>-1623.0024930582504</v>
      </c>
    </row>
    <row r="149" spans="1:22" x14ac:dyDescent="0.25">
      <c r="A149" s="180" t="s">
        <v>217</v>
      </c>
      <c r="B149" s="188">
        <v>39426</v>
      </c>
      <c r="C149" s="188">
        <v>72624</v>
      </c>
      <c r="D149" s="188">
        <v>55945</v>
      </c>
      <c r="E149" s="188">
        <v>1597</v>
      </c>
      <c r="F149" s="188">
        <v>1741</v>
      </c>
      <c r="G149" s="181">
        <v>1709</v>
      </c>
      <c r="H149">
        <f t="shared" si="30"/>
        <v>62963322</v>
      </c>
      <c r="I149">
        <f t="shared" si="42"/>
        <v>19141456305</v>
      </c>
      <c r="J149">
        <f t="shared" si="31"/>
        <v>126438384</v>
      </c>
      <c r="K149">
        <f t="shared" si="43"/>
        <v>41546527849</v>
      </c>
      <c r="L149">
        <f t="shared" si="32"/>
        <v>95610005</v>
      </c>
      <c r="M149">
        <f t="shared" si="44"/>
        <v>40089898928</v>
      </c>
      <c r="N149">
        <f t="shared" si="33"/>
        <v>2.7056004443038582</v>
      </c>
      <c r="O149">
        <f t="shared" si="34"/>
        <v>0.99532386337855283</v>
      </c>
      <c r="P149">
        <f t="shared" si="35"/>
        <v>4300.6390531122424</v>
      </c>
      <c r="Q149">
        <f t="shared" si="36"/>
        <v>2.305742763647332</v>
      </c>
      <c r="R149">
        <f t="shared" si="37"/>
        <v>0.83540286473446179</v>
      </c>
      <c r="S149">
        <f t="shared" si="38"/>
        <v>3353.556175669713</v>
      </c>
      <c r="T149">
        <f t="shared" si="39"/>
        <v>1.8659617610790156</v>
      </c>
      <c r="U149">
        <f t="shared" si="40"/>
        <v>0.62377660976020333</v>
      </c>
      <c r="V149">
        <f t="shared" si="41"/>
        <v>1989.1791018670922</v>
      </c>
    </row>
    <row r="150" spans="1:22" x14ac:dyDescent="0.25">
      <c r="A150" s="180" t="s">
        <v>244</v>
      </c>
      <c r="B150" s="188">
        <v>18953</v>
      </c>
      <c r="C150" s="188">
        <v>96755</v>
      </c>
      <c r="D150" s="188">
        <v>96723</v>
      </c>
      <c r="E150" s="188">
        <v>4677</v>
      </c>
      <c r="F150" s="188">
        <v>5253</v>
      </c>
      <c r="G150" s="187">
        <v>5372</v>
      </c>
      <c r="H150">
        <f t="shared" si="30"/>
        <v>88643181</v>
      </c>
      <c r="I150">
        <f t="shared" si="42"/>
        <v>19230099486</v>
      </c>
      <c r="J150">
        <f t="shared" si="31"/>
        <v>508254015</v>
      </c>
      <c r="K150">
        <f t="shared" si="43"/>
        <v>42054781864</v>
      </c>
      <c r="L150">
        <f t="shared" si="32"/>
        <v>519595956</v>
      </c>
      <c r="M150">
        <f t="shared" si="44"/>
        <v>40609494884</v>
      </c>
      <c r="N150">
        <f t="shared" si="33"/>
        <v>1.300645391895983</v>
      </c>
      <c r="O150">
        <f t="shared" si="34"/>
        <v>0.26286059657893024</v>
      </c>
      <c r="P150">
        <f t="shared" si="35"/>
        <v>1599.0121574176662</v>
      </c>
      <c r="Q150">
        <f t="shared" si="36"/>
        <v>3.0718790082713374</v>
      </c>
      <c r="R150">
        <f t="shared" si="37"/>
        <v>1.1222894291814627</v>
      </c>
      <c r="S150">
        <f t="shared" si="38"/>
        <v>18109.913640229748</v>
      </c>
      <c r="T150">
        <f t="shared" si="39"/>
        <v>3.2260509324666304</v>
      </c>
      <c r="U150">
        <f t="shared" si="40"/>
        <v>1.1712587676957544</v>
      </c>
      <c r="V150">
        <f t="shared" si="41"/>
        <v>20298.319241985697</v>
      </c>
    </row>
    <row r="151" spans="1:22" x14ac:dyDescent="0.25">
      <c r="A151" s="180" t="s">
        <v>185</v>
      </c>
      <c r="B151" s="188">
        <v>13594</v>
      </c>
      <c r="C151" s="188">
        <v>35871</v>
      </c>
      <c r="D151" s="188">
        <v>39237</v>
      </c>
      <c r="E151" s="188">
        <v>23613</v>
      </c>
      <c r="F151" s="188">
        <v>23987</v>
      </c>
      <c r="G151" s="181">
        <v>24294</v>
      </c>
      <c r="H151">
        <f t="shared" si="30"/>
        <v>320995122</v>
      </c>
      <c r="I151">
        <f t="shared" si="42"/>
        <v>19551094608</v>
      </c>
      <c r="J151">
        <f t="shared" si="31"/>
        <v>860437677</v>
      </c>
      <c r="K151">
        <f t="shared" si="43"/>
        <v>42915219541</v>
      </c>
      <c r="L151">
        <f t="shared" si="32"/>
        <v>953223678</v>
      </c>
      <c r="M151">
        <f t="shared" si="44"/>
        <v>41562718562</v>
      </c>
      <c r="N151">
        <f t="shared" si="33"/>
        <v>0.93288521381491019</v>
      </c>
      <c r="O151">
        <f t="shared" si="34"/>
        <v>-6.9473114840786443E-2</v>
      </c>
      <c r="P151">
        <f t="shared" si="35"/>
        <v>-1530.3689573268873</v>
      </c>
      <c r="Q151">
        <f t="shared" si="36"/>
        <v>1.1388700522526087</v>
      </c>
      <c r="R151">
        <f t="shared" si="37"/>
        <v>0.13003658862590473</v>
      </c>
      <c r="S151">
        <f t="shared" si="38"/>
        <v>3552.3494035009617</v>
      </c>
      <c r="T151">
        <f t="shared" si="39"/>
        <v>1.308691422280049</v>
      </c>
      <c r="U151">
        <f t="shared" si="40"/>
        <v>0.26902772367564387</v>
      </c>
      <c r="V151">
        <f t="shared" si="41"/>
        <v>8553.2924205691907</v>
      </c>
    </row>
    <row r="152" spans="1:22" x14ac:dyDescent="0.25">
      <c r="A152" s="180" t="s">
        <v>252</v>
      </c>
      <c r="B152" s="188">
        <v>58987</v>
      </c>
      <c r="C152" s="188">
        <v>179325</v>
      </c>
      <c r="D152" s="188">
        <v>167514</v>
      </c>
      <c r="E152" s="188">
        <v>1686</v>
      </c>
      <c r="F152" s="188">
        <v>2147</v>
      </c>
      <c r="G152" s="187">
        <v>2521</v>
      </c>
      <c r="H152">
        <f t="shared" si="30"/>
        <v>99452082</v>
      </c>
      <c r="I152">
        <f t="shared" si="42"/>
        <v>19650546690</v>
      </c>
      <c r="J152">
        <f t="shared" si="31"/>
        <v>385010775</v>
      </c>
      <c r="K152">
        <f t="shared" si="43"/>
        <v>43300230316</v>
      </c>
      <c r="L152">
        <f t="shared" si="32"/>
        <v>422302794</v>
      </c>
      <c r="M152">
        <f t="shared" si="44"/>
        <v>41985021356</v>
      </c>
      <c r="N152">
        <f t="shared" si="33"/>
        <v>4.0479697004045985</v>
      </c>
      <c r="O152">
        <f t="shared" si="34"/>
        <v>1.3982154468792356</v>
      </c>
      <c r="P152">
        <f t="shared" si="35"/>
        <v>9542.648325437729</v>
      </c>
      <c r="Q152">
        <f t="shared" si="36"/>
        <v>5.6933977898636519</v>
      </c>
      <c r="R152">
        <f t="shared" si="37"/>
        <v>1.7393072210328502</v>
      </c>
      <c r="S152">
        <f t="shared" si="38"/>
        <v>21260.813255798621</v>
      </c>
      <c r="T152">
        <f t="shared" si="39"/>
        <v>5.5871788085689555</v>
      </c>
      <c r="U152">
        <f t="shared" si="40"/>
        <v>1.7204744743624039</v>
      </c>
      <c r="V152">
        <f t="shared" si="41"/>
        <v>24233.360878604261</v>
      </c>
    </row>
    <row r="153" spans="1:22" x14ac:dyDescent="0.25">
      <c r="A153" s="180" t="s">
        <v>232</v>
      </c>
      <c r="B153" s="188">
        <v>37819</v>
      </c>
      <c r="C153" s="188">
        <v>72108</v>
      </c>
      <c r="D153" s="188">
        <v>65096</v>
      </c>
      <c r="E153" s="188">
        <v>3582</v>
      </c>
      <c r="F153" s="188">
        <v>4484</v>
      </c>
      <c r="G153" s="187">
        <v>4515</v>
      </c>
      <c r="H153">
        <f t="shared" si="30"/>
        <v>135467658</v>
      </c>
      <c r="I153">
        <f t="shared" si="42"/>
        <v>19786014348</v>
      </c>
      <c r="J153">
        <f t="shared" si="31"/>
        <v>323332272</v>
      </c>
      <c r="K153">
        <f t="shared" si="43"/>
        <v>43623562588</v>
      </c>
      <c r="L153">
        <f t="shared" si="32"/>
        <v>293908440</v>
      </c>
      <c r="M153">
        <f t="shared" si="44"/>
        <v>42278929796</v>
      </c>
      <c r="N153">
        <f t="shared" si="33"/>
        <v>2.5953204282231934</v>
      </c>
      <c r="O153">
        <f t="shared" si="34"/>
        <v>0.95370998807901963</v>
      </c>
      <c r="P153">
        <f t="shared" si="35"/>
        <v>8866.1055585192044</v>
      </c>
      <c r="Q153">
        <f t="shared" si="36"/>
        <v>2.2893602555777957</v>
      </c>
      <c r="R153">
        <f t="shared" si="37"/>
        <v>0.8282724141601433</v>
      </c>
      <c r="S153">
        <f t="shared" si="38"/>
        <v>8502.6233328313501</v>
      </c>
      <c r="T153">
        <f t="shared" si="39"/>
        <v>2.1711796728787132</v>
      </c>
      <c r="U153">
        <f t="shared" si="40"/>
        <v>0.77527064789487499</v>
      </c>
      <c r="V153">
        <f t="shared" si="41"/>
        <v>7599.8822006752143</v>
      </c>
    </row>
    <row r="154" spans="1:22" x14ac:dyDescent="0.25">
      <c r="A154" s="180" t="s">
        <v>255</v>
      </c>
      <c r="B154" s="188">
        <v>92926</v>
      </c>
      <c r="C154" s="188">
        <v>307333</v>
      </c>
      <c r="D154" s="188">
        <v>275502</v>
      </c>
      <c r="E154" s="188">
        <v>3053</v>
      </c>
      <c r="F154" s="188">
        <v>3227</v>
      </c>
      <c r="G154" s="181">
        <v>3232</v>
      </c>
      <c r="H154">
        <f t="shared" si="30"/>
        <v>283703078</v>
      </c>
      <c r="I154">
        <f t="shared" si="42"/>
        <v>20069717426</v>
      </c>
      <c r="J154">
        <f t="shared" si="31"/>
        <v>991763591</v>
      </c>
      <c r="K154">
        <f t="shared" si="43"/>
        <v>44615326179</v>
      </c>
      <c r="L154">
        <f t="shared" si="32"/>
        <v>890422464</v>
      </c>
      <c r="M154">
        <f t="shared" si="44"/>
        <v>43169352260</v>
      </c>
      <c r="N154">
        <f t="shared" si="33"/>
        <v>6.3770259952158561</v>
      </c>
      <c r="O154">
        <f t="shared" si="34"/>
        <v>1.8527018437268734</v>
      </c>
      <c r="P154">
        <f t="shared" si="35"/>
        <v>36070.364030889868</v>
      </c>
      <c r="Q154">
        <f t="shared" si="36"/>
        <v>9.757529752974575</v>
      </c>
      <c r="R154">
        <f t="shared" si="37"/>
        <v>2.2780392693095495</v>
      </c>
      <c r="S154">
        <f t="shared" si="38"/>
        <v>71729.872006559424</v>
      </c>
      <c r="T154">
        <f t="shared" si="39"/>
        <v>9.1889569595279461</v>
      </c>
      <c r="U154">
        <f t="shared" si="40"/>
        <v>2.2180024325952683</v>
      </c>
      <c r="V154">
        <f t="shared" si="41"/>
        <v>65871.808570043737</v>
      </c>
    </row>
    <row r="155" spans="1:22" x14ac:dyDescent="0.25">
      <c r="A155" s="180" t="s">
        <v>50</v>
      </c>
      <c r="B155" s="188">
        <v>13389</v>
      </c>
      <c r="C155" s="188">
        <v>22607</v>
      </c>
      <c r="D155" s="188">
        <v>17157</v>
      </c>
      <c r="E155" s="189">
        <v>977</v>
      </c>
      <c r="F155" s="189">
        <v>986</v>
      </c>
      <c r="G155" s="187">
        <v>1012</v>
      </c>
      <c r="H155">
        <f t="shared" si="30"/>
        <v>13081053</v>
      </c>
      <c r="I155">
        <f t="shared" si="42"/>
        <v>20082798479</v>
      </c>
      <c r="J155">
        <f t="shared" si="31"/>
        <v>22290502</v>
      </c>
      <c r="K155">
        <f t="shared" si="43"/>
        <v>44637616681</v>
      </c>
      <c r="L155">
        <f t="shared" si="32"/>
        <v>17362884</v>
      </c>
      <c r="M155">
        <f t="shared" si="44"/>
        <v>43186715144</v>
      </c>
      <c r="N155">
        <f t="shared" si="33"/>
        <v>0.91881713460113523</v>
      </c>
      <c r="O155">
        <f t="shared" si="34"/>
        <v>-8.4668159449990385E-2</v>
      </c>
      <c r="P155">
        <f t="shared" si="35"/>
        <v>-76.005280877662983</v>
      </c>
      <c r="Q155">
        <f t="shared" si="36"/>
        <v>0.71775069753490905</v>
      </c>
      <c r="R155">
        <f t="shared" si="37"/>
        <v>-0.33163298814596531</v>
      </c>
      <c r="S155">
        <f t="shared" si="38"/>
        <v>-234.69739124740988</v>
      </c>
      <c r="T155">
        <f t="shared" si="39"/>
        <v>0.57224606193283889</v>
      </c>
      <c r="U155">
        <f t="shared" si="40"/>
        <v>-0.55818620189819235</v>
      </c>
      <c r="V155">
        <f t="shared" si="41"/>
        <v>-323.25289413182696</v>
      </c>
    </row>
    <row r="156" spans="1:22" x14ac:dyDescent="0.25">
      <c r="A156" s="180" t="s">
        <v>44</v>
      </c>
      <c r="B156" s="188">
        <v>9036</v>
      </c>
      <c r="C156" s="188">
        <v>13935</v>
      </c>
      <c r="D156" s="188">
        <v>16197</v>
      </c>
      <c r="E156" s="189">
        <v>368</v>
      </c>
      <c r="F156" s="189">
        <v>409</v>
      </c>
      <c r="G156" s="181">
        <v>419</v>
      </c>
      <c r="H156">
        <f t="shared" si="30"/>
        <v>3325248</v>
      </c>
      <c r="I156">
        <f t="shared" si="42"/>
        <v>20086123727</v>
      </c>
      <c r="J156">
        <f t="shared" si="31"/>
        <v>5699415</v>
      </c>
      <c r="K156">
        <f t="shared" si="43"/>
        <v>44643316096</v>
      </c>
      <c r="L156">
        <f t="shared" si="32"/>
        <v>6786543</v>
      </c>
      <c r="M156">
        <f t="shared" si="44"/>
        <v>43193501687</v>
      </c>
      <c r="N156">
        <f t="shared" si="33"/>
        <v>0.62009348183253854</v>
      </c>
      <c r="O156">
        <f t="shared" si="34"/>
        <v>-0.477885035159476</v>
      </c>
      <c r="P156">
        <f t="shared" si="35"/>
        <v>-109.05068949531528</v>
      </c>
      <c r="Q156">
        <f t="shared" si="36"/>
        <v>0.4424229650174264</v>
      </c>
      <c r="R156">
        <f t="shared" si="37"/>
        <v>-0.81548892004573637</v>
      </c>
      <c r="S156">
        <f t="shared" si="38"/>
        <v>-147.56352961170688</v>
      </c>
      <c r="T156">
        <f t="shared" si="39"/>
        <v>0.5402266984394819</v>
      </c>
      <c r="U156">
        <f t="shared" si="40"/>
        <v>-0.61576641559522161</v>
      </c>
      <c r="V156">
        <f t="shared" si="41"/>
        <v>-139.38179877919967</v>
      </c>
    </row>
    <row r="157" spans="1:22" x14ac:dyDescent="0.25">
      <c r="A157" s="190" t="s">
        <v>192</v>
      </c>
      <c r="B157" s="191">
        <v>17757</v>
      </c>
      <c r="C157" s="191">
        <v>38543</v>
      </c>
      <c r="D157" s="191">
        <v>41830</v>
      </c>
      <c r="E157" s="192">
        <v>202</v>
      </c>
      <c r="F157" s="192">
        <v>309</v>
      </c>
      <c r="G157" s="187">
        <v>308</v>
      </c>
      <c r="H157">
        <f t="shared" si="30"/>
        <v>3586914</v>
      </c>
      <c r="I157">
        <f t="shared" si="42"/>
        <v>20089710641</v>
      </c>
      <c r="J157">
        <f t="shared" si="31"/>
        <v>11909787</v>
      </c>
      <c r="K157">
        <f t="shared" si="43"/>
        <v>44655225883</v>
      </c>
      <c r="L157">
        <f t="shared" si="32"/>
        <v>12883640</v>
      </c>
      <c r="M157">
        <f t="shared" si="44"/>
        <v>43206385327</v>
      </c>
      <c r="N157">
        <f t="shared" si="33"/>
        <v>1.2185701590195204</v>
      </c>
      <c r="O157">
        <f t="shared" si="34"/>
        <v>0.19767817061146475</v>
      </c>
      <c r="P157">
        <f t="shared" si="35"/>
        <v>48.6587133989335</v>
      </c>
      <c r="Q157">
        <f t="shared" si="36"/>
        <v>1.2237035048917593</v>
      </c>
      <c r="R157">
        <f t="shared" si="37"/>
        <v>0.20188192018104703</v>
      </c>
      <c r="S157">
        <f t="shared" si="38"/>
        <v>76.336476509646118</v>
      </c>
      <c r="T157">
        <f t="shared" si="39"/>
        <v>1.3951770572157516</v>
      </c>
      <c r="U157">
        <f t="shared" si="40"/>
        <v>0.33302132995462586</v>
      </c>
      <c r="V157">
        <f t="shared" si="41"/>
        <v>143.10410548778057</v>
      </c>
    </row>
    <row r="158" spans="1:22" x14ac:dyDescent="0.25">
      <c r="A158" s="180" t="s">
        <v>100</v>
      </c>
      <c r="B158" s="193">
        <v>6244</v>
      </c>
      <c r="C158" s="193">
        <v>17886</v>
      </c>
      <c r="D158" s="193">
        <v>22545</v>
      </c>
      <c r="E158" s="194">
        <v>244</v>
      </c>
      <c r="F158" s="194">
        <v>225</v>
      </c>
      <c r="G158" s="181">
        <v>234</v>
      </c>
      <c r="H158">
        <f t="shared" si="30"/>
        <v>1523536</v>
      </c>
      <c r="I158">
        <f t="shared" si="42"/>
        <v>20091234177</v>
      </c>
      <c r="J158">
        <f t="shared" si="31"/>
        <v>4024350</v>
      </c>
      <c r="K158">
        <f t="shared" si="43"/>
        <v>44659250233</v>
      </c>
      <c r="L158">
        <f t="shared" si="32"/>
        <v>5275530</v>
      </c>
      <c r="M158">
        <f t="shared" si="44"/>
        <v>43211660857</v>
      </c>
      <c r="N158">
        <f t="shared" si="33"/>
        <v>0.42849310541858904</v>
      </c>
      <c r="O158">
        <f t="shared" si="34"/>
        <v>-0.8474806311120473</v>
      </c>
      <c r="P158">
        <f t="shared" si="35"/>
        <v>-88.606064207382872</v>
      </c>
      <c r="Q158">
        <f t="shared" si="36"/>
        <v>0.56786344831730806</v>
      </c>
      <c r="R158">
        <f t="shared" si="37"/>
        <v>-0.56587429705565861</v>
      </c>
      <c r="S158">
        <f t="shared" si="38"/>
        <v>-72.301349169035774</v>
      </c>
      <c r="T158">
        <f t="shared" si="39"/>
        <v>0.75195473953930481</v>
      </c>
      <c r="U158">
        <f t="shared" si="40"/>
        <v>-0.28507914362643366</v>
      </c>
      <c r="V158">
        <f t="shared" si="41"/>
        <v>-50.1617874873265</v>
      </c>
    </row>
    <row r="159" spans="1:22" x14ac:dyDescent="0.25">
      <c r="A159" s="195" t="s">
        <v>226</v>
      </c>
      <c r="B159" s="196">
        <v>29309</v>
      </c>
      <c r="C159" s="196">
        <v>94149</v>
      </c>
      <c r="D159" s="196">
        <v>60161</v>
      </c>
      <c r="E159" s="196">
        <v>4483</v>
      </c>
      <c r="F159" s="196">
        <v>3854</v>
      </c>
      <c r="G159" s="181">
        <v>3812</v>
      </c>
      <c r="H159">
        <f t="shared" si="30"/>
        <v>131392247</v>
      </c>
      <c r="I159">
        <f t="shared" si="42"/>
        <v>20222626424</v>
      </c>
      <c r="J159">
        <f t="shared" si="31"/>
        <v>362850246</v>
      </c>
      <c r="K159">
        <f t="shared" si="43"/>
        <v>45022100479</v>
      </c>
      <c r="L159">
        <f t="shared" si="32"/>
        <v>229333732</v>
      </c>
      <c r="M159">
        <f t="shared" si="44"/>
        <v>43440994589</v>
      </c>
      <c r="N159">
        <f t="shared" si="33"/>
        <v>2.0113235789099018</v>
      </c>
      <c r="O159">
        <f t="shared" si="34"/>
        <v>0.69879300232708674</v>
      </c>
      <c r="P159">
        <f t="shared" si="35"/>
        <v>6300.8513102896204</v>
      </c>
      <c r="Q159">
        <f t="shared" si="36"/>
        <v>2.9891409927108485</v>
      </c>
      <c r="R159">
        <f t="shared" si="37"/>
        <v>1.0949860527181952</v>
      </c>
      <c r="S159">
        <f t="shared" si="38"/>
        <v>12614.402902798915</v>
      </c>
      <c r="T159">
        <f t="shared" si="39"/>
        <v>2.0065801324206749</v>
      </c>
      <c r="U159">
        <f t="shared" si="40"/>
        <v>0.69643184634437916</v>
      </c>
      <c r="V159">
        <f t="shared" si="41"/>
        <v>5327.0653202242984</v>
      </c>
    </row>
    <row r="160" spans="1:22" x14ac:dyDescent="0.25">
      <c r="A160" s="197" t="s">
        <v>251</v>
      </c>
      <c r="B160" s="198">
        <v>54652</v>
      </c>
      <c r="C160" s="198">
        <v>126176</v>
      </c>
      <c r="D160" s="198">
        <v>153246</v>
      </c>
      <c r="E160" s="199">
        <v>388</v>
      </c>
      <c r="F160" s="199">
        <v>445</v>
      </c>
      <c r="G160" s="181">
        <v>450</v>
      </c>
      <c r="H160">
        <f t="shared" si="30"/>
        <v>21204976</v>
      </c>
      <c r="I160">
        <f t="shared" si="42"/>
        <v>20243831400</v>
      </c>
      <c r="J160">
        <f t="shared" si="31"/>
        <v>56148320</v>
      </c>
      <c r="K160">
        <f t="shared" si="43"/>
        <v>45078248799</v>
      </c>
      <c r="L160">
        <f t="shared" si="32"/>
        <v>68960700</v>
      </c>
      <c r="M160">
        <f t="shared" si="44"/>
        <v>43509955289</v>
      </c>
      <c r="N160">
        <f t="shared" si="33"/>
        <v>3.7504812936157479</v>
      </c>
      <c r="O160">
        <f t="shared" si="34"/>
        <v>1.3218841767110086</v>
      </c>
      <c r="P160">
        <f t="shared" si="35"/>
        <v>1923.5883283075409</v>
      </c>
      <c r="Q160">
        <f t="shared" si="36"/>
        <v>4.0059677096547395</v>
      </c>
      <c r="R160">
        <f t="shared" si="37"/>
        <v>1.3877851767155687</v>
      </c>
      <c r="S160">
        <f t="shared" si="38"/>
        <v>2473.9430596077286</v>
      </c>
      <c r="T160">
        <f t="shared" si="39"/>
        <v>5.111291018648938</v>
      </c>
      <c r="U160">
        <f t="shared" si="40"/>
        <v>1.631452017834274</v>
      </c>
      <c r="V160">
        <f t="shared" si="41"/>
        <v>3752.4717207508552</v>
      </c>
    </row>
    <row r="161" spans="1:22" x14ac:dyDescent="0.25">
      <c r="A161" s="180" t="s">
        <v>80</v>
      </c>
      <c r="B161" s="181">
        <v>13742</v>
      </c>
      <c r="C161" s="181">
        <v>31711</v>
      </c>
      <c r="D161" s="181">
        <v>20467</v>
      </c>
      <c r="E161" s="181">
        <v>2894</v>
      </c>
      <c r="F161" s="181">
        <v>2831</v>
      </c>
      <c r="G161" s="187">
        <v>2828</v>
      </c>
      <c r="H161">
        <f t="shared" si="30"/>
        <v>39769348</v>
      </c>
      <c r="I161">
        <f t="shared" si="42"/>
        <v>20283600748</v>
      </c>
      <c r="J161">
        <f t="shared" si="31"/>
        <v>89773841</v>
      </c>
      <c r="K161">
        <f t="shared" si="43"/>
        <v>45168022640</v>
      </c>
      <c r="L161">
        <f t="shared" si="32"/>
        <v>57880676</v>
      </c>
      <c r="M161">
        <f t="shared" si="44"/>
        <v>43567835965</v>
      </c>
      <c r="N161">
        <f t="shared" si="33"/>
        <v>0.94304168075948924</v>
      </c>
      <c r="O161">
        <f t="shared" si="34"/>
        <v>-5.864479715634862E-2</v>
      </c>
      <c r="P161">
        <f t="shared" si="35"/>
        <v>-160.05118849808599</v>
      </c>
      <c r="Q161">
        <f t="shared" si="36"/>
        <v>1.0067940182036317</v>
      </c>
      <c r="R161">
        <f t="shared" si="37"/>
        <v>6.7710428664904797E-3</v>
      </c>
      <c r="S161">
        <f t="shared" si="38"/>
        <v>19.299055683056835</v>
      </c>
      <c r="T161">
        <f t="shared" si="39"/>
        <v>0.68264615897764258</v>
      </c>
      <c r="U161">
        <f t="shared" si="40"/>
        <v>-0.38177862250216887</v>
      </c>
      <c r="V161">
        <f t="shared" si="41"/>
        <v>-737.03254053293142</v>
      </c>
    </row>
    <row r="162" spans="1:22" x14ac:dyDescent="0.25">
      <c r="A162" s="180" t="s">
        <v>254</v>
      </c>
      <c r="B162" s="181">
        <v>9766</v>
      </c>
      <c r="C162" s="181">
        <v>276186</v>
      </c>
      <c r="D162" s="181">
        <v>175310</v>
      </c>
      <c r="E162" s="181">
        <v>1148</v>
      </c>
      <c r="F162" s="181">
        <v>1351</v>
      </c>
      <c r="G162" s="187">
        <v>1398</v>
      </c>
      <c r="H162">
        <f t="shared" si="30"/>
        <v>11211368</v>
      </c>
      <c r="I162">
        <f t="shared" si="42"/>
        <v>20294812116</v>
      </c>
      <c r="J162">
        <f t="shared" si="31"/>
        <v>373127286</v>
      </c>
      <c r="K162">
        <f t="shared" si="43"/>
        <v>45541149926</v>
      </c>
      <c r="L162">
        <f t="shared" si="32"/>
        <v>245083380</v>
      </c>
      <c r="M162">
        <f t="shared" si="44"/>
        <v>43812919345</v>
      </c>
      <c r="N162">
        <f t="shared" si="33"/>
        <v>0.6701895687889079</v>
      </c>
      <c r="O162">
        <f t="shared" si="34"/>
        <v>-0.40019466812576426</v>
      </c>
      <c r="P162">
        <f t="shared" si="35"/>
        <v>-307.90082328812429</v>
      </c>
      <c r="Q162">
        <f t="shared" si="36"/>
        <v>8.7686421970795063</v>
      </c>
      <c r="R162">
        <f t="shared" si="37"/>
        <v>2.1711819708035547</v>
      </c>
      <c r="S162">
        <f t="shared" si="38"/>
        <v>25720.767410927223</v>
      </c>
      <c r="T162">
        <f t="shared" si="39"/>
        <v>5.8472027229379249</v>
      </c>
      <c r="U162">
        <f t="shared" si="40"/>
        <v>1.7659633798663015</v>
      </c>
      <c r="V162">
        <f t="shared" si="41"/>
        <v>14435.672344941333</v>
      </c>
    </row>
    <row r="163" spans="1:22" x14ac:dyDescent="0.25">
      <c r="A163" s="180" t="s">
        <v>159</v>
      </c>
      <c r="B163" s="181">
        <v>8496</v>
      </c>
      <c r="C163" s="181">
        <v>22844</v>
      </c>
      <c r="D163" s="181">
        <v>33034</v>
      </c>
      <c r="E163" s="187">
        <v>399</v>
      </c>
      <c r="F163" s="187">
        <v>358</v>
      </c>
      <c r="G163" s="187">
        <v>379</v>
      </c>
      <c r="H163">
        <f t="shared" si="30"/>
        <v>3389904</v>
      </c>
      <c r="I163">
        <f t="shared" si="42"/>
        <v>20298202020</v>
      </c>
      <c r="J163">
        <f t="shared" si="31"/>
        <v>8178152</v>
      </c>
      <c r="K163">
        <f t="shared" si="43"/>
        <v>45549328078</v>
      </c>
      <c r="L163">
        <f t="shared" si="32"/>
        <v>12519886</v>
      </c>
      <c r="M163">
        <f t="shared" si="44"/>
        <v>43825439231</v>
      </c>
      <c r="N163">
        <f t="shared" si="33"/>
        <v>0.5830361024401558</v>
      </c>
      <c r="O163">
        <f t="shared" si="34"/>
        <v>-0.53950616926564976</v>
      </c>
      <c r="P163">
        <f t="shared" si="35"/>
        <v>-125.50607809425429</v>
      </c>
      <c r="Q163">
        <f t="shared" si="36"/>
        <v>0.72527522159010327</v>
      </c>
      <c r="R163">
        <f t="shared" si="37"/>
        <v>-0.32120408017703139</v>
      </c>
      <c r="S163">
        <f t="shared" si="38"/>
        <v>-83.400167032522944</v>
      </c>
      <c r="T163">
        <f t="shared" si="39"/>
        <v>1.1017996392078684</v>
      </c>
      <c r="U163">
        <f t="shared" si="40"/>
        <v>9.6944878599417306E-2</v>
      </c>
      <c r="V163">
        <f t="shared" si="41"/>
        <v>40.482442428013776</v>
      </c>
    </row>
    <row r="164" spans="1:22" ht="15.75" thickBot="1" x14ac:dyDescent="0.3">
      <c r="A164" s="200" t="s">
        <v>9</v>
      </c>
      <c r="B164" s="201">
        <v>10352</v>
      </c>
      <c r="C164" s="201">
        <v>8306</v>
      </c>
      <c r="D164" s="201">
        <v>10569</v>
      </c>
      <c r="E164" s="202">
        <v>0</v>
      </c>
      <c r="F164" s="202">
        <v>395</v>
      </c>
      <c r="G164" s="202">
        <v>408</v>
      </c>
      <c r="H164">
        <f t="shared" si="30"/>
        <v>0</v>
      </c>
      <c r="I164">
        <f t="shared" si="42"/>
        <v>20298202020</v>
      </c>
      <c r="J164">
        <f t="shared" si="31"/>
        <v>3280870</v>
      </c>
      <c r="K164">
        <f t="shared" si="43"/>
        <v>45552608948</v>
      </c>
      <c r="L164">
        <f t="shared" si="32"/>
        <v>4312152</v>
      </c>
      <c r="M164">
        <f t="shared" si="44"/>
        <v>43829751383</v>
      </c>
      <c r="N164">
        <f t="shared" si="33"/>
        <v>0.71040368790730846</v>
      </c>
      <c r="O164">
        <f t="shared" si="34"/>
        <v>-0.3419218960066881</v>
      </c>
      <c r="P164">
        <f t="shared" si="35"/>
        <v>0</v>
      </c>
      <c r="Q164">
        <f t="shared" si="36"/>
        <v>0.26370758144490447</v>
      </c>
      <c r="R164">
        <f t="shared" si="37"/>
        <v>-1.332914435771086</v>
      </c>
      <c r="S164">
        <f t="shared" si="38"/>
        <v>-138.84235864142607</v>
      </c>
      <c r="T164">
        <f t="shared" si="39"/>
        <v>0.35251317995967674</v>
      </c>
      <c r="U164">
        <f t="shared" si="40"/>
        <v>-1.042667267472271</v>
      </c>
      <c r="V164">
        <f t="shared" si="41"/>
        <v>-149.96201327137896</v>
      </c>
    </row>
    <row r="165" spans="1:22" x14ac:dyDescent="0.25">
      <c r="A165" s="180" t="s">
        <v>91</v>
      </c>
      <c r="B165" s="181">
        <v>8388</v>
      </c>
      <c r="C165" s="181">
        <v>27343</v>
      </c>
      <c r="D165" s="181">
        <v>21166</v>
      </c>
      <c r="E165" s="187">
        <v>259</v>
      </c>
      <c r="F165" s="187">
        <v>317</v>
      </c>
      <c r="G165" s="187">
        <v>326</v>
      </c>
      <c r="H165">
        <f t="shared" si="30"/>
        <v>2172492</v>
      </c>
      <c r="I165">
        <f t="shared" si="42"/>
        <v>20300374512</v>
      </c>
      <c r="J165">
        <f t="shared" si="31"/>
        <v>8667731</v>
      </c>
      <c r="K165">
        <f t="shared" si="43"/>
        <v>45561276679</v>
      </c>
      <c r="L165">
        <f t="shared" si="32"/>
        <v>6900116</v>
      </c>
      <c r="M165">
        <f t="shared" si="44"/>
        <v>43836651499</v>
      </c>
      <c r="N165">
        <f t="shared" si="33"/>
        <v>0.57562462656167923</v>
      </c>
      <c r="O165">
        <f t="shared" si="34"/>
        <v>-0.55229952072555932</v>
      </c>
      <c r="P165">
        <f t="shared" si="35"/>
        <v>-82.340556190271727</v>
      </c>
      <c r="Q165">
        <f t="shared" si="36"/>
        <v>0.86811418245220595</v>
      </c>
      <c r="R165">
        <f t="shared" si="37"/>
        <v>-0.14143202636935878</v>
      </c>
      <c r="S165">
        <f t="shared" si="38"/>
        <v>-38.920989898309728</v>
      </c>
      <c r="T165">
        <f t="shared" si="39"/>
        <v>0.70596025802124307</v>
      </c>
      <c r="U165">
        <f t="shared" si="40"/>
        <v>-0.34819633482794848</v>
      </c>
      <c r="V165">
        <f t="shared" si="41"/>
        <v>-80.134964446963821</v>
      </c>
    </row>
    <row r="166" spans="1:22" x14ac:dyDescent="0.25">
      <c r="A166" s="180" t="s">
        <v>249</v>
      </c>
      <c r="B166" s="181">
        <v>98514</v>
      </c>
      <c r="C166" s="181">
        <v>172292</v>
      </c>
      <c r="D166" s="181">
        <v>130814</v>
      </c>
      <c r="E166" s="187">
        <v>311</v>
      </c>
      <c r="F166" s="187">
        <v>376</v>
      </c>
      <c r="G166" s="187">
        <v>429</v>
      </c>
      <c r="H166">
        <f t="shared" si="30"/>
        <v>30637854</v>
      </c>
      <c r="I166">
        <f t="shared" si="42"/>
        <v>20331012366</v>
      </c>
      <c r="J166">
        <f t="shared" si="31"/>
        <v>64781792</v>
      </c>
      <c r="K166">
        <f t="shared" si="43"/>
        <v>45626058471</v>
      </c>
      <c r="L166">
        <f t="shared" si="32"/>
        <v>56119206</v>
      </c>
      <c r="M166">
        <f t="shared" si="44"/>
        <v>43892770705</v>
      </c>
      <c r="N166">
        <f t="shared" si="33"/>
        <v>6.7605012471503656</v>
      </c>
      <c r="O166">
        <f t="shared" si="34"/>
        <v>1.9110970362927129</v>
      </c>
      <c r="P166">
        <f t="shared" si="35"/>
        <v>4018.1118820547804</v>
      </c>
      <c r="Q166">
        <f t="shared" si="36"/>
        <v>5.4701067447996001</v>
      </c>
      <c r="R166">
        <f t="shared" si="37"/>
        <v>1.6992981308320751</v>
      </c>
      <c r="S166">
        <f t="shared" si="38"/>
        <v>3495.048654750598</v>
      </c>
      <c r="T166">
        <f t="shared" si="39"/>
        <v>4.3631052250208304</v>
      </c>
      <c r="U166">
        <f t="shared" si="40"/>
        <v>1.4731840114350696</v>
      </c>
      <c r="V166">
        <f t="shared" si="41"/>
        <v>2757.4647919573749</v>
      </c>
    </row>
    <row r="167" spans="1:22" x14ac:dyDescent="0.25">
      <c r="A167" s="180" t="s">
        <v>221</v>
      </c>
      <c r="B167" s="181">
        <v>36723</v>
      </c>
      <c r="C167" s="181">
        <v>70575</v>
      </c>
      <c r="D167" s="181">
        <v>58155</v>
      </c>
      <c r="E167" s="187">
        <v>551</v>
      </c>
      <c r="F167" s="187">
        <v>653</v>
      </c>
      <c r="G167" s="187">
        <v>708</v>
      </c>
      <c r="H167">
        <f t="shared" si="30"/>
        <v>20234373</v>
      </c>
      <c r="I167">
        <f t="shared" si="42"/>
        <v>20351246739</v>
      </c>
      <c r="J167">
        <f t="shared" si="31"/>
        <v>46085475</v>
      </c>
      <c r="K167">
        <f t="shared" si="43"/>
        <v>45672143946</v>
      </c>
      <c r="L167">
        <f t="shared" si="32"/>
        <v>41173740</v>
      </c>
      <c r="M167">
        <f t="shared" si="44"/>
        <v>43933944445</v>
      </c>
      <c r="N167">
        <f t="shared" si="33"/>
        <v>2.5201076730119869</v>
      </c>
      <c r="O167">
        <f t="shared" si="34"/>
        <v>0.92430162799625226</v>
      </c>
      <c r="P167">
        <f t="shared" si="35"/>
        <v>1283.4661333148454</v>
      </c>
      <c r="Q167">
        <f t="shared" si="36"/>
        <v>2.2406889670688819</v>
      </c>
      <c r="R167">
        <f t="shared" si="37"/>
        <v>0.8067833931599051</v>
      </c>
      <c r="S167">
        <f t="shared" si="38"/>
        <v>1180.4611730576705</v>
      </c>
      <c r="T167">
        <f t="shared" si="39"/>
        <v>1.9396730041210144</v>
      </c>
      <c r="U167">
        <f t="shared" si="40"/>
        <v>0.6625194042915209</v>
      </c>
      <c r="V167">
        <f t="shared" si="41"/>
        <v>909.83027027310425</v>
      </c>
    </row>
    <row r="168" spans="1:22" x14ac:dyDescent="0.25">
      <c r="A168" s="180" t="s">
        <v>207</v>
      </c>
      <c r="B168" s="181">
        <v>23554</v>
      </c>
      <c r="C168" s="181">
        <v>48389</v>
      </c>
      <c r="D168" s="181">
        <v>47331</v>
      </c>
      <c r="E168" s="187">
        <v>296</v>
      </c>
      <c r="F168" s="187">
        <v>314</v>
      </c>
      <c r="G168" s="187">
        <v>315</v>
      </c>
      <c r="H168">
        <f t="shared" si="30"/>
        <v>6971984</v>
      </c>
      <c r="I168">
        <f t="shared" si="42"/>
        <v>20358218723</v>
      </c>
      <c r="J168">
        <f t="shared" si="31"/>
        <v>15194146</v>
      </c>
      <c r="K168">
        <f t="shared" si="43"/>
        <v>45687338092</v>
      </c>
      <c r="L168">
        <f t="shared" si="32"/>
        <v>14909265</v>
      </c>
      <c r="M168">
        <f t="shared" si="44"/>
        <v>43948853710</v>
      </c>
      <c r="N168">
        <f t="shared" si="33"/>
        <v>1.6163879892744148</v>
      </c>
      <c r="O168">
        <f t="shared" si="34"/>
        <v>0.48019402365412384</v>
      </c>
      <c r="P168">
        <f t="shared" si="35"/>
        <v>229.7492362973405</v>
      </c>
      <c r="Q168">
        <f t="shared" si="36"/>
        <v>1.5363046181721023</v>
      </c>
      <c r="R168">
        <f t="shared" si="37"/>
        <v>0.42937993418530529</v>
      </c>
      <c r="S168">
        <f t="shared" si="38"/>
        <v>207.1327300135458</v>
      </c>
      <c r="T168">
        <f t="shared" si="39"/>
        <v>1.5786546807334148</v>
      </c>
      <c r="U168">
        <f t="shared" si="40"/>
        <v>0.45657301644394532</v>
      </c>
      <c r="V168">
        <f t="shared" si="41"/>
        <v>227.04290579432973</v>
      </c>
    </row>
    <row r="169" spans="1:22" x14ac:dyDescent="0.25">
      <c r="A169" s="180" t="s">
        <v>75</v>
      </c>
      <c r="B169" s="181">
        <v>10235</v>
      </c>
      <c r="C169" s="181">
        <v>21320</v>
      </c>
      <c r="D169" s="181">
        <v>19421</v>
      </c>
      <c r="E169" s="181">
        <v>1662</v>
      </c>
      <c r="F169" s="181">
        <v>1710</v>
      </c>
      <c r="G169" s="181">
        <v>1750</v>
      </c>
      <c r="H169">
        <f t="shared" si="30"/>
        <v>17010570</v>
      </c>
      <c r="I169">
        <f t="shared" si="42"/>
        <v>20375229293</v>
      </c>
      <c r="J169">
        <f t="shared" si="31"/>
        <v>36457200</v>
      </c>
      <c r="K169">
        <f t="shared" si="43"/>
        <v>45723795292</v>
      </c>
      <c r="L169">
        <f t="shared" si="32"/>
        <v>33986750</v>
      </c>
      <c r="M169">
        <f t="shared" si="44"/>
        <v>43982840460</v>
      </c>
      <c r="N169">
        <f t="shared" si="33"/>
        <v>0.70237458903895877</v>
      </c>
      <c r="O169">
        <f t="shared" si="34"/>
        <v>-0.35328841465198008</v>
      </c>
      <c r="P169">
        <f t="shared" si="35"/>
        <v>-412.41001799876705</v>
      </c>
      <c r="Q169">
        <f t="shared" si="36"/>
        <v>0.6768896745010069</v>
      </c>
      <c r="R169">
        <f t="shared" si="37"/>
        <v>-0.39024698168200411</v>
      </c>
      <c r="S169">
        <f t="shared" si="38"/>
        <v>-451.703600613802</v>
      </c>
      <c r="T169">
        <f t="shared" si="39"/>
        <v>0.64775839417133907</v>
      </c>
      <c r="U169">
        <f t="shared" si="40"/>
        <v>-0.43423750065616679</v>
      </c>
      <c r="V169">
        <f t="shared" si="41"/>
        <v>-492.2417256995252</v>
      </c>
    </row>
    <row r="170" spans="1:22" x14ac:dyDescent="0.25">
      <c r="A170" s="180" t="s">
        <v>38</v>
      </c>
      <c r="B170" s="181">
        <v>12734</v>
      </c>
      <c r="C170" s="181">
        <v>13000</v>
      </c>
      <c r="D170" s="181">
        <v>15273</v>
      </c>
      <c r="E170" s="187">
        <v>260</v>
      </c>
      <c r="F170" s="187">
        <v>347</v>
      </c>
      <c r="G170" s="187">
        <v>353</v>
      </c>
      <c r="H170">
        <f t="shared" si="30"/>
        <v>3310840</v>
      </c>
      <c r="I170">
        <f t="shared" si="42"/>
        <v>20378540133</v>
      </c>
      <c r="J170">
        <f t="shared" si="31"/>
        <v>4511000</v>
      </c>
      <c r="K170">
        <f t="shared" si="43"/>
        <v>45728306292</v>
      </c>
      <c r="L170">
        <f t="shared" si="32"/>
        <v>5391369</v>
      </c>
      <c r="M170">
        <f t="shared" si="44"/>
        <v>43988231829</v>
      </c>
      <c r="N170">
        <f t="shared" si="33"/>
        <v>0.873867905893708</v>
      </c>
      <c r="O170">
        <f t="shared" si="34"/>
        <v>-0.13482605217039931</v>
      </c>
      <c r="P170">
        <f t="shared" si="35"/>
        <v>-30.633241566216295</v>
      </c>
      <c r="Q170">
        <f t="shared" si="36"/>
        <v>0.41273760640305296</v>
      </c>
      <c r="R170">
        <f t="shared" si="37"/>
        <v>-0.88494322351811128</v>
      </c>
      <c r="S170">
        <f t="shared" si="38"/>
        <v>-126.7415237134811</v>
      </c>
      <c r="T170">
        <f t="shared" si="39"/>
        <v>0.50940806107712588</v>
      </c>
      <c r="U170">
        <f t="shared" si="40"/>
        <v>-0.67450589191117249</v>
      </c>
      <c r="V170">
        <f t="shared" si="41"/>
        <v>-121.29035471999944</v>
      </c>
    </row>
    <row r="171" spans="1:22" x14ac:dyDescent="0.25">
      <c r="A171" s="180" t="s">
        <v>241</v>
      </c>
      <c r="B171" s="181">
        <v>26248</v>
      </c>
      <c r="C171" s="181">
        <v>80448</v>
      </c>
      <c r="D171" s="181">
        <v>89247</v>
      </c>
      <c r="E171" s="187">
        <v>321</v>
      </c>
      <c r="F171" s="187">
        <v>400</v>
      </c>
      <c r="G171" s="187">
        <v>398</v>
      </c>
      <c r="H171">
        <f t="shared" si="30"/>
        <v>8425608</v>
      </c>
      <c r="I171">
        <f t="shared" si="42"/>
        <v>20386965741</v>
      </c>
      <c r="J171">
        <f t="shared" si="31"/>
        <v>32179200</v>
      </c>
      <c r="K171">
        <f t="shared" si="43"/>
        <v>45760485492</v>
      </c>
      <c r="L171">
        <f t="shared" si="32"/>
        <v>35520306</v>
      </c>
      <c r="M171">
        <f t="shared" si="44"/>
        <v>44023752135</v>
      </c>
      <c r="N171">
        <f t="shared" si="33"/>
        <v>1.8012631375764134</v>
      </c>
      <c r="O171">
        <f t="shared" si="34"/>
        <v>0.58848816189356767</v>
      </c>
      <c r="P171">
        <f t="shared" si="35"/>
        <v>340.26707256699393</v>
      </c>
      <c r="Q171">
        <f t="shared" si="36"/>
        <v>2.5541473046086773</v>
      </c>
      <c r="R171">
        <f t="shared" si="37"/>
        <v>0.93771843198813432</v>
      </c>
      <c r="S171">
        <f t="shared" si="38"/>
        <v>958.02840221774738</v>
      </c>
      <c r="T171">
        <f t="shared" si="39"/>
        <v>2.9767001392621131</v>
      </c>
      <c r="U171">
        <f t="shared" si="40"/>
        <v>1.0908153511499448</v>
      </c>
      <c r="V171">
        <f t="shared" si="41"/>
        <v>1292.3180226555619</v>
      </c>
    </row>
    <row r="172" spans="1:22" x14ac:dyDescent="0.25">
      <c r="A172" s="180" t="s">
        <v>167</v>
      </c>
      <c r="B172" s="181">
        <v>13411</v>
      </c>
      <c r="C172" s="181">
        <v>30973</v>
      </c>
      <c r="D172" s="181">
        <v>34352</v>
      </c>
      <c r="E172" s="181">
        <v>1005</v>
      </c>
      <c r="F172" s="187">
        <v>983</v>
      </c>
      <c r="G172" s="181">
        <v>994</v>
      </c>
      <c r="H172">
        <f t="shared" si="30"/>
        <v>13478055</v>
      </c>
      <c r="I172">
        <f t="shared" si="42"/>
        <v>20400443796</v>
      </c>
      <c r="J172">
        <f t="shared" si="31"/>
        <v>30446459</v>
      </c>
      <c r="K172">
        <f t="shared" si="43"/>
        <v>45790931951</v>
      </c>
      <c r="L172">
        <f t="shared" si="32"/>
        <v>34145888</v>
      </c>
      <c r="M172">
        <f t="shared" si="44"/>
        <v>44057898023</v>
      </c>
      <c r="N172">
        <f t="shared" si="33"/>
        <v>0.92032687968749161</v>
      </c>
      <c r="O172">
        <f t="shared" si="34"/>
        <v>-8.3026368036429793E-2</v>
      </c>
      <c r="P172">
        <f t="shared" si="35"/>
        <v>-76.793455217886475</v>
      </c>
      <c r="Q172">
        <f t="shared" si="36"/>
        <v>0.98336322177859692</v>
      </c>
      <c r="R172">
        <f t="shared" si="37"/>
        <v>-1.6776723749219159E-2</v>
      </c>
      <c r="S172">
        <f t="shared" si="38"/>
        <v>-16.217153693933987</v>
      </c>
      <c r="T172">
        <f t="shared" si="39"/>
        <v>1.1457595570039565</v>
      </c>
      <c r="U172">
        <f t="shared" si="40"/>
        <v>0.13606778563694405</v>
      </c>
      <c r="V172">
        <f t="shared" si="41"/>
        <v>154.96555999913099</v>
      </c>
    </row>
    <row r="173" spans="1:22" x14ac:dyDescent="0.25">
      <c r="A173" s="180" t="s">
        <v>138</v>
      </c>
      <c r="B173" s="181">
        <v>14289</v>
      </c>
      <c r="C173" s="181">
        <v>26619</v>
      </c>
      <c r="D173" s="181">
        <v>28418</v>
      </c>
      <c r="E173" s="181">
        <v>14540</v>
      </c>
      <c r="F173" s="181">
        <v>14427</v>
      </c>
      <c r="G173" s="181">
        <v>14662</v>
      </c>
      <c r="H173">
        <f t="shared" si="30"/>
        <v>207762060</v>
      </c>
      <c r="I173">
        <f t="shared" si="42"/>
        <v>20608205856</v>
      </c>
      <c r="J173">
        <f t="shared" si="31"/>
        <v>384032313</v>
      </c>
      <c r="K173">
        <f t="shared" si="43"/>
        <v>46174964264</v>
      </c>
      <c r="L173">
        <f t="shared" si="32"/>
        <v>416664716</v>
      </c>
      <c r="M173">
        <f t="shared" si="44"/>
        <v>44474562739</v>
      </c>
      <c r="N173">
        <f t="shared" si="33"/>
        <v>0.98057943358843991</v>
      </c>
      <c r="O173">
        <f t="shared" si="34"/>
        <v>-1.961162327839985E-2</v>
      </c>
      <c r="P173">
        <f t="shared" si="35"/>
        <v>-279.61516964604954</v>
      </c>
      <c r="Q173">
        <f t="shared" si="36"/>
        <v>0.84512787268022049</v>
      </c>
      <c r="R173">
        <f t="shared" si="37"/>
        <v>-0.16826733445833758</v>
      </c>
      <c r="S173">
        <f t="shared" si="38"/>
        <v>-2051.6263677269158</v>
      </c>
      <c r="T173">
        <f t="shared" si="39"/>
        <v>0.94783986641064377</v>
      </c>
      <c r="U173">
        <f t="shared" si="40"/>
        <v>-5.3569708283597632E-2</v>
      </c>
      <c r="V173">
        <f t="shared" si="41"/>
        <v>-744.47045640933948</v>
      </c>
    </row>
    <row r="174" spans="1:22" x14ac:dyDescent="0.25">
      <c r="A174" s="180" t="s">
        <v>137</v>
      </c>
      <c r="B174" s="181">
        <v>18506</v>
      </c>
      <c r="C174" s="181">
        <v>29438</v>
      </c>
      <c r="D174" s="181">
        <v>28301</v>
      </c>
      <c r="E174" s="181">
        <v>1776</v>
      </c>
      <c r="F174" s="181">
        <v>1811</v>
      </c>
      <c r="G174" s="181">
        <v>1850</v>
      </c>
      <c r="H174">
        <f t="shared" si="30"/>
        <v>32866656</v>
      </c>
      <c r="I174">
        <f t="shared" si="42"/>
        <v>20641072512</v>
      </c>
      <c r="J174">
        <f t="shared" si="31"/>
        <v>53312218</v>
      </c>
      <c r="K174">
        <f t="shared" si="43"/>
        <v>46228276482</v>
      </c>
      <c r="L174">
        <f t="shared" si="32"/>
        <v>52356850</v>
      </c>
      <c r="M174">
        <f t="shared" si="44"/>
        <v>44526919589</v>
      </c>
      <c r="N174">
        <f t="shared" si="33"/>
        <v>1.2699701167322883</v>
      </c>
      <c r="O174">
        <f t="shared" si="34"/>
        <v>0.23899337006160556</v>
      </c>
      <c r="P174">
        <f t="shared" si="35"/>
        <v>539.0416420218753</v>
      </c>
      <c r="Q174">
        <f t="shared" si="36"/>
        <v>0.93462843517639027</v>
      </c>
      <c r="R174">
        <f t="shared" si="37"/>
        <v>-6.7606224209252982E-2</v>
      </c>
      <c r="S174">
        <f t="shared" si="38"/>
        <v>-114.43111286853062</v>
      </c>
      <c r="T174">
        <f t="shared" si="39"/>
        <v>0.94393750648489094</v>
      </c>
      <c r="U174">
        <f t="shared" si="40"/>
        <v>-5.769531578553401E-2</v>
      </c>
      <c r="V174">
        <f t="shared" si="41"/>
        <v>-100.75242915914238</v>
      </c>
    </row>
    <row r="175" spans="1:22" x14ac:dyDescent="0.25">
      <c r="A175" s="180" t="s">
        <v>155</v>
      </c>
      <c r="B175" s="181">
        <v>21159</v>
      </c>
      <c r="C175" s="181">
        <v>35367</v>
      </c>
      <c r="D175" s="181">
        <v>32446</v>
      </c>
      <c r="E175" s="181">
        <v>1936</v>
      </c>
      <c r="F175" s="181">
        <v>2145</v>
      </c>
      <c r="G175" s="181">
        <v>2161</v>
      </c>
      <c r="H175">
        <f t="shared" si="30"/>
        <v>40963824</v>
      </c>
      <c r="I175">
        <f t="shared" si="42"/>
        <v>20682036336</v>
      </c>
      <c r="J175">
        <f t="shared" si="31"/>
        <v>75862215</v>
      </c>
      <c r="K175">
        <f t="shared" si="43"/>
        <v>46304138697</v>
      </c>
      <c r="L175">
        <f t="shared" si="32"/>
        <v>70115806</v>
      </c>
      <c r="M175">
        <f t="shared" si="44"/>
        <v>44597035395</v>
      </c>
      <c r="N175">
        <f t="shared" si="33"/>
        <v>1.4520316491915319</v>
      </c>
      <c r="O175">
        <f t="shared" si="34"/>
        <v>0.37296371312891896</v>
      </c>
      <c r="P175">
        <f t="shared" si="35"/>
        <v>1048.4507035367196</v>
      </c>
      <c r="Q175">
        <f t="shared" si="36"/>
        <v>1.1228685327428287</v>
      </c>
      <c r="R175">
        <f t="shared" si="37"/>
        <v>0.11588660099845208</v>
      </c>
      <c r="S175">
        <f t="shared" si="38"/>
        <v>279.11902081138544</v>
      </c>
      <c r="T175">
        <f t="shared" si="39"/>
        <v>1.0821877790681873</v>
      </c>
      <c r="U175">
        <f t="shared" si="40"/>
        <v>7.8984713488725974E-2</v>
      </c>
      <c r="V175">
        <f t="shared" si="41"/>
        <v>184.71426630038584</v>
      </c>
    </row>
    <row r="176" spans="1:22" x14ac:dyDescent="0.25">
      <c r="A176" s="180" t="s">
        <v>210</v>
      </c>
      <c r="B176" s="181">
        <v>6067</v>
      </c>
      <c r="C176" s="181">
        <v>67087</v>
      </c>
      <c r="D176" s="181">
        <v>50883</v>
      </c>
      <c r="E176" s="187">
        <v>158</v>
      </c>
      <c r="F176" s="187">
        <v>188</v>
      </c>
      <c r="G176" s="187">
        <v>218</v>
      </c>
      <c r="H176">
        <f t="shared" si="30"/>
        <v>958586</v>
      </c>
      <c r="I176">
        <f t="shared" si="42"/>
        <v>20682994922</v>
      </c>
      <c r="J176">
        <f t="shared" si="31"/>
        <v>12612356</v>
      </c>
      <c r="K176">
        <f t="shared" si="43"/>
        <v>46316751053</v>
      </c>
      <c r="L176">
        <f t="shared" si="32"/>
        <v>11092494</v>
      </c>
      <c r="M176">
        <f t="shared" si="44"/>
        <v>44608127889</v>
      </c>
      <c r="N176">
        <f t="shared" si="33"/>
        <v>0.41634651995108579</v>
      </c>
      <c r="O176">
        <f t="shared" si="34"/>
        <v>-0.87623738480507207</v>
      </c>
      <c r="P176">
        <f t="shared" si="35"/>
        <v>-57.641304958711892</v>
      </c>
      <c r="Q176">
        <f t="shared" si="36"/>
        <v>2.129948292366278</v>
      </c>
      <c r="R176">
        <f t="shared" si="37"/>
        <v>0.75609770354229322</v>
      </c>
      <c r="S176">
        <f t="shared" si="38"/>
        <v>302.76441435413074</v>
      </c>
      <c r="T176">
        <f t="shared" si="39"/>
        <v>1.6971263256588356</v>
      </c>
      <c r="U176">
        <f t="shared" si="40"/>
        <v>0.52893642405833052</v>
      </c>
      <c r="V176">
        <f t="shared" si="41"/>
        <v>195.69248071149394</v>
      </c>
    </row>
    <row r="177" spans="1:22" x14ac:dyDescent="0.25">
      <c r="A177" s="180" t="s">
        <v>131</v>
      </c>
      <c r="B177" s="181">
        <v>17123</v>
      </c>
      <c r="C177" s="181">
        <v>32232</v>
      </c>
      <c r="D177" s="181">
        <v>26951</v>
      </c>
      <c r="E177" s="181">
        <v>5943</v>
      </c>
      <c r="F177" s="181">
        <v>6646</v>
      </c>
      <c r="G177" s="181">
        <v>6700</v>
      </c>
      <c r="H177">
        <f t="shared" si="30"/>
        <v>101761989</v>
      </c>
      <c r="I177">
        <f t="shared" si="42"/>
        <v>20784756911</v>
      </c>
      <c r="J177">
        <f t="shared" si="31"/>
        <v>214213872</v>
      </c>
      <c r="K177">
        <f t="shared" si="43"/>
        <v>46530964925</v>
      </c>
      <c r="L177">
        <f t="shared" si="32"/>
        <v>180571700</v>
      </c>
      <c r="M177">
        <f t="shared" si="44"/>
        <v>44788699589</v>
      </c>
      <c r="N177">
        <f t="shared" si="33"/>
        <v>1.175062050621797</v>
      </c>
      <c r="O177">
        <f t="shared" si="34"/>
        <v>0.16132095524160128</v>
      </c>
      <c r="P177">
        <f t="shared" si="35"/>
        <v>1126.5677532957345</v>
      </c>
      <c r="Q177">
        <f t="shared" si="36"/>
        <v>1.0233352715064001</v>
      </c>
      <c r="R177">
        <f t="shared" si="37"/>
        <v>2.3067166909398088E-2</v>
      </c>
      <c r="S177">
        <f t="shared" si="38"/>
        <v>156.88179087349863</v>
      </c>
      <c r="T177">
        <f t="shared" si="39"/>
        <v>0.89891027657235767</v>
      </c>
      <c r="U177">
        <f t="shared" si="40"/>
        <v>-0.10657205308148493</v>
      </c>
      <c r="V177">
        <f t="shared" si="41"/>
        <v>-641.85138185942276</v>
      </c>
    </row>
    <row r="178" spans="1:22" x14ac:dyDescent="0.25">
      <c r="A178" s="180" t="s">
        <v>233</v>
      </c>
      <c r="B178" s="181">
        <v>21126</v>
      </c>
      <c r="C178" s="181">
        <v>80876</v>
      </c>
      <c r="D178" s="181">
        <v>66014</v>
      </c>
      <c r="E178" s="181">
        <v>1192</v>
      </c>
      <c r="F178" s="181">
        <v>1488</v>
      </c>
      <c r="G178" s="181">
        <v>1473</v>
      </c>
      <c r="H178">
        <f t="shared" si="30"/>
        <v>25182192</v>
      </c>
      <c r="I178">
        <f t="shared" si="42"/>
        <v>20809939103</v>
      </c>
      <c r="J178">
        <f t="shared" si="31"/>
        <v>120343488</v>
      </c>
      <c r="K178">
        <f t="shared" si="43"/>
        <v>46651308413</v>
      </c>
      <c r="L178">
        <f t="shared" si="32"/>
        <v>97238622</v>
      </c>
      <c r="M178">
        <f t="shared" si="44"/>
        <v>44885938211</v>
      </c>
      <c r="N178">
        <f t="shared" si="33"/>
        <v>1.4497670315619975</v>
      </c>
      <c r="O178">
        <f t="shared" si="34"/>
        <v>0.37140287563573759</v>
      </c>
      <c r="P178">
        <f t="shared" si="35"/>
        <v>641.82959227262347</v>
      </c>
      <c r="Q178">
        <f t="shared" si="36"/>
        <v>2.5677358965733315</v>
      </c>
      <c r="R178">
        <f t="shared" si="37"/>
        <v>0.94302453652540641</v>
      </c>
      <c r="S178">
        <f t="shared" si="38"/>
        <v>3603.0996752331434</v>
      </c>
      <c r="T178">
        <f t="shared" si="39"/>
        <v>2.2017981892192355</v>
      </c>
      <c r="U178">
        <f t="shared" si="40"/>
        <v>0.78927438524454219</v>
      </c>
      <c r="V178">
        <f t="shared" si="41"/>
        <v>2559.813149712666</v>
      </c>
    </row>
    <row r="179" spans="1:22" x14ac:dyDescent="0.25">
      <c r="A179" s="180" t="s">
        <v>17</v>
      </c>
      <c r="B179" s="181">
        <v>7125</v>
      </c>
      <c r="C179" s="181">
        <v>13494</v>
      </c>
      <c r="D179" s="181">
        <v>13191</v>
      </c>
      <c r="E179" s="181">
        <v>1589</v>
      </c>
      <c r="F179" s="181">
        <v>1654</v>
      </c>
      <c r="G179" s="181">
        <v>1670</v>
      </c>
      <c r="H179">
        <f t="shared" si="30"/>
        <v>11321625</v>
      </c>
      <c r="I179">
        <f t="shared" si="42"/>
        <v>20821260728</v>
      </c>
      <c r="J179">
        <f t="shared" si="31"/>
        <v>22319076</v>
      </c>
      <c r="K179">
        <f t="shared" si="43"/>
        <v>46673627489</v>
      </c>
      <c r="L179">
        <f t="shared" si="32"/>
        <v>22028970</v>
      </c>
      <c r="M179">
        <f t="shared" si="44"/>
        <v>44907967181</v>
      </c>
      <c r="N179">
        <f t="shared" si="33"/>
        <v>0.48895153364949501</v>
      </c>
      <c r="O179">
        <f t="shared" si="34"/>
        <v>-0.71549190761051873</v>
      </c>
      <c r="P179">
        <f t="shared" si="35"/>
        <v>-555.89713534300586</v>
      </c>
      <c r="Q179">
        <f t="shared" si="36"/>
        <v>0.42842163544636896</v>
      </c>
      <c r="R179">
        <f t="shared" si="37"/>
        <v>-0.8476474387744144</v>
      </c>
      <c r="S179">
        <f t="shared" si="38"/>
        <v>-600.6509303107465</v>
      </c>
      <c r="T179">
        <f t="shared" si="39"/>
        <v>0.43996606650090797</v>
      </c>
      <c r="U179">
        <f t="shared" si="40"/>
        <v>-0.82105767663269835</v>
      </c>
      <c r="V179">
        <f t="shared" si="41"/>
        <v>-603.26665231863285</v>
      </c>
    </row>
    <row r="180" spans="1:22" x14ac:dyDescent="0.25">
      <c r="A180" s="180" t="s">
        <v>172</v>
      </c>
      <c r="B180" s="181">
        <v>17003</v>
      </c>
      <c r="C180" s="181">
        <v>43711</v>
      </c>
      <c r="D180" s="181">
        <v>35479</v>
      </c>
      <c r="E180" s="181">
        <v>1646</v>
      </c>
      <c r="F180" s="181">
        <v>1854</v>
      </c>
      <c r="G180" s="187">
        <v>2007</v>
      </c>
      <c r="H180">
        <f t="shared" si="30"/>
        <v>27986938</v>
      </c>
      <c r="I180">
        <f t="shared" si="42"/>
        <v>20849247666</v>
      </c>
      <c r="J180">
        <f t="shared" si="31"/>
        <v>81040194</v>
      </c>
      <c r="K180">
        <f t="shared" si="43"/>
        <v>46754667683</v>
      </c>
      <c r="L180">
        <f t="shared" si="32"/>
        <v>71206353</v>
      </c>
      <c r="M180">
        <f t="shared" si="44"/>
        <v>44979173534</v>
      </c>
      <c r="N180">
        <f t="shared" si="33"/>
        <v>1.1668270774234897</v>
      </c>
      <c r="O180">
        <f t="shared" si="34"/>
        <v>0.15428816531011588</v>
      </c>
      <c r="P180">
        <f t="shared" si="35"/>
        <v>296.32544443018804</v>
      </c>
      <c r="Q180">
        <f t="shared" si="36"/>
        <v>1.3877825779602959</v>
      </c>
      <c r="R180">
        <f t="shared" si="37"/>
        <v>0.32770720569381684</v>
      </c>
      <c r="S180">
        <f t="shared" si="38"/>
        <v>843.17389426070633</v>
      </c>
      <c r="T180">
        <f t="shared" si="39"/>
        <v>1.1833489556050121</v>
      </c>
      <c r="U180">
        <f t="shared" si="40"/>
        <v>0.16834851665179867</v>
      </c>
      <c r="V180">
        <f t="shared" si="41"/>
        <v>399.82458800462081</v>
      </c>
    </row>
    <row r="181" spans="1:22" x14ac:dyDescent="0.25">
      <c r="A181" s="180" t="s">
        <v>112</v>
      </c>
      <c r="B181" s="181">
        <v>12882</v>
      </c>
      <c r="C181" s="181">
        <v>29641</v>
      </c>
      <c r="D181" s="181">
        <v>24395</v>
      </c>
      <c r="E181" s="181">
        <v>10240</v>
      </c>
      <c r="F181" s="181">
        <v>11091</v>
      </c>
      <c r="G181" s="187">
        <v>11351</v>
      </c>
      <c r="H181">
        <f t="shared" si="30"/>
        <v>131911680</v>
      </c>
      <c r="I181">
        <f t="shared" si="42"/>
        <v>20981159346</v>
      </c>
      <c r="J181">
        <f t="shared" si="31"/>
        <v>328748331</v>
      </c>
      <c r="K181">
        <f t="shared" si="43"/>
        <v>47083416014</v>
      </c>
      <c r="L181">
        <f t="shared" si="32"/>
        <v>276907645</v>
      </c>
      <c r="M181">
        <f t="shared" si="44"/>
        <v>45256081179</v>
      </c>
      <c r="N181">
        <f t="shared" si="33"/>
        <v>0.88402437283828705</v>
      </c>
      <c r="O181">
        <f t="shared" si="34"/>
        <v>-0.12327064564053385</v>
      </c>
      <c r="P181">
        <f t="shared" si="35"/>
        <v>-1115.8963732658549</v>
      </c>
      <c r="Q181">
        <f t="shared" si="36"/>
        <v>0.94107349164560716</v>
      </c>
      <c r="R181">
        <f t="shared" si="37"/>
        <v>-6.0734042929248853E-2</v>
      </c>
      <c r="S181">
        <f t="shared" si="38"/>
        <v>-633.90829925655419</v>
      </c>
      <c r="T181">
        <f t="shared" si="39"/>
        <v>0.81365872127129479</v>
      </c>
      <c r="U181">
        <f t="shared" si="40"/>
        <v>-0.20621426223168066</v>
      </c>
      <c r="V181">
        <f t="shared" si="41"/>
        <v>-1904.5619616219419</v>
      </c>
    </row>
    <row r="182" spans="1:22" x14ac:dyDescent="0.25">
      <c r="A182" s="180" t="s">
        <v>152</v>
      </c>
      <c r="B182" s="181">
        <v>16695</v>
      </c>
      <c r="C182" s="181">
        <v>40718</v>
      </c>
      <c r="D182" s="181">
        <v>31703</v>
      </c>
      <c r="E182" s="181">
        <v>13536</v>
      </c>
      <c r="F182" s="181">
        <v>14157</v>
      </c>
      <c r="G182" s="187">
        <v>14305</v>
      </c>
      <c r="H182">
        <f t="shared" si="30"/>
        <v>225983520</v>
      </c>
      <c r="I182">
        <f t="shared" si="42"/>
        <v>21207142866</v>
      </c>
      <c r="J182">
        <f t="shared" si="31"/>
        <v>576444726</v>
      </c>
      <c r="K182">
        <f t="shared" si="43"/>
        <v>47659860740</v>
      </c>
      <c r="L182">
        <f t="shared" si="32"/>
        <v>453511415</v>
      </c>
      <c r="M182">
        <f t="shared" si="44"/>
        <v>45709592594</v>
      </c>
      <c r="N182">
        <f t="shared" si="33"/>
        <v>1.1456906462145009</v>
      </c>
      <c r="O182">
        <f t="shared" si="34"/>
        <v>0.1360076396303849</v>
      </c>
      <c r="P182">
        <f t="shared" si="35"/>
        <v>2109.2158037656791</v>
      </c>
      <c r="Q182">
        <f t="shared" si="36"/>
        <v>1.2927576813476547</v>
      </c>
      <c r="R182">
        <f t="shared" si="37"/>
        <v>0.25677767414283742</v>
      </c>
      <c r="S182">
        <f t="shared" si="38"/>
        <v>4699.4347048258714</v>
      </c>
      <c r="T182">
        <f t="shared" si="39"/>
        <v>1.0574061258644747</v>
      </c>
      <c r="U182">
        <f t="shared" si="40"/>
        <v>5.5818858129909013E-2</v>
      </c>
      <c r="V182">
        <f t="shared" si="41"/>
        <v>844.32691212478596</v>
      </c>
    </row>
    <row r="183" spans="1:22" x14ac:dyDescent="0.25">
      <c r="A183" s="180" t="s">
        <v>204</v>
      </c>
      <c r="B183" s="181">
        <v>17453</v>
      </c>
      <c r="C183" s="181">
        <v>51661</v>
      </c>
      <c r="D183" s="181">
        <v>47097</v>
      </c>
      <c r="E183" s="181">
        <v>12331</v>
      </c>
      <c r="F183" s="181">
        <v>13510</v>
      </c>
      <c r="G183" s="187">
        <v>13680</v>
      </c>
      <c r="H183">
        <f t="shared" si="30"/>
        <v>215212943</v>
      </c>
      <c r="I183">
        <f t="shared" si="42"/>
        <v>21422355809</v>
      </c>
      <c r="J183">
        <f t="shared" si="31"/>
        <v>697940110</v>
      </c>
      <c r="K183">
        <f t="shared" si="43"/>
        <v>48357800850</v>
      </c>
      <c r="L183">
        <f t="shared" si="32"/>
        <v>644286960</v>
      </c>
      <c r="M183">
        <f t="shared" si="44"/>
        <v>46353879554</v>
      </c>
      <c r="N183">
        <f t="shared" si="33"/>
        <v>1.197708226917142</v>
      </c>
      <c r="O183">
        <f t="shared" si="34"/>
        <v>0.18040991987746668</v>
      </c>
      <c r="P183">
        <f t="shared" si="35"/>
        <v>2664.4633084357583</v>
      </c>
      <c r="Q183">
        <f t="shared" si="36"/>
        <v>1.6401874987990861</v>
      </c>
      <c r="R183">
        <f t="shared" si="37"/>
        <v>0.49481056383712618</v>
      </c>
      <c r="S183">
        <f t="shared" si="38"/>
        <v>10964.474185582445</v>
      </c>
      <c r="T183">
        <f t="shared" si="39"/>
        <v>1.5708499608819091</v>
      </c>
      <c r="U183">
        <f t="shared" si="40"/>
        <v>0.451616849226809</v>
      </c>
      <c r="V183">
        <f t="shared" si="41"/>
        <v>9704.8972000003214</v>
      </c>
    </row>
    <row r="184" spans="1:22" x14ac:dyDescent="0.25">
      <c r="A184" s="180" t="s">
        <v>30</v>
      </c>
      <c r="B184" s="181">
        <v>9452</v>
      </c>
      <c r="C184" s="181">
        <v>16298</v>
      </c>
      <c r="D184" s="181">
        <v>14122</v>
      </c>
      <c r="E184" s="187">
        <v>164</v>
      </c>
      <c r="F184" s="187">
        <v>180</v>
      </c>
      <c r="G184" s="187">
        <v>183</v>
      </c>
      <c r="H184">
        <f t="shared" si="30"/>
        <v>1550128</v>
      </c>
      <c r="I184">
        <f t="shared" si="42"/>
        <v>21423905937</v>
      </c>
      <c r="J184">
        <f t="shared" si="31"/>
        <v>2933640</v>
      </c>
      <c r="K184">
        <f t="shared" si="43"/>
        <v>48360734490</v>
      </c>
      <c r="L184">
        <f t="shared" si="32"/>
        <v>2584326</v>
      </c>
      <c r="M184">
        <f t="shared" si="44"/>
        <v>46356463880</v>
      </c>
      <c r="N184">
        <f t="shared" si="33"/>
        <v>0.64864138892000378</v>
      </c>
      <c r="O184">
        <f t="shared" si="34"/>
        <v>-0.4328752744405715</v>
      </c>
      <c r="P184">
        <f t="shared" si="35"/>
        <v>-46.048054355730663</v>
      </c>
      <c r="Q184">
        <f t="shared" si="36"/>
        <v>0.51744596224284289</v>
      </c>
      <c r="R184">
        <f t="shared" si="37"/>
        <v>-0.65885018008161989</v>
      </c>
      <c r="S184">
        <f t="shared" si="38"/>
        <v>-61.365485773116738</v>
      </c>
      <c r="T184">
        <f t="shared" si="39"/>
        <v>0.47101817838873639</v>
      </c>
      <c r="U184">
        <f t="shared" si="40"/>
        <v>-0.7528585904053261</v>
      </c>
      <c r="V184">
        <f t="shared" si="41"/>
        <v>-64.893644976176219</v>
      </c>
    </row>
    <row r="185" spans="1:22" x14ac:dyDescent="0.25">
      <c r="A185" s="180" t="s">
        <v>228</v>
      </c>
      <c r="B185" s="181">
        <v>43507</v>
      </c>
      <c r="C185" s="181">
        <v>81572</v>
      </c>
      <c r="D185" s="181">
        <v>62750</v>
      </c>
      <c r="E185" s="187">
        <v>286</v>
      </c>
      <c r="F185" s="187">
        <v>319</v>
      </c>
      <c r="G185" s="181">
        <v>296</v>
      </c>
      <c r="H185">
        <f t="shared" si="30"/>
        <v>12443002</v>
      </c>
      <c r="I185">
        <f t="shared" si="42"/>
        <v>21436348939</v>
      </c>
      <c r="J185">
        <f t="shared" si="31"/>
        <v>26021468</v>
      </c>
      <c r="K185">
        <f t="shared" si="43"/>
        <v>48386755958</v>
      </c>
      <c r="L185">
        <f t="shared" si="32"/>
        <v>18574000</v>
      </c>
      <c r="M185">
        <f t="shared" si="44"/>
        <v>46375037880</v>
      </c>
      <c r="N185">
        <f t="shared" si="33"/>
        <v>2.9856581578229586</v>
      </c>
      <c r="O185">
        <f t="shared" si="34"/>
        <v>1.0938202109234751</v>
      </c>
      <c r="P185">
        <f t="shared" si="35"/>
        <v>934.01114547749671</v>
      </c>
      <c r="Q185">
        <f t="shared" si="36"/>
        <v>2.5898332330392182</v>
      </c>
      <c r="R185">
        <f t="shared" si="37"/>
        <v>0.9515934848504527</v>
      </c>
      <c r="S185">
        <f t="shared" si="38"/>
        <v>786.16542961956804</v>
      </c>
      <c r="T185">
        <f t="shared" si="39"/>
        <v>2.0929323533418218</v>
      </c>
      <c r="U185">
        <f t="shared" si="40"/>
        <v>0.73856612251241205</v>
      </c>
      <c r="V185">
        <f t="shared" si="41"/>
        <v>457.5476041349803</v>
      </c>
    </row>
    <row r="186" spans="1:22" x14ac:dyDescent="0.25">
      <c r="A186" s="180" t="s">
        <v>132</v>
      </c>
      <c r="B186" s="181">
        <v>20124</v>
      </c>
      <c r="C186" s="181">
        <v>23548</v>
      </c>
      <c r="D186" s="181">
        <v>27552</v>
      </c>
      <c r="E186" s="187">
        <v>932</v>
      </c>
      <c r="F186" s="181">
        <v>1031</v>
      </c>
      <c r="G186" s="187">
        <v>1051</v>
      </c>
      <c r="H186">
        <f t="shared" si="30"/>
        <v>18755568</v>
      </c>
      <c r="I186">
        <f t="shared" si="42"/>
        <v>21455104507</v>
      </c>
      <c r="J186">
        <f t="shared" si="31"/>
        <v>24277988</v>
      </c>
      <c r="K186">
        <f t="shared" si="43"/>
        <v>48411033946</v>
      </c>
      <c r="L186">
        <f t="shared" si="32"/>
        <v>28957152</v>
      </c>
      <c r="M186">
        <f t="shared" si="44"/>
        <v>46403995032</v>
      </c>
      <c r="N186">
        <f t="shared" si="33"/>
        <v>1.3810050053561316</v>
      </c>
      <c r="O186">
        <f t="shared" si="34"/>
        <v>0.3228114988638392</v>
      </c>
      <c r="P186">
        <f t="shared" si="35"/>
        <v>415.48960360868864</v>
      </c>
      <c r="Q186">
        <f t="shared" si="36"/>
        <v>0.74762655042916082</v>
      </c>
      <c r="R186">
        <f t="shared" si="37"/>
        <v>-0.29085168981363307</v>
      </c>
      <c r="S186">
        <f t="shared" si="38"/>
        <v>-224.18934735365642</v>
      </c>
      <c r="T186">
        <f t="shared" si="39"/>
        <v>0.91895573225934468</v>
      </c>
      <c r="U186">
        <f t="shared" si="40"/>
        <v>-8.451732725416089E-2</v>
      </c>
      <c r="V186">
        <f t="shared" si="41"/>
        <v>-81.628734155578044</v>
      </c>
    </row>
    <row r="187" spans="1:22" x14ac:dyDescent="0.25">
      <c r="A187" s="180" t="s">
        <v>117</v>
      </c>
      <c r="B187" s="181">
        <v>15907</v>
      </c>
      <c r="C187" s="181">
        <v>29498</v>
      </c>
      <c r="D187" s="181">
        <v>24907</v>
      </c>
      <c r="E187" s="187">
        <v>565</v>
      </c>
      <c r="F187" s="187">
        <v>589</v>
      </c>
      <c r="G187" s="187">
        <v>576</v>
      </c>
      <c r="H187">
        <f t="shared" si="30"/>
        <v>8987455</v>
      </c>
      <c r="I187">
        <f t="shared" si="42"/>
        <v>21464091962</v>
      </c>
      <c r="J187">
        <f t="shared" si="31"/>
        <v>17374322</v>
      </c>
      <c r="K187">
        <f t="shared" si="43"/>
        <v>48428408268</v>
      </c>
      <c r="L187">
        <f t="shared" si="32"/>
        <v>14346432</v>
      </c>
      <c r="M187">
        <f t="shared" si="44"/>
        <v>46418341464</v>
      </c>
      <c r="N187">
        <f t="shared" si="33"/>
        <v>1.0916143222122832</v>
      </c>
      <c r="O187">
        <f t="shared" si="34"/>
        <v>8.7657630150990581E-2</v>
      </c>
      <c r="P187">
        <f t="shared" si="35"/>
        <v>54.063903356064841</v>
      </c>
      <c r="Q187">
        <f t="shared" si="36"/>
        <v>0.93653337797517355</v>
      </c>
      <c r="R187">
        <f t="shared" si="37"/>
        <v>-6.5570116542337367E-2</v>
      </c>
      <c r="S187">
        <f t="shared" si="38"/>
        <v>-36.169667013636776</v>
      </c>
      <c r="T187">
        <f t="shared" si="39"/>
        <v>0.83073571513441846</v>
      </c>
      <c r="U187">
        <f t="shared" si="40"/>
        <v>-0.18544356703891471</v>
      </c>
      <c r="V187">
        <f t="shared" si="41"/>
        <v>-88.73544630594256</v>
      </c>
    </row>
    <row r="188" spans="1:22" x14ac:dyDescent="0.25">
      <c r="A188" s="180" t="s">
        <v>66</v>
      </c>
      <c r="B188" s="181">
        <v>11835</v>
      </c>
      <c r="C188" s="181">
        <v>24119</v>
      </c>
      <c r="D188" s="181">
        <v>18554</v>
      </c>
      <c r="E188" s="187">
        <v>421</v>
      </c>
      <c r="F188" s="187">
        <v>492</v>
      </c>
      <c r="G188" s="181">
        <v>531</v>
      </c>
      <c r="H188">
        <f t="shared" si="30"/>
        <v>4982535</v>
      </c>
      <c r="I188">
        <f t="shared" si="42"/>
        <v>21469074497</v>
      </c>
      <c r="J188">
        <f t="shared" si="31"/>
        <v>11866548</v>
      </c>
      <c r="K188">
        <f t="shared" si="43"/>
        <v>48440274816</v>
      </c>
      <c r="L188">
        <f t="shared" si="32"/>
        <v>9852174</v>
      </c>
      <c r="M188">
        <f t="shared" si="44"/>
        <v>46428193638</v>
      </c>
      <c r="N188">
        <f t="shared" si="33"/>
        <v>0.81217423168305591</v>
      </c>
      <c r="O188">
        <f t="shared" si="34"/>
        <v>-0.20804039079928566</v>
      </c>
      <c r="P188">
        <f t="shared" si="35"/>
        <v>-71.134283758266506</v>
      </c>
      <c r="Q188">
        <f t="shared" si="36"/>
        <v>0.76575525606424877</v>
      </c>
      <c r="R188">
        <f t="shared" si="37"/>
        <v>-0.26689266934994432</v>
      </c>
      <c r="S188">
        <f t="shared" si="38"/>
        <v>-100.55223646499084</v>
      </c>
      <c r="T188">
        <f t="shared" si="39"/>
        <v>0.618840906516401</v>
      </c>
      <c r="U188">
        <f t="shared" si="40"/>
        <v>-0.47990705626840147</v>
      </c>
      <c r="V188">
        <f t="shared" si="41"/>
        <v>-157.69962852246493</v>
      </c>
    </row>
    <row r="189" spans="1:22" x14ac:dyDescent="0.25">
      <c r="A189" s="180" t="s">
        <v>31</v>
      </c>
      <c r="B189" s="181">
        <v>8965</v>
      </c>
      <c r="C189" s="181">
        <v>19242</v>
      </c>
      <c r="D189" s="181">
        <v>14425</v>
      </c>
      <c r="E189" s="181">
        <v>1348</v>
      </c>
      <c r="F189" s="181">
        <v>1454</v>
      </c>
      <c r="G189" s="181">
        <v>1530</v>
      </c>
      <c r="H189">
        <f t="shared" si="30"/>
        <v>12084820</v>
      </c>
      <c r="I189">
        <f t="shared" si="42"/>
        <v>21481159317</v>
      </c>
      <c r="J189">
        <f t="shared" si="31"/>
        <v>27977868</v>
      </c>
      <c r="K189">
        <f t="shared" si="43"/>
        <v>48468252684</v>
      </c>
      <c r="L189">
        <f t="shared" si="32"/>
        <v>22070250</v>
      </c>
      <c r="M189">
        <f t="shared" si="44"/>
        <v>46450263888</v>
      </c>
      <c r="N189">
        <f t="shared" si="33"/>
        <v>0.61522112269020668</v>
      </c>
      <c r="O189">
        <f t="shared" si="34"/>
        <v>-0.48577352670813673</v>
      </c>
      <c r="P189">
        <f t="shared" si="35"/>
        <v>-402.8607652717082</v>
      </c>
      <c r="Q189">
        <f t="shared" si="36"/>
        <v>0.61091515556981113</v>
      </c>
      <c r="R189">
        <f t="shared" si="37"/>
        <v>-0.49279719104057512</v>
      </c>
      <c r="S189">
        <f t="shared" si="38"/>
        <v>-437.73727440244807</v>
      </c>
      <c r="T189">
        <f t="shared" si="39"/>
        <v>0.48112428999132723</v>
      </c>
      <c r="U189">
        <f t="shared" si="40"/>
        <v>-0.73162964310531786</v>
      </c>
      <c r="V189">
        <f t="shared" si="41"/>
        <v>-538.56733264075092</v>
      </c>
    </row>
    <row r="190" spans="1:22" x14ac:dyDescent="0.25">
      <c r="A190" s="180" t="s">
        <v>74</v>
      </c>
      <c r="B190" s="181">
        <v>10173</v>
      </c>
      <c r="C190" s="181">
        <v>21180</v>
      </c>
      <c r="D190" s="181">
        <v>19412</v>
      </c>
      <c r="E190" s="187">
        <v>233</v>
      </c>
      <c r="F190" s="187">
        <v>244</v>
      </c>
      <c r="G190" s="181">
        <v>249</v>
      </c>
      <c r="H190">
        <f t="shared" si="30"/>
        <v>2370309</v>
      </c>
      <c r="I190">
        <f t="shared" si="42"/>
        <v>21483529626</v>
      </c>
      <c r="J190">
        <f t="shared" si="31"/>
        <v>5167920</v>
      </c>
      <c r="K190">
        <f t="shared" si="43"/>
        <v>48473420604</v>
      </c>
      <c r="L190">
        <f t="shared" si="32"/>
        <v>4833588</v>
      </c>
      <c r="M190">
        <f t="shared" si="44"/>
        <v>46455097476</v>
      </c>
      <c r="N190">
        <f t="shared" si="33"/>
        <v>0.69811985288650003</v>
      </c>
      <c r="O190">
        <f t="shared" si="34"/>
        <v>-0.35936448195362164</v>
      </c>
      <c r="P190">
        <f t="shared" si="35"/>
        <v>-58.454918670864288</v>
      </c>
      <c r="Q190">
        <f t="shared" si="36"/>
        <v>0.67244480797051243</v>
      </c>
      <c r="R190">
        <f t="shared" si="37"/>
        <v>-0.3968352408063876</v>
      </c>
      <c r="S190">
        <f t="shared" si="38"/>
        <v>-65.111350541195947</v>
      </c>
      <c r="T190">
        <f t="shared" si="39"/>
        <v>0.64745821263858883</v>
      </c>
      <c r="U190">
        <f t="shared" si="40"/>
        <v>-0.43470102395651139</v>
      </c>
      <c r="V190">
        <f t="shared" si="41"/>
        <v>-70.081236252758757</v>
      </c>
    </row>
    <row r="191" spans="1:22" x14ac:dyDescent="0.25">
      <c r="A191" s="180" t="s">
        <v>169</v>
      </c>
      <c r="B191" s="181">
        <v>12732</v>
      </c>
      <c r="C191" s="181">
        <v>59527</v>
      </c>
      <c r="D191" s="181">
        <v>34543</v>
      </c>
      <c r="E191" s="181">
        <v>3252</v>
      </c>
      <c r="F191" s="181">
        <v>3426</v>
      </c>
      <c r="G191" s="181">
        <v>3544</v>
      </c>
      <c r="H191">
        <f t="shared" si="30"/>
        <v>41404464</v>
      </c>
      <c r="I191">
        <f t="shared" si="42"/>
        <v>21524934090</v>
      </c>
      <c r="J191">
        <f t="shared" si="31"/>
        <v>203939502</v>
      </c>
      <c r="K191">
        <f t="shared" si="43"/>
        <v>48677360106</v>
      </c>
      <c r="L191">
        <f t="shared" si="32"/>
        <v>122420392</v>
      </c>
      <c r="M191">
        <f t="shared" si="44"/>
        <v>46577517868</v>
      </c>
      <c r="N191">
        <f t="shared" si="33"/>
        <v>0.87373065634040292</v>
      </c>
      <c r="O191">
        <f t="shared" si="34"/>
        <v>-0.13498312434538645</v>
      </c>
      <c r="P191">
        <f t="shared" si="35"/>
        <v>-383.53728273246969</v>
      </c>
      <c r="Q191">
        <f t="shared" si="36"/>
        <v>1.8899254997195796</v>
      </c>
      <c r="R191">
        <f t="shared" si="37"/>
        <v>0.63653741015684717</v>
      </c>
      <c r="S191">
        <f t="shared" si="38"/>
        <v>4121.5063774925165</v>
      </c>
      <c r="T191">
        <f t="shared" si="39"/>
        <v>1.152130076198989</v>
      </c>
      <c r="U191">
        <f t="shared" si="40"/>
        <v>0.14161246926664303</v>
      </c>
      <c r="V191">
        <f t="shared" si="41"/>
        <v>578.2248108644693</v>
      </c>
    </row>
    <row r="192" spans="1:22" x14ac:dyDescent="0.25">
      <c r="A192" s="180" t="s">
        <v>190</v>
      </c>
      <c r="B192" s="181">
        <v>21039</v>
      </c>
      <c r="C192" s="181">
        <v>37434</v>
      </c>
      <c r="D192" s="181">
        <v>41199</v>
      </c>
      <c r="E192" s="181">
        <v>2684</v>
      </c>
      <c r="F192" s="181">
        <v>2794</v>
      </c>
      <c r="G192" s="187">
        <v>2766</v>
      </c>
      <c r="H192">
        <f t="shared" si="30"/>
        <v>56468676</v>
      </c>
      <c r="I192">
        <f t="shared" si="42"/>
        <v>21581402766</v>
      </c>
      <c r="J192">
        <f t="shared" si="31"/>
        <v>104590596</v>
      </c>
      <c r="K192">
        <f t="shared" si="43"/>
        <v>48781950702</v>
      </c>
      <c r="L192">
        <f t="shared" si="32"/>
        <v>113956434</v>
      </c>
      <c r="M192">
        <f t="shared" si="44"/>
        <v>46691474302</v>
      </c>
      <c r="N192">
        <f t="shared" si="33"/>
        <v>1.4437966759932246</v>
      </c>
      <c r="O192">
        <f t="shared" si="34"/>
        <v>0.36727622445765012</v>
      </c>
      <c r="P192">
        <f t="shared" si="35"/>
        <v>1423.2505634442084</v>
      </c>
      <c r="Q192">
        <f t="shared" si="36"/>
        <v>1.1884938121609141</v>
      </c>
      <c r="R192">
        <f t="shared" si="37"/>
        <v>0.17268680137705625</v>
      </c>
      <c r="S192">
        <f t="shared" si="38"/>
        <v>573.4327224905071</v>
      </c>
      <c r="T192">
        <f t="shared" si="39"/>
        <v>1.3741309964195971</v>
      </c>
      <c r="U192">
        <f t="shared" si="40"/>
        <v>0.31782152871677327</v>
      </c>
      <c r="V192">
        <f t="shared" si="41"/>
        <v>1207.9907929557698</v>
      </c>
    </row>
    <row r="193" spans="1:22" x14ac:dyDescent="0.25">
      <c r="A193" s="180" t="s">
        <v>166</v>
      </c>
      <c r="B193" s="181">
        <v>19620</v>
      </c>
      <c r="C193" s="181">
        <v>42388</v>
      </c>
      <c r="D193" s="181">
        <v>34147</v>
      </c>
      <c r="E193" s="181">
        <v>5042</v>
      </c>
      <c r="F193" s="181">
        <v>5404</v>
      </c>
      <c r="G193" s="181">
        <v>5384</v>
      </c>
      <c r="H193">
        <f t="shared" si="30"/>
        <v>98924040</v>
      </c>
      <c r="I193">
        <f t="shared" si="42"/>
        <v>21680326806</v>
      </c>
      <c r="J193">
        <f t="shared" si="31"/>
        <v>229064752</v>
      </c>
      <c r="K193">
        <f t="shared" si="43"/>
        <v>49011015454</v>
      </c>
      <c r="L193">
        <f t="shared" si="32"/>
        <v>183847448</v>
      </c>
      <c r="M193">
        <f t="shared" si="44"/>
        <v>46875321750</v>
      </c>
      <c r="N193">
        <f t="shared" si="33"/>
        <v>1.3464181179232411</v>
      </c>
      <c r="O193">
        <f t="shared" si="34"/>
        <v>0.2974478203719842</v>
      </c>
      <c r="P193">
        <f t="shared" si="35"/>
        <v>2019.2662160764824</v>
      </c>
      <c r="Q193">
        <f t="shared" si="36"/>
        <v>1.3457785892471237</v>
      </c>
      <c r="R193">
        <f t="shared" si="37"/>
        <v>0.29697272233294153</v>
      </c>
      <c r="S193">
        <f t="shared" si="38"/>
        <v>2159.7601071781851</v>
      </c>
      <c r="T193">
        <f t="shared" si="39"/>
        <v>1.1389220887579792</v>
      </c>
      <c r="U193">
        <f t="shared" si="40"/>
        <v>0.13008227892787969</v>
      </c>
      <c r="V193">
        <f t="shared" si="41"/>
        <v>797.65887917223847</v>
      </c>
    </row>
    <row r="194" spans="1:22" x14ac:dyDescent="0.25">
      <c r="A194" s="180" t="s">
        <v>114</v>
      </c>
      <c r="B194" s="181">
        <v>13563</v>
      </c>
      <c r="C194" s="181">
        <v>23757</v>
      </c>
      <c r="D194" s="181">
        <v>24574</v>
      </c>
      <c r="E194" s="181">
        <v>30314</v>
      </c>
      <c r="F194" s="181">
        <v>27496</v>
      </c>
      <c r="G194" s="181">
        <v>27378</v>
      </c>
      <c r="H194">
        <f t="shared" si="30"/>
        <v>411148782</v>
      </c>
      <c r="I194">
        <f t="shared" si="42"/>
        <v>22091475588</v>
      </c>
      <c r="J194">
        <f t="shared" si="31"/>
        <v>653222472</v>
      </c>
      <c r="K194">
        <f t="shared" si="43"/>
        <v>49664237926</v>
      </c>
      <c r="L194">
        <f t="shared" si="32"/>
        <v>672786972</v>
      </c>
      <c r="M194">
        <f t="shared" si="44"/>
        <v>47548108722</v>
      </c>
      <c r="N194">
        <f t="shared" si="33"/>
        <v>0.93075784573868081</v>
      </c>
      <c r="O194">
        <f t="shared" si="34"/>
        <v>-7.1756136784655117E-2</v>
      </c>
      <c r="P194">
        <f t="shared" si="35"/>
        <v>-2024.5989211762269</v>
      </c>
      <c r="Q194">
        <f t="shared" si="36"/>
        <v>0.75426210117825609</v>
      </c>
      <c r="R194">
        <f t="shared" si="37"/>
        <v>-0.28201535708326281</v>
      </c>
      <c r="S194">
        <f t="shared" si="38"/>
        <v>-5848.7702804661521</v>
      </c>
      <c r="T194">
        <f t="shared" si="39"/>
        <v>0.81962899842266024</v>
      </c>
      <c r="U194">
        <f t="shared" si="40"/>
        <v>-0.19890348205410174</v>
      </c>
      <c r="V194">
        <f t="shared" si="41"/>
        <v>-4463.3548973795205</v>
      </c>
    </row>
    <row r="195" spans="1:22" x14ac:dyDescent="0.25">
      <c r="A195" s="180" t="s">
        <v>120</v>
      </c>
      <c r="B195" s="181">
        <v>20774</v>
      </c>
      <c r="C195" s="181">
        <v>36907</v>
      </c>
      <c r="D195" s="181">
        <v>25340</v>
      </c>
      <c r="E195" s="187">
        <v>227</v>
      </c>
      <c r="F195" s="187">
        <v>236</v>
      </c>
      <c r="G195" s="181">
        <v>235</v>
      </c>
      <c r="H195">
        <f t="shared" ref="H195:H252" si="45">B195*E195</f>
        <v>4715698</v>
      </c>
      <c r="I195">
        <f t="shared" si="42"/>
        <v>22096191286</v>
      </c>
      <c r="J195">
        <f t="shared" ref="J195:J252" si="46">C195*F195</f>
        <v>8710052</v>
      </c>
      <c r="K195">
        <f t="shared" si="43"/>
        <v>49672947978</v>
      </c>
      <c r="L195">
        <f t="shared" ref="L195:L252" si="47">D195*G195</f>
        <v>5954900</v>
      </c>
      <c r="M195">
        <f t="shared" si="44"/>
        <v>47554063622</v>
      </c>
      <c r="N195">
        <f t="shared" ref="N195:N252" si="48">B195/($I$252/$E$253)</f>
        <v>1.4256111101802962</v>
      </c>
      <c r="O195">
        <f t="shared" ref="O195:O252" si="49">LN(N195)</f>
        <v>0.35460057104038684</v>
      </c>
      <c r="P195">
        <f t="shared" ref="P195:P252" si="50">E195*N195*O195</f>
        <v>114.7536106215798</v>
      </c>
      <c r="Q195">
        <f t="shared" ref="Q195:Q252" si="51">C195/($K$252/$F$253)</f>
        <v>1.1717620645782674</v>
      </c>
      <c r="R195">
        <f t="shared" ref="R195:R252" si="52">LN(Q195)</f>
        <v>0.15850865397272293</v>
      </c>
      <c r="S195">
        <f t="shared" ref="S195:S252" si="53">F195*Q195*R195</f>
        <v>43.833324921293595</v>
      </c>
      <c r="T195">
        <f t="shared" ref="T195:T252" si="54">D195/($M$252/$G$253)</f>
        <v>0.84517778221006801</v>
      </c>
      <c r="U195">
        <f t="shared" ref="U195:U252" si="55">LN(T195)</f>
        <v>-0.16820828060648821</v>
      </c>
      <c r="V195">
        <f t="shared" ref="V195:V252" si="56">G195*T195*U195</f>
        <v>-33.408986864804717</v>
      </c>
    </row>
    <row r="196" spans="1:22" x14ac:dyDescent="0.25">
      <c r="A196" s="180" t="s">
        <v>180</v>
      </c>
      <c r="B196" s="181">
        <v>17199</v>
      </c>
      <c r="C196" s="181">
        <v>40552</v>
      </c>
      <c r="D196" s="181">
        <v>37947</v>
      </c>
      <c r="E196" s="181">
        <v>10989</v>
      </c>
      <c r="F196" s="181">
        <v>11051</v>
      </c>
      <c r="G196" s="181">
        <v>11324</v>
      </c>
      <c r="H196">
        <f t="shared" si="45"/>
        <v>188999811</v>
      </c>
      <c r="I196">
        <f t="shared" ref="I196:I252" si="57">I195+H196</f>
        <v>22285191097</v>
      </c>
      <c r="J196">
        <f t="shared" si="46"/>
        <v>448140152</v>
      </c>
      <c r="K196">
        <f t="shared" ref="K196:K252" si="58">K195+J196</f>
        <v>50121088130</v>
      </c>
      <c r="L196">
        <f t="shared" si="47"/>
        <v>429711828</v>
      </c>
      <c r="M196">
        <f t="shared" ref="M196:M252" si="59">M195+L196</f>
        <v>47983775450</v>
      </c>
      <c r="N196">
        <f t="shared" si="48"/>
        <v>1.1802775336473916</v>
      </c>
      <c r="O196">
        <f t="shared" si="49"/>
        <v>0.16574960882912254</v>
      </c>
      <c r="P196">
        <f t="shared" si="50"/>
        <v>2149.7839986957933</v>
      </c>
      <c r="Q196">
        <f t="shared" si="51"/>
        <v>1.287487339604354</v>
      </c>
      <c r="R196">
        <f t="shared" si="52"/>
        <v>0.25269252019040017</v>
      </c>
      <c r="S196">
        <f t="shared" si="53"/>
        <v>3595.3148855848872</v>
      </c>
      <c r="T196">
        <f t="shared" si="54"/>
        <v>1.2656654025858505</v>
      </c>
      <c r="U196">
        <f t="shared" si="55"/>
        <v>0.23559799383403324</v>
      </c>
      <c r="V196">
        <f t="shared" si="56"/>
        <v>3376.6835132855304</v>
      </c>
    </row>
    <row r="197" spans="1:22" x14ac:dyDescent="0.25">
      <c r="A197" s="180" t="s">
        <v>211</v>
      </c>
      <c r="B197" s="181">
        <v>19973</v>
      </c>
      <c r="C197" s="181">
        <v>60907</v>
      </c>
      <c r="D197" s="181">
        <v>50972</v>
      </c>
      <c r="E197" s="187">
        <v>982</v>
      </c>
      <c r="F197" s="181">
        <v>1050</v>
      </c>
      <c r="G197" s="181">
        <v>1079</v>
      </c>
      <c r="H197">
        <f t="shared" si="45"/>
        <v>19613486</v>
      </c>
      <c r="I197">
        <f t="shared" si="57"/>
        <v>22304804583</v>
      </c>
      <c r="J197">
        <f t="shared" si="46"/>
        <v>63952350</v>
      </c>
      <c r="K197">
        <f t="shared" si="58"/>
        <v>50185040480</v>
      </c>
      <c r="L197">
        <f t="shared" si="47"/>
        <v>54998788</v>
      </c>
      <c r="M197">
        <f t="shared" si="59"/>
        <v>48038774238</v>
      </c>
      <c r="N197">
        <f t="shared" si="48"/>
        <v>1.370642664081595</v>
      </c>
      <c r="O197">
        <f t="shared" si="49"/>
        <v>0.31527972771780183</v>
      </c>
      <c r="P197">
        <f t="shared" si="50"/>
        <v>424.35740070330689</v>
      </c>
      <c r="Q197">
        <f t="shared" si="51"/>
        <v>1.9337391840915958</v>
      </c>
      <c r="R197">
        <f t="shared" si="52"/>
        <v>0.65945552965955267</v>
      </c>
      <c r="S197">
        <f t="shared" si="53"/>
        <v>1338.9757477619823</v>
      </c>
      <c r="T197">
        <f t="shared" si="54"/>
        <v>1.7000947874826988</v>
      </c>
      <c r="U197">
        <f t="shared" si="55"/>
        <v>0.5306840068505515</v>
      </c>
      <c r="V197">
        <f t="shared" si="56"/>
        <v>973.48794984097287</v>
      </c>
    </row>
    <row r="198" spans="1:22" x14ac:dyDescent="0.25">
      <c r="A198" s="180" t="s">
        <v>191</v>
      </c>
      <c r="B198" s="181">
        <v>19404</v>
      </c>
      <c r="C198" s="181">
        <v>39944</v>
      </c>
      <c r="D198" s="181">
        <v>41284</v>
      </c>
      <c r="E198" s="181">
        <v>3999</v>
      </c>
      <c r="F198" s="181">
        <v>4071</v>
      </c>
      <c r="G198" s="181">
        <v>4055</v>
      </c>
      <c r="H198">
        <f t="shared" si="45"/>
        <v>77596596</v>
      </c>
      <c r="I198">
        <f t="shared" si="57"/>
        <v>22382401179</v>
      </c>
      <c r="J198">
        <f t="shared" si="46"/>
        <v>162612024</v>
      </c>
      <c r="K198">
        <f t="shared" si="58"/>
        <v>50347652504</v>
      </c>
      <c r="L198">
        <f t="shared" si="47"/>
        <v>167406620</v>
      </c>
      <c r="M198">
        <f t="shared" si="59"/>
        <v>48206180858</v>
      </c>
      <c r="N198">
        <f t="shared" si="48"/>
        <v>1.3315951661662879</v>
      </c>
      <c r="O198">
        <f t="shared" si="49"/>
        <v>0.28637759661773721</v>
      </c>
      <c r="P198">
        <f t="shared" si="50"/>
        <v>1524.9747543946373</v>
      </c>
      <c r="Q198">
        <f t="shared" si="51"/>
        <v>1.2681839192433497</v>
      </c>
      <c r="R198">
        <f t="shared" si="52"/>
        <v>0.23758589221866014</v>
      </c>
      <c r="S198">
        <f t="shared" si="53"/>
        <v>1226.6029169676599</v>
      </c>
      <c r="T198">
        <f t="shared" si="54"/>
        <v>1.3769660442289049</v>
      </c>
      <c r="U198">
        <f t="shared" si="55"/>
        <v>0.31988256020420575</v>
      </c>
      <c r="V198">
        <f t="shared" si="56"/>
        <v>1786.0954024636196</v>
      </c>
    </row>
    <row r="199" spans="1:22" x14ac:dyDescent="0.25">
      <c r="A199" s="180" t="s">
        <v>234</v>
      </c>
      <c r="B199" s="181">
        <v>30631</v>
      </c>
      <c r="C199" s="181">
        <v>99026</v>
      </c>
      <c r="D199" s="181">
        <v>68855</v>
      </c>
      <c r="E199" s="187">
        <v>538</v>
      </c>
      <c r="F199" s="187">
        <v>578</v>
      </c>
      <c r="G199" s="181">
        <v>608</v>
      </c>
      <c r="H199">
        <f t="shared" si="45"/>
        <v>16479478</v>
      </c>
      <c r="I199">
        <f t="shared" si="57"/>
        <v>22398880657</v>
      </c>
      <c r="J199">
        <f t="shared" si="46"/>
        <v>57237028</v>
      </c>
      <c r="K199">
        <f t="shared" si="58"/>
        <v>50404889532</v>
      </c>
      <c r="L199">
        <f t="shared" si="47"/>
        <v>41863840</v>
      </c>
      <c r="M199">
        <f t="shared" si="59"/>
        <v>48248044698</v>
      </c>
      <c r="N199">
        <f t="shared" si="48"/>
        <v>2.1020455336445871</v>
      </c>
      <c r="O199">
        <f t="shared" si="49"/>
        <v>0.74291093427750821</v>
      </c>
      <c r="P199">
        <f t="shared" si="50"/>
        <v>840.15834487604468</v>
      </c>
      <c r="Q199">
        <f t="shared" si="51"/>
        <v>3.1439810932052863</v>
      </c>
      <c r="R199">
        <f t="shared" si="52"/>
        <v>1.1454898609373281</v>
      </c>
      <c r="S199">
        <f t="shared" si="53"/>
        <v>2081.6083129117906</v>
      </c>
      <c r="T199">
        <f t="shared" si="54"/>
        <v>2.2965554930573888</v>
      </c>
      <c r="U199">
        <f t="shared" si="55"/>
        <v>0.83141038867960804</v>
      </c>
      <c r="V199">
        <f t="shared" si="56"/>
        <v>1160.9030978251365</v>
      </c>
    </row>
    <row r="200" spans="1:22" x14ac:dyDescent="0.25">
      <c r="A200" s="180" t="s">
        <v>87</v>
      </c>
      <c r="B200" s="181">
        <v>9711</v>
      </c>
      <c r="C200" s="181">
        <v>18741</v>
      </c>
      <c r="D200" s="181">
        <v>21009</v>
      </c>
      <c r="E200" s="181">
        <v>14453</v>
      </c>
      <c r="F200" s="181">
        <v>16315</v>
      </c>
      <c r="G200" s="187">
        <v>16464</v>
      </c>
      <c r="H200">
        <f t="shared" si="45"/>
        <v>140353083</v>
      </c>
      <c r="I200">
        <f t="shared" si="57"/>
        <v>22539233740</v>
      </c>
      <c r="J200">
        <f t="shared" si="46"/>
        <v>305759415</v>
      </c>
      <c r="K200">
        <f t="shared" si="58"/>
        <v>50710648947</v>
      </c>
      <c r="L200">
        <f t="shared" si="47"/>
        <v>345892176</v>
      </c>
      <c r="M200">
        <f t="shared" si="59"/>
        <v>48593936874</v>
      </c>
      <c r="N200">
        <f t="shared" si="48"/>
        <v>0.66641520607301696</v>
      </c>
      <c r="O200">
        <f t="shared" si="49"/>
        <v>-0.40584237015301594</v>
      </c>
      <c r="P200">
        <f t="shared" si="50"/>
        <v>-3908.9515399541961</v>
      </c>
      <c r="Q200">
        <f t="shared" si="51"/>
        <v>0.59500888319997047</v>
      </c>
      <c r="R200">
        <f t="shared" si="52"/>
        <v>-0.51917894380010532</v>
      </c>
      <c r="S200">
        <f t="shared" si="53"/>
        <v>-5039.9659028154583</v>
      </c>
      <c r="T200">
        <f t="shared" si="54"/>
        <v>0.70072375794993369</v>
      </c>
      <c r="U200">
        <f t="shared" si="55"/>
        <v>-0.35564153815799077</v>
      </c>
      <c r="V200">
        <f t="shared" si="56"/>
        <v>-4102.9354060655314</v>
      </c>
    </row>
    <row r="201" spans="1:22" x14ac:dyDescent="0.25">
      <c r="A201" s="180" t="s">
        <v>15</v>
      </c>
      <c r="B201" s="181">
        <v>8872</v>
      </c>
      <c r="C201" s="181">
        <v>16892</v>
      </c>
      <c r="D201" s="181">
        <v>13070</v>
      </c>
      <c r="E201" s="187">
        <v>136</v>
      </c>
      <c r="F201" s="187">
        <v>132</v>
      </c>
      <c r="G201" s="187">
        <v>128</v>
      </c>
      <c r="H201">
        <f t="shared" si="45"/>
        <v>1206592</v>
      </c>
      <c r="I201">
        <f t="shared" si="57"/>
        <v>22540440332</v>
      </c>
      <c r="J201">
        <f t="shared" si="46"/>
        <v>2229744</v>
      </c>
      <c r="K201">
        <f t="shared" si="58"/>
        <v>50712878691</v>
      </c>
      <c r="L201">
        <f t="shared" si="47"/>
        <v>1672960</v>
      </c>
      <c r="M201">
        <f t="shared" si="59"/>
        <v>48595609834</v>
      </c>
      <c r="N201">
        <f t="shared" si="48"/>
        <v>0.60883901846151856</v>
      </c>
      <c r="O201">
        <f t="shared" si="49"/>
        <v>-0.49620138371716699</v>
      </c>
      <c r="P201">
        <f t="shared" si="50"/>
        <v>-41.086519825338591</v>
      </c>
      <c r="Q201">
        <f t="shared" si="51"/>
        <v>0.53630489595079778</v>
      </c>
      <c r="R201">
        <f t="shared" si="52"/>
        <v>-0.62305244390795078</v>
      </c>
      <c r="S201">
        <f t="shared" si="53"/>
        <v>-44.107282045456586</v>
      </c>
      <c r="T201">
        <f t="shared" si="54"/>
        <v>0.4359302925605994</v>
      </c>
      <c r="U201">
        <f t="shared" si="55"/>
        <v>-0.83027292786335061</v>
      </c>
      <c r="V201">
        <f t="shared" si="56"/>
        <v>-46.328463404622831</v>
      </c>
    </row>
    <row r="202" spans="1:22" x14ac:dyDescent="0.25">
      <c r="A202" s="180" t="s">
        <v>105</v>
      </c>
      <c r="B202" s="181">
        <v>16868</v>
      </c>
      <c r="C202" s="181">
        <v>32716</v>
      </c>
      <c r="D202" s="181">
        <v>23684</v>
      </c>
      <c r="E202" s="187">
        <v>428</v>
      </c>
      <c r="F202" s="187">
        <v>448</v>
      </c>
      <c r="G202" s="187">
        <v>492</v>
      </c>
      <c r="H202">
        <f t="shared" si="45"/>
        <v>7219504</v>
      </c>
      <c r="I202">
        <f t="shared" si="57"/>
        <v>22547659836</v>
      </c>
      <c r="J202">
        <f t="shared" si="46"/>
        <v>14656768</v>
      </c>
      <c r="K202">
        <f t="shared" si="58"/>
        <v>50727535459</v>
      </c>
      <c r="L202">
        <f t="shared" si="47"/>
        <v>11652528</v>
      </c>
      <c r="M202">
        <f t="shared" si="59"/>
        <v>48607262362</v>
      </c>
      <c r="N202">
        <f t="shared" si="48"/>
        <v>1.1575627325753939</v>
      </c>
      <c r="O202">
        <f t="shared" si="49"/>
        <v>0.14631670211908046</v>
      </c>
      <c r="P202">
        <f t="shared" si="50"/>
        <v>72.4906859332918</v>
      </c>
      <c r="Q202">
        <f t="shared" si="51"/>
        <v>1.0387018100832524</v>
      </c>
      <c r="R202">
        <f t="shared" si="52"/>
        <v>3.7971673893079705E-2</v>
      </c>
      <c r="S202">
        <f t="shared" si="53"/>
        <v>17.669678389275525</v>
      </c>
      <c r="T202">
        <f t="shared" si="54"/>
        <v>0.78994438018402724</v>
      </c>
      <c r="U202">
        <f t="shared" si="55"/>
        <v>-0.23579274082995155</v>
      </c>
      <c r="V202">
        <f t="shared" si="56"/>
        <v>-91.641470049350048</v>
      </c>
    </row>
    <row r="203" spans="1:22" x14ac:dyDescent="0.25">
      <c r="A203" s="180" t="s">
        <v>168</v>
      </c>
      <c r="B203" s="181">
        <v>16769</v>
      </c>
      <c r="C203" s="181">
        <v>28296</v>
      </c>
      <c r="D203" s="181">
        <v>34436</v>
      </c>
      <c r="E203" s="181">
        <v>2397</v>
      </c>
      <c r="F203" s="181">
        <v>2585</v>
      </c>
      <c r="G203" s="187">
        <v>2675</v>
      </c>
      <c r="H203">
        <f t="shared" si="45"/>
        <v>40195293</v>
      </c>
      <c r="I203">
        <f t="shared" si="57"/>
        <v>22587855129</v>
      </c>
      <c r="J203">
        <f t="shared" si="46"/>
        <v>73145160</v>
      </c>
      <c r="K203">
        <f t="shared" si="58"/>
        <v>50800680619</v>
      </c>
      <c r="L203">
        <f t="shared" si="47"/>
        <v>92116300</v>
      </c>
      <c r="M203">
        <f t="shared" si="59"/>
        <v>48699378662</v>
      </c>
      <c r="N203">
        <f t="shared" si="48"/>
        <v>1.1507688796867905</v>
      </c>
      <c r="O203">
        <f t="shared" si="49"/>
        <v>0.14043030999973968</v>
      </c>
      <c r="P203">
        <f t="shared" si="50"/>
        <v>387.36198473838851</v>
      </c>
      <c r="Q203">
        <f t="shared" si="51"/>
        <v>0.89837102390621437</v>
      </c>
      <c r="R203">
        <f t="shared" si="52"/>
        <v>-0.10717212907646845</v>
      </c>
      <c r="S203">
        <f t="shared" si="53"/>
        <v>-248.88466683486388</v>
      </c>
      <c r="T203">
        <f t="shared" si="54"/>
        <v>1.1485612513096253</v>
      </c>
      <c r="U203">
        <f t="shared" si="55"/>
        <v>0.13851007329622708</v>
      </c>
      <c r="V203">
        <f t="shared" si="56"/>
        <v>425.55853580347411</v>
      </c>
    </row>
    <row r="204" spans="1:22" x14ac:dyDescent="0.25">
      <c r="A204" s="180" t="s">
        <v>173</v>
      </c>
      <c r="B204" s="181">
        <v>17573</v>
      </c>
      <c r="C204" s="181">
        <v>38732</v>
      </c>
      <c r="D204" s="181">
        <v>35556</v>
      </c>
      <c r="E204" s="181">
        <v>18627</v>
      </c>
      <c r="F204" s="181">
        <v>19229</v>
      </c>
      <c r="G204" s="187">
        <v>19285</v>
      </c>
      <c r="H204">
        <f t="shared" si="45"/>
        <v>327332271</v>
      </c>
      <c r="I204">
        <f t="shared" si="57"/>
        <v>22915187400</v>
      </c>
      <c r="J204">
        <f t="shared" si="46"/>
        <v>744777628</v>
      </c>
      <c r="K204">
        <f t="shared" si="58"/>
        <v>51545458247</v>
      </c>
      <c r="L204">
        <f t="shared" si="47"/>
        <v>685697460</v>
      </c>
      <c r="M204">
        <f t="shared" si="59"/>
        <v>49385076122</v>
      </c>
      <c r="N204">
        <f t="shared" si="48"/>
        <v>1.2059432001154493</v>
      </c>
      <c r="O204">
        <f t="shared" si="49"/>
        <v>0.18726199944747626</v>
      </c>
      <c r="P204">
        <f t="shared" si="50"/>
        <v>4206.4857666925409</v>
      </c>
      <c r="Q204">
        <f t="shared" si="51"/>
        <v>1.2297040747079266</v>
      </c>
      <c r="R204">
        <f t="shared" si="52"/>
        <v>0.20677355076963666</v>
      </c>
      <c r="S204">
        <f t="shared" si="53"/>
        <v>4889.3631741861464</v>
      </c>
      <c r="T204">
        <f t="shared" si="54"/>
        <v>1.1859171753852082</v>
      </c>
      <c r="U204">
        <f t="shared" si="55"/>
        <v>0.17051646287994726</v>
      </c>
      <c r="V204">
        <f t="shared" si="56"/>
        <v>3899.7818828643617</v>
      </c>
    </row>
    <row r="205" spans="1:22" x14ac:dyDescent="0.25">
      <c r="A205" s="180" t="s">
        <v>5</v>
      </c>
      <c r="B205" s="181">
        <v>6054</v>
      </c>
      <c r="C205" s="181">
        <v>9496</v>
      </c>
      <c r="D205" s="181">
        <v>9510</v>
      </c>
      <c r="E205" s="187">
        <v>301</v>
      </c>
      <c r="F205" s="187">
        <v>343</v>
      </c>
      <c r="G205" s="181">
        <v>348</v>
      </c>
      <c r="H205">
        <f t="shared" si="45"/>
        <v>1822254</v>
      </c>
      <c r="I205">
        <f t="shared" si="57"/>
        <v>22917009654</v>
      </c>
      <c r="J205">
        <f t="shared" si="46"/>
        <v>3257128</v>
      </c>
      <c r="K205">
        <f t="shared" si="58"/>
        <v>51548715375</v>
      </c>
      <c r="L205">
        <f t="shared" si="47"/>
        <v>3309480</v>
      </c>
      <c r="M205">
        <f t="shared" si="59"/>
        <v>49388385602</v>
      </c>
      <c r="N205">
        <f t="shared" si="48"/>
        <v>0.41545439785460253</v>
      </c>
      <c r="O205">
        <f t="shared" si="49"/>
        <v>-0.87838242316570592</v>
      </c>
      <c r="P205">
        <f t="shared" si="50"/>
        <v>-109.84328005141488</v>
      </c>
      <c r="Q205">
        <f t="shared" si="51"/>
        <v>0.301488946954107</v>
      </c>
      <c r="R205">
        <f t="shared" si="52"/>
        <v>-1.199021923672281</v>
      </c>
      <c r="S205">
        <f t="shared" si="53"/>
        <v>-123.99170699999536</v>
      </c>
      <c r="T205">
        <f t="shared" si="54"/>
        <v>0.31719181960606735</v>
      </c>
      <c r="U205">
        <f t="shared" si="55"/>
        <v>-1.1482485789421824</v>
      </c>
      <c r="V205">
        <f t="shared" si="56"/>
        <v>-126.74683952793364</v>
      </c>
    </row>
    <row r="206" spans="1:22" x14ac:dyDescent="0.25">
      <c r="A206" s="180" t="s">
        <v>83</v>
      </c>
      <c r="B206" s="181">
        <v>6177</v>
      </c>
      <c r="C206" s="181">
        <v>22411</v>
      </c>
      <c r="D206" s="181">
        <v>20757</v>
      </c>
      <c r="E206" s="181">
        <v>4287</v>
      </c>
      <c r="F206" s="181">
        <v>4298</v>
      </c>
      <c r="G206" s="187">
        <v>4345</v>
      </c>
      <c r="H206">
        <f t="shared" si="45"/>
        <v>26480799</v>
      </c>
      <c r="I206">
        <f t="shared" si="57"/>
        <v>22943490453</v>
      </c>
      <c r="J206">
        <f t="shared" si="46"/>
        <v>96322478</v>
      </c>
      <c r="K206">
        <f t="shared" si="58"/>
        <v>51645037853</v>
      </c>
      <c r="L206">
        <f t="shared" si="47"/>
        <v>90189165</v>
      </c>
      <c r="M206">
        <f t="shared" si="59"/>
        <v>49478574767</v>
      </c>
      <c r="N206">
        <f t="shared" si="48"/>
        <v>0.42389524538286749</v>
      </c>
      <c r="O206">
        <f t="shared" si="49"/>
        <v>-0.85826891705147079</v>
      </c>
      <c r="P206">
        <f t="shared" si="50"/>
        <v>-1559.6796772799169</v>
      </c>
      <c r="Q206">
        <f t="shared" si="51"/>
        <v>0.71152788439221692</v>
      </c>
      <c r="R206">
        <f t="shared" si="52"/>
        <v>-0.34034067122619671</v>
      </c>
      <c r="S206">
        <f t="shared" si="53"/>
        <v>-1040.8117506563317</v>
      </c>
      <c r="T206">
        <f t="shared" si="54"/>
        <v>0.69231867503292743</v>
      </c>
      <c r="U206">
        <f t="shared" si="55"/>
        <v>-0.36770891631469754</v>
      </c>
      <c r="V206">
        <f t="shared" si="56"/>
        <v>-1106.1142526237106</v>
      </c>
    </row>
    <row r="207" spans="1:22" x14ac:dyDescent="0.25">
      <c r="A207" s="180" t="s">
        <v>216</v>
      </c>
      <c r="B207" s="181">
        <v>20499</v>
      </c>
      <c r="C207" s="181">
        <v>74646</v>
      </c>
      <c r="D207" s="181">
        <v>54725</v>
      </c>
      <c r="E207" s="181">
        <v>2020</v>
      </c>
      <c r="F207" s="181">
        <v>2212</v>
      </c>
      <c r="G207" s="181">
        <v>2261</v>
      </c>
      <c r="H207">
        <f t="shared" si="45"/>
        <v>41407980</v>
      </c>
      <c r="I207">
        <f t="shared" si="57"/>
        <v>22984898433</v>
      </c>
      <c r="J207">
        <f t="shared" si="46"/>
        <v>165116952</v>
      </c>
      <c r="K207">
        <f t="shared" si="58"/>
        <v>51810154805</v>
      </c>
      <c r="L207">
        <f t="shared" si="47"/>
        <v>123733225</v>
      </c>
      <c r="M207">
        <f t="shared" si="59"/>
        <v>49602307992</v>
      </c>
      <c r="N207">
        <f t="shared" si="48"/>
        <v>1.4067392966008418</v>
      </c>
      <c r="O207">
        <f t="shared" si="49"/>
        <v>0.34127447070151801</v>
      </c>
      <c r="P207">
        <f t="shared" si="50"/>
        <v>969.77010190220574</v>
      </c>
      <c r="Q207">
        <f t="shared" si="51"/>
        <v>2.3699393359663299</v>
      </c>
      <c r="R207">
        <f t="shared" si="52"/>
        <v>0.8628643581807609</v>
      </c>
      <c r="S207">
        <f t="shared" si="53"/>
        <v>4523.398839131708</v>
      </c>
      <c r="T207">
        <f t="shared" si="54"/>
        <v>1.8252704866395411</v>
      </c>
      <c r="U207">
        <f t="shared" si="55"/>
        <v>0.60172818790944538</v>
      </c>
      <c r="V207">
        <f t="shared" si="56"/>
        <v>2483.2940640590277</v>
      </c>
    </row>
    <row r="208" spans="1:22" x14ac:dyDescent="0.25">
      <c r="A208" s="180" t="s">
        <v>203</v>
      </c>
      <c r="B208" s="181">
        <v>25918</v>
      </c>
      <c r="C208" s="181">
        <v>39049</v>
      </c>
      <c r="D208" s="181">
        <v>46881</v>
      </c>
      <c r="E208" s="187">
        <v>380</v>
      </c>
      <c r="F208" s="187">
        <v>459</v>
      </c>
      <c r="G208" s="181">
        <v>470</v>
      </c>
      <c r="H208">
        <f t="shared" si="45"/>
        <v>9848840</v>
      </c>
      <c r="I208">
        <f t="shared" si="57"/>
        <v>22994747273</v>
      </c>
      <c r="J208">
        <f t="shared" si="46"/>
        <v>17923491</v>
      </c>
      <c r="K208">
        <f t="shared" si="58"/>
        <v>51828078296</v>
      </c>
      <c r="L208">
        <f t="shared" si="47"/>
        <v>22034070</v>
      </c>
      <c r="M208">
        <f t="shared" si="59"/>
        <v>49624342062</v>
      </c>
      <c r="N208">
        <f t="shared" si="48"/>
        <v>1.7786169612810683</v>
      </c>
      <c r="O208">
        <f t="shared" si="49"/>
        <v>0.57583607424798977</v>
      </c>
      <c r="P208">
        <f t="shared" si="50"/>
        <v>389.19288725849208</v>
      </c>
      <c r="Q208">
        <f t="shared" si="51"/>
        <v>1.2397685224948318</v>
      </c>
      <c r="R208">
        <f t="shared" si="52"/>
        <v>0.21492468678352925</v>
      </c>
      <c r="S208">
        <f t="shared" si="53"/>
        <v>122.30369937400779</v>
      </c>
      <c r="T208">
        <f t="shared" si="54"/>
        <v>1.5636456040959037</v>
      </c>
      <c r="U208">
        <f t="shared" si="55"/>
        <v>0.44702002059979268</v>
      </c>
      <c r="V208">
        <f t="shared" si="56"/>
        <v>328.52101837225126</v>
      </c>
    </row>
    <row r="209" spans="1:22" x14ac:dyDescent="0.25">
      <c r="A209" s="180" t="s">
        <v>119</v>
      </c>
      <c r="B209" s="181">
        <v>12548</v>
      </c>
      <c r="C209" s="181">
        <v>26291</v>
      </c>
      <c r="D209" s="181">
        <v>25262</v>
      </c>
      <c r="E209" s="181">
        <v>55215</v>
      </c>
      <c r="F209" s="181">
        <v>60914</v>
      </c>
      <c r="G209" s="181">
        <v>60938</v>
      </c>
      <c r="H209">
        <f t="shared" si="45"/>
        <v>692837820</v>
      </c>
      <c r="I209">
        <f t="shared" si="57"/>
        <v>23687585093</v>
      </c>
      <c r="J209">
        <f t="shared" si="46"/>
        <v>1601489974</v>
      </c>
      <c r="K209">
        <f t="shared" si="58"/>
        <v>53429568270</v>
      </c>
      <c r="L209">
        <f t="shared" si="47"/>
        <v>1539415756</v>
      </c>
      <c r="M209">
        <f t="shared" si="59"/>
        <v>51163757818</v>
      </c>
      <c r="N209">
        <f t="shared" si="48"/>
        <v>0.86110369743633175</v>
      </c>
      <c r="O209">
        <f t="shared" si="49"/>
        <v>-0.14954034343680114</v>
      </c>
      <c r="P209">
        <f t="shared" si="50"/>
        <v>-7110.0213403826656</v>
      </c>
      <c r="Q209">
        <f t="shared" si="51"/>
        <v>0.83471418538020503</v>
      </c>
      <c r="R209">
        <f t="shared" si="52"/>
        <v>-0.18066590568472599</v>
      </c>
      <c r="S209">
        <f t="shared" si="53"/>
        <v>-9186.0988737568769</v>
      </c>
      <c r="T209">
        <f t="shared" si="54"/>
        <v>0.84257620892623275</v>
      </c>
      <c r="U209">
        <f t="shared" si="55"/>
        <v>-0.17129116514769771</v>
      </c>
      <c r="V209">
        <f t="shared" si="56"/>
        <v>-8794.9292903607002</v>
      </c>
    </row>
    <row r="210" spans="1:22" x14ac:dyDescent="0.25">
      <c r="A210" s="180" t="s">
        <v>229</v>
      </c>
      <c r="B210" s="181">
        <v>40038</v>
      </c>
      <c r="C210" s="181">
        <v>79580</v>
      </c>
      <c r="D210" s="181">
        <v>62964</v>
      </c>
      <c r="E210" s="187">
        <v>726</v>
      </c>
      <c r="F210" s="181">
        <v>1418</v>
      </c>
      <c r="G210" s="181">
        <v>1577</v>
      </c>
      <c r="H210">
        <f t="shared" si="45"/>
        <v>29067588</v>
      </c>
      <c r="I210">
        <f t="shared" si="57"/>
        <v>23716652681</v>
      </c>
      <c r="J210">
        <f t="shared" si="46"/>
        <v>112844440</v>
      </c>
      <c r="K210">
        <f t="shared" si="58"/>
        <v>53542412710</v>
      </c>
      <c r="L210">
        <f t="shared" si="47"/>
        <v>99294228</v>
      </c>
      <c r="M210">
        <f t="shared" si="59"/>
        <v>51263052046</v>
      </c>
      <c r="N210">
        <f t="shared" si="48"/>
        <v>2.7475988076152253</v>
      </c>
      <c r="O210">
        <f t="shared" si="49"/>
        <v>1.0107273693842915</v>
      </c>
      <c r="P210">
        <f t="shared" si="50"/>
        <v>2016.1552266496003</v>
      </c>
      <c r="Q210">
        <f t="shared" si="51"/>
        <v>2.5265891321196117</v>
      </c>
      <c r="R210">
        <f t="shared" si="52"/>
        <v>0.92687022401913455</v>
      </c>
      <c r="S210">
        <f t="shared" si="53"/>
        <v>3320.7010930768774</v>
      </c>
      <c r="T210">
        <f t="shared" si="54"/>
        <v>2.1000700031205493</v>
      </c>
      <c r="U210">
        <f t="shared" si="55"/>
        <v>0.74197067899309377</v>
      </c>
      <c r="V210">
        <f t="shared" si="56"/>
        <v>2457.2662074159994</v>
      </c>
    </row>
    <row r="211" spans="1:22" x14ac:dyDescent="0.25">
      <c r="A211" s="180" t="s">
        <v>189</v>
      </c>
      <c r="B211" s="181">
        <v>20739</v>
      </c>
      <c r="C211" s="181">
        <v>48846</v>
      </c>
      <c r="D211" s="181">
        <v>41103</v>
      </c>
      <c r="E211" s="187">
        <v>628</v>
      </c>
      <c r="F211" s="187">
        <v>631</v>
      </c>
      <c r="G211" s="187">
        <v>661</v>
      </c>
      <c r="H211">
        <f t="shared" si="45"/>
        <v>13024092</v>
      </c>
      <c r="I211">
        <f t="shared" si="57"/>
        <v>23729676773</v>
      </c>
      <c r="J211">
        <f t="shared" si="46"/>
        <v>30821826</v>
      </c>
      <c r="K211">
        <f t="shared" si="58"/>
        <v>53573234536</v>
      </c>
      <c r="L211">
        <f t="shared" si="47"/>
        <v>27169083</v>
      </c>
      <c r="M211">
        <f t="shared" si="59"/>
        <v>51290221129</v>
      </c>
      <c r="N211">
        <f t="shared" si="48"/>
        <v>1.4232092429974565</v>
      </c>
      <c r="O211">
        <f t="shared" si="49"/>
        <v>0.35291435186600484</v>
      </c>
      <c r="P211">
        <f t="shared" si="50"/>
        <v>315.42616762903316</v>
      </c>
      <c r="Q211">
        <f t="shared" si="51"/>
        <v>1.5508139324895018</v>
      </c>
      <c r="R211">
        <f t="shared" si="52"/>
        <v>0.43877991084024764</v>
      </c>
      <c r="S211">
        <f t="shared" si="53"/>
        <v>429.37404538638873</v>
      </c>
      <c r="T211">
        <f t="shared" si="54"/>
        <v>1.3709290600702615</v>
      </c>
      <c r="U211">
        <f t="shared" si="55"/>
        <v>0.31548865603960013</v>
      </c>
      <c r="V211">
        <f t="shared" si="56"/>
        <v>285.89080658023857</v>
      </c>
    </row>
    <row r="212" spans="1:22" x14ac:dyDescent="0.25">
      <c r="A212" s="180" t="s">
        <v>8</v>
      </c>
      <c r="B212" s="181">
        <v>11189</v>
      </c>
      <c r="C212" s="181">
        <v>9962</v>
      </c>
      <c r="D212" s="181">
        <v>10560</v>
      </c>
      <c r="E212" s="187">
        <v>135</v>
      </c>
      <c r="F212" s="187">
        <v>239</v>
      </c>
      <c r="G212" s="181">
        <v>253</v>
      </c>
      <c r="H212">
        <f t="shared" si="45"/>
        <v>1510515</v>
      </c>
      <c r="I212">
        <f t="shared" si="57"/>
        <v>23731187288</v>
      </c>
      <c r="J212">
        <f t="shared" si="46"/>
        <v>2380918</v>
      </c>
      <c r="K212">
        <f t="shared" si="58"/>
        <v>53575615454</v>
      </c>
      <c r="L212">
        <f t="shared" si="47"/>
        <v>2671680</v>
      </c>
      <c r="M212">
        <f t="shared" si="59"/>
        <v>51292892809</v>
      </c>
      <c r="N212">
        <f t="shared" si="48"/>
        <v>0.76784262596550168</v>
      </c>
      <c r="O212">
        <f t="shared" si="49"/>
        <v>-0.26417048093964884</v>
      </c>
      <c r="P212">
        <f t="shared" si="50"/>
        <v>-27.383583031281379</v>
      </c>
      <c r="Q212">
        <f t="shared" si="51"/>
        <v>0.31628400269132412</v>
      </c>
      <c r="R212">
        <f t="shared" si="52"/>
        <v>-1.1511147263285564</v>
      </c>
      <c r="S212">
        <f t="shared" si="53"/>
        <v>-87.014922394829625</v>
      </c>
      <c r="T212">
        <f t="shared" si="54"/>
        <v>0.35221299842692655</v>
      </c>
      <c r="U212">
        <f t="shared" si="55"/>
        <v>-1.0435191772213657</v>
      </c>
      <c r="V212">
        <f t="shared" si="56"/>
        <v>-92.987877636259554</v>
      </c>
    </row>
    <row r="213" spans="1:22" x14ac:dyDescent="0.25">
      <c r="A213" s="180" t="s">
        <v>85</v>
      </c>
      <c r="B213" s="181">
        <v>9124</v>
      </c>
      <c r="C213" s="181">
        <v>23924</v>
      </c>
      <c r="D213" s="181">
        <v>20904</v>
      </c>
      <c r="E213" s="181">
        <v>4902</v>
      </c>
      <c r="F213" s="181">
        <v>5285</v>
      </c>
      <c r="G213" s="187">
        <v>5348</v>
      </c>
      <c r="H213">
        <f t="shared" si="45"/>
        <v>44725848</v>
      </c>
      <c r="I213">
        <f t="shared" si="57"/>
        <v>23775913136</v>
      </c>
      <c r="J213">
        <f t="shared" si="46"/>
        <v>126438340</v>
      </c>
      <c r="K213">
        <f t="shared" si="58"/>
        <v>53702053794</v>
      </c>
      <c r="L213">
        <f t="shared" si="47"/>
        <v>111794592</v>
      </c>
      <c r="M213">
        <f t="shared" si="59"/>
        <v>51404687401</v>
      </c>
      <c r="N213">
        <f t="shared" si="48"/>
        <v>0.62613246217796392</v>
      </c>
      <c r="O213">
        <f t="shared" si="49"/>
        <v>-0.46819332934309121</v>
      </c>
      <c r="P213">
        <f t="shared" si="50"/>
        <v>-1437.0264082609053</v>
      </c>
      <c r="Q213">
        <f t="shared" si="51"/>
        <v>0.75956419196820302</v>
      </c>
      <c r="R213">
        <f t="shared" si="52"/>
        <v>-0.27501044179733736</v>
      </c>
      <c r="S213">
        <f t="shared" si="53"/>
        <v>-1103.97352397495</v>
      </c>
      <c r="T213">
        <f t="shared" si="54"/>
        <v>0.6972216400678477</v>
      </c>
      <c r="U213">
        <f t="shared" si="55"/>
        <v>-0.3606519272811699</v>
      </c>
      <c r="V213">
        <f t="shared" si="56"/>
        <v>-1344.7777473879846</v>
      </c>
    </row>
    <row r="214" spans="1:22" x14ac:dyDescent="0.25">
      <c r="A214" s="180" t="s">
        <v>134</v>
      </c>
      <c r="B214" s="181">
        <v>8193</v>
      </c>
      <c r="C214" s="181">
        <v>24609</v>
      </c>
      <c r="D214" s="181">
        <v>27982</v>
      </c>
      <c r="E214" s="187">
        <v>377</v>
      </c>
      <c r="F214" s="187">
        <v>388</v>
      </c>
      <c r="G214" s="187">
        <v>395</v>
      </c>
      <c r="H214">
        <f t="shared" si="45"/>
        <v>3088761</v>
      </c>
      <c r="I214">
        <f t="shared" si="57"/>
        <v>23779001897</v>
      </c>
      <c r="J214">
        <f t="shared" si="46"/>
        <v>9548292</v>
      </c>
      <c r="K214">
        <f t="shared" si="58"/>
        <v>53711602086</v>
      </c>
      <c r="L214">
        <f t="shared" si="47"/>
        <v>11052890</v>
      </c>
      <c r="M214">
        <f t="shared" si="59"/>
        <v>51415740291</v>
      </c>
      <c r="N214">
        <f t="shared" si="48"/>
        <v>0.56224279511442987</v>
      </c>
      <c r="O214">
        <f t="shared" si="49"/>
        <v>-0.5758215026055552</v>
      </c>
      <c r="P214">
        <f t="shared" si="50"/>
        <v>-122.05431214920074</v>
      </c>
      <c r="Q214">
        <f t="shared" si="51"/>
        <v>0.78131228892097926</v>
      </c>
      <c r="R214">
        <f t="shared" si="52"/>
        <v>-0.24678035129092543</v>
      </c>
      <c r="S214">
        <f t="shared" si="53"/>
        <v>-74.81125819760048</v>
      </c>
      <c r="T214">
        <f t="shared" si="54"/>
        <v>0.93329773882407752</v>
      </c>
      <c r="U214">
        <f t="shared" si="55"/>
        <v>-6.9031009188387005E-2</v>
      </c>
      <c r="V214">
        <f t="shared" si="56"/>
        <v>-25.448461489784954</v>
      </c>
    </row>
    <row r="215" spans="1:22" x14ac:dyDescent="0.25">
      <c r="A215" s="180" t="s">
        <v>125</v>
      </c>
      <c r="B215" s="181">
        <v>14060</v>
      </c>
      <c r="C215" s="181">
        <v>31766</v>
      </c>
      <c r="D215" s="181">
        <v>26161</v>
      </c>
      <c r="E215" s="181">
        <v>9278</v>
      </c>
      <c r="F215" s="181">
        <v>8709</v>
      </c>
      <c r="G215" s="187">
        <v>8718</v>
      </c>
      <c r="H215">
        <f t="shared" si="45"/>
        <v>130448680</v>
      </c>
      <c r="I215">
        <f t="shared" si="57"/>
        <v>23909450577</v>
      </c>
      <c r="J215">
        <f t="shared" si="46"/>
        <v>276650094</v>
      </c>
      <c r="K215">
        <f t="shared" si="58"/>
        <v>53988252180</v>
      </c>
      <c r="L215">
        <f t="shared" si="47"/>
        <v>228071598</v>
      </c>
      <c r="M215">
        <f t="shared" si="59"/>
        <v>51643811889</v>
      </c>
      <c r="N215">
        <f t="shared" si="48"/>
        <v>0.96486435973500351</v>
      </c>
      <c r="O215">
        <f t="shared" si="49"/>
        <v>-3.5767747382714037E-2</v>
      </c>
      <c r="P215">
        <f t="shared" si="50"/>
        <v>-320.19328695864039</v>
      </c>
      <c r="Q215">
        <f t="shared" si="51"/>
        <v>1.0085402157691832</v>
      </c>
      <c r="R215">
        <f t="shared" si="52"/>
        <v>8.5039544333154055E-3</v>
      </c>
      <c r="S215">
        <f t="shared" si="53"/>
        <v>74.693435560236438</v>
      </c>
      <c r="T215">
        <f t="shared" si="54"/>
        <v>0.87256100869761599</v>
      </c>
      <c r="U215">
        <f t="shared" si="55"/>
        <v>-0.13632270334139543</v>
      </c>
      <c r="V215">
        <f t="shared" si="56"/>
        <v>-1037.0050149224458</v>
      </c>
    </row>
    <row r="216" spans="1:22" x14ac:dyDescent="0.25">
      <c r="A216" s="180" t="s">
        <v>157</v>
      </c>
      <c r="B216" s="181">
        <v>15594</v>
      </c>
      <c r="C216" s="181">
        <v>30291</v>
      </c>
      <c r="D216" s="181">
        <v>32915</v>
      </c>
      <c r="E216" s="181">
        <v>1420</v>
      </c>
      <c r="F216" s="181">
        <v>1448</v>
      </c>
      <c r="G216" s="187">
        <v>1496</v>
      </c>
      <c r="H216">
        <f t="shared" si="45"/>
        <v>22143480</v>
      </c>
      <c r="I216">
        <f t="shared" si="57"/>
        <v>23931594057</v>
      </c>
      <c r="J216">
        <f t="shared" si="46"/>
        <v>43861368</v>
      </c>
      <c r="K216">
        <f t="shared" si="58"/>
        <v>54032113548</v>
      </c>
      <c r="L216">
        <f t="shared" si="47"/>
        <v>49240840</v>
      </c>
      <c r="M216">
        <f t="shared" si="59"/>
        <v>51693052729</v>
      </c>
      <c r="N216">
        <f t="shared" si="48"/>
        <v>1.0701347671200316</v>
      </c>
      <c r="O216">
        <f t="shared" si="49"/>
        <v>6.7784591122175331E-2</v>
      </c>
      <c r="P216">
        <f t="shared" si="50"/>
        <v>103.00487964149504</v>
      </c>
      <c r="Q216">
        <f t="shared" si="51"/>
        <v>0.96171037196575981</v>
      </c>
      <c r="R216">
        <f t="shared" si="52"/>
        <v>-3.9041942289354252E-2</v>
      </c>
      <c r="S216">
        <f t="shared" si="53"/>
        <v>-54.368115138290158</v>
      </c>
      <c r="T216">
        <f t="shared" si="54"/>
        <v>1.0978305722748378</v>
      </c>
      <c r="U216">
        <f t="shared" si="55"/>
        <v>9.333602542035889E-2</v>
      </c>
      <c r="V216">
        <f t="shared" si="56"/>
        <v>153.29084473283277</v>
      </c>
    </row>
    <row r="217" spans="1:22" x14ac:dyDescent="0.25">
      <c r="A217" s="180" t="s">
        <v>171</v>
      </c>
      <c r="B217" s="181">
        <v>16576</v>
      </c>
      <c r="C217" s="181">
        <v>36793</v>
      </c>
      <c r="D217" s="181">
        <v>35323</v>
      </c>
      <c r="E217" s="181">
        <v>5753</v>
      </c>
      <c r="F217" s="181">
        <v>6022</v>
      </c>
      <c r="G217" s="187">
        <v>5988</v>
      </c>
      <c r="H217">
        <f t="shared" si="45"/>
        <v>95361728</v>
      </c>
      <c r="I217">
        <f t="shared" si="57"/>
        <v>24026955785</v>
      </c>
      <c r="J217">
        <f t="shared" si="46"/>
        <v>221567446</v>
      </c>
      <c r="K217">
        <f t="shared" si="58"/>
        <v>54253680994</v>
      </c>
      <c r="L217">
        <f t="shared" si="47"/>
        <v>211514124</v>
      </c>
      <c r="M217">
        <f t="shared" si="59"/>
        <v>51904566853</v>
      </c>
      <c r="N217">
        <f t="shared" si="48"/>
        <v>1.1375242977928464</v>
      </c>
      <c r="O217">
        <f t="shared" si="49"/>
        <v>0.12885423231183979</v>
      </c>
      <c r="P217">
        <f t="shared" si="50"/>
        <v>843.24494019731515</v>
      </c>
      <c r="Q217">
        <f t="shared" si="51"/>
        <v>1.1681426732605791</v>
      </c>
      <c r="R217">
        <f t="shared" si="52"/>
        <v>0.15541502871031046</v>
      </c>
      <c r="S217">
        <f t="shared" si="53"/>
        <v>1093.2755950114458</v>
      </c>
      <c r="T217">
        <f t="shared" si="54"/>
        <v>1.1781458090373416</v>
      </c>
      <c r="U217">
        <f t="shared" si="55"/>
        <v>0.1639418543416192</v>
      </c>
      <c r="V217">
        <f t="shared" si="56"/>
        <v>1156.5666828069131</v>
      </c>
    </row>
    <row r="218" spans="1:22" x14ac:dyDescent="0.25">
      <c r="A218" s="180" t="s">
        <v>158</v>
      </c>
      <c r="B218" s="181">
        <v>12264</v>
      </c>
      <c r="C218" s="181">
        <v>29388</v>
      </c>
      <c r="D218" s="181">
        <v>33029</v>
      </c>
      <c r="E218" s="187">
        <v>644</v>
      </c>
      <c r="F218" s="187">
        <v>628</v>
      </c>
      <c r="G218" s="181">
        <v>661</v>
      </c>
      <c r="H218">
        <f t="shared" si="45"/>
        <v>7898016</v>
      </c>
      <c r="I218">
        <f t="shared" si="57"/>
        <v>24034853801</v>
      </c>
      <c r="J218">
        <f t="shared" si="46"/>
        <v>18455664</v>
      </c>
      <c r="K218">
        <f t="shared" si="58"/>
        <v>54272136658</v>
      </c>
      <c r="L218">
        <f t="shared" si="47"/>
        <v>21832169</v>
      </c>
      <c r="M218">
        <f t="shared" si="59"/>
        <v>51926399022</v>
      </c>
      <c r="N218">
        <f t="shared" si="48"/>
        <v>0.84161426086700453</v>
      </c>
      <c r="O218">
        <f t="shared" si="49"/>
        <v>-0.17243349219571982</v>
      </c>
      <c r="P218">
        <f t="shared" si="50"/>
        <v>-93.45888103746303</v>
      </c>
      <c r="Q218">
        <f t="shared" si="51"/>
        <v>0.93304098284407078</v>
      </c>
      <c r="R218">
        <f t="shared" si="52"/>
        <v>-6.9306153221616984E-2</v>
      </c>
      <c r="S218">
        <f t="shared" si="53"/>
        <v>-40.609922268356662</v>
      </c>
      <c r="T218">
        <f t="shared" si="54"/>
        <v>1.1016328716896739</v>
      </c>
      <c r="U218">
        <f t="shared" si="55"/>
        <v>9.6793507937789972E-2</v>
      </c>
      <c r="V218">
        <f t="shared" si="56"/>
        <v>70.483031582990805</v>
      </c>
    </row>
    <row r="219" spans="1:22" x14ac:dyDescent="0.25">
      <c r="A219" s="180" t="s">
        <v>188</v>
      </c>
      <c r="B219" s="181">
        <v>20218</v>
      </c>
      <c r="C219" s="181">
        <v>40787</v>
      </c>
      <c r="D219" s="181">
        <v>40141</v>
      </c>
      <c r="E219" s="181">
        <v>24571</v>
      </c>
      <c r="F219" s="181">
        <v>21974</v>
      </c>
      <c r="G219" s="187">
        <v>22011</v>
      </c>
      <c r="H219">
        <f t="shared" si="45"/>
        <v>496776478</v>
      </c>
      <c r="I219">
        <f t="shared" si="57"/>
        <v>24531630279</v>
      </c>
      <c r="J219">
        <f t="shared" si="46"/>
        <v>896253538</v>
      </c>
      <c r="K219">
        <f t="shared" si="58"/>
        <v>55168390196</v>
      </c>
      <c r="L219">
        <f t="shared" si="47"/>
        <v>883543551</v>
      </c>
      <c r="M219">
        <f t="shared" si="59"/>
        <v>52809942573</v>
      </c>
      <c r="N219">
        <f t="shared" si="48"/>
        <v>1.3874557343614724</v>
      </c>
      <c r="O219">
        <f t="shared" si="49"/>
        <v>0.32747166296663305</v>
      </c>
      <c r="P219">
        <f t="shared" si="50"/>
        <v>11163.893720286889</v>
      </c>
      <c r="Q219">
        <f t="shared" si="51"/>
        <v>1.2949483655662555</v>
      </c>
      <c r="R219">
        <f t="shared" si="52"/>
        <v>0.25847082220697609</v>
      </c>
      <c r="S219">
        <f t="shared" si="53"/>
        <v>7354.8377472089269</v>
      </c>
      <c r="T219">
        <f t="shared" si="54"/>
        <v>1.3388429895696268</v>
      </c>
      <c r="U219">
        <f t="shared" si="55"/>
        <v>0.29180580036357406</v>
      </c>
      <c r="V219">
        <f t="shared" si="56"/>
        <v>8599.3048065670118</v>
      </c>
    </row>
    <row r="220" spans="1:22" x14ac:dyDescent="0.25">
      <c r="A220" s="180" t="s">
        <v>41</v>
      </c>
      <c r="B220" s="181">
        <v>9173</v>
      </c>
      <c r="C220" s="181">
        <v>18452</v>
      </c>
      <c r="D220" s="181">
        <v>15393</v>
      </c>
      <c r="E220" s="181">
        <v>4774</v>
      </c>
      <c r="F220" s="181">
        <v>4973</v>
      </c>
      <c r="G220" s="187">
        <v>5021</v>
      </c>
      <c r="H220">
        <f t="shared" si="45"/>
        <v>43791902</v>
      </c>
      <c r="I220">
        <f t="shared" si="57"/>
        <v>24575422181</v>
      </c>
      <c r="J220">
        <f t="shared" si="46"/>
        <v>91761796</v>
      </c>
      <c r="K220">
        <f t="shared" si="58"/>
        <v>55260151992</v>
      </c>
      <c r="L220">
        <f t="shared" si="47"/>
        <v>77288253</v>
      </c>
      <c r="M220">
        <f t="shared" si="59"/>
        <v>52887230826</v>
      </c>
      <c r="N220">
        <f t="shared" si="48"/>
        <v>0.6294950762339393</v>
      </c>
      <c r="O220">
        <f t="shared" si="49"/>
        <v>-0.46283724723771447</v>
      </c>
      <c r="P220">
        <f t="shared" si="50"/>
        <v>-1390.922889548217</v>
      </c>
      <c r="Q220">
        <f t="shared" si="51"/>
        <v>0.58583340871916412</v>
      </c>
      <c r="R220">
        <f t="shared" si="52"/>
        <v>-0.53471981528407386</v>
      </c>
      <c r="S220">
        <f t="shared" si="53"/>
        <v>-1557.82572872112</v>
      </c>
      <c r="T220">
        <f t="shared" si="54"/>
        <v>0.51341048151379542</v>
      </c>
      <c r="U220">
        <f t="shared" si="55"/>
        <v>-0.66667959487154382</v>
      </c>
      <c r="V220">
        <f t="shared" si="56"/>
        <v>-1718.5893452202936</v>
      </c>
    </row>
    <row r="221" spans="1:22" x14ac:dyDescent="0.25">
      <c r="A221" s="180" t="s">
        <v>90</v>
      </c>
      <c r="B221" s="181">
        <v>10809</v>
      </c>
      <c r="C221" s="181">
        <v>16278</v>
      </c>
      <c r="D221" s="181">
        <v>21106</v>
      </c>
      <c r="E221" s="187">
        <v>168</v>
      </c>
      <c r="F221" s="187">
        <v>235</v>
      </c>
      <c r="G221" s="181">
        <v>248</v>
      </c>
      <c r="H221">
        <f t="shared" si="45"/>
        <v>1815912</v>
      </c>
      <c r="I221">
        <f t="shared" si="57"/>
        <v>24577238093</v>
      </c>
      <c r="J221">
        <f t="shared" si="46"/>
        <v>3825330</v>
      </c>
      <c r="K221">
        <f t="shared" si="58"/>
        <v>55263977322</v>
      </c>
      <c r="L221">
        <f t="shared" si="47"/>
        <v>5234288</v>
      </c>
      <c r="M221">
        <f t="shared" si="59"/>
        <v>52892465114</v>
      </c>
      <c r="N221">
        <f t="shared" si="48"/>
        <v>0.74176521083752867</v>
      </c>
      <c r="O221">
        <f t="shared" si="49"/>
        <v>-0.29872251333116701</v>
      </c>
      <c r="P221">
        <f t="shared" si="50"/>
        <v>-37.225770637945608</v>
      </c>
      <c r="Q221">
        <f t="shared" si="51"/>
        <v>0.5168109813099151</v>
      </c>
      <c r="R221">
        <f t="shared" si="52"/>
        <v>-0.66007807807479824</v>
      </c>
      <c r="S221">
        <f t="shared" si="53"/>
        <v>-80.16686582868482</v>
      </c>
      <c r="T221">
        <f t="shared" si="54"/>
        <v>0.7039590478029083</v>
      </c>
      <c r="U221">
        <f t="shared" si="55"/>
        <v>-0.35103509525058268</v>
      </c>
      <c r="V221">
        <f t="shared" si="56"/>
        <v>-61.284354186704846</v>
      </c>
    </row>
    <row r="222" spans="1:22" x14ac:dyDescent="0.25">
      <c r="A222" s="180" t="s">
        <v>253</v>
      </c>
      <c r="B222" s="181">
        <v>58030</v>
      </c>
      <c r="C222" s="181">
        <v>285377</v>
      </c>
      <c r="D222" s="181">
        <v>169000</v>
      </c>
      <c r="E222" s="181">
        <v>1010</v>
      </c>
      <c r="F222" s="187">
        <v>967</v>
      </c>
      <c r="G222" s="181">
        <v>948</v>
      </c>
      <c r="H222">
        <f t="shared" si="45"/>
        <v>58610300</v>
      </c>
      <c r="I222">
        <f t="shared" si="57"/>
        <v>24635848393</v>
      </c>
      <c r="J222">
        <f t="shared" si="46"/>
        <v>275959559</v>
      </c>
      <c r="K222">
        <f t="shared" si="58"/>
        <v>55539936881</v>
      </c>
      <c r="L222">
        <f t="shared" si="47"/>
        <v>160212000</v>
      </c>
      <c r="M222">
        <f t="shared" si="59"/>
        <v>53052677114</v>
      </c>
      <c r="N222">
        <f t="shared" si="48"/>
        <v>3.9822957891480977</v>
      </c>
      <c r="O222">
        <f t="shared" si="49"/>
        <v>1.3818584844372841</v>
      </c>
      <c r="P222">
        <f t="shared" si="50"/>
        <v>5557.9989160108998</v>
      </c>
      <c r="Q222">
        <f t="shared" si="51"/>
        <v>9.0604476848064657</v>
      </c>
      <c r="R222">
        <f t="shared" si="52"/>
        <v>2.2039185321681365</v>
      </c>
      <c r="S222">
        <f t="shared" si="53"/>
        <v>19309.528439729456</v>
      </c>
      <c r="T222">
        <f t="shared" si="54"/>
        <v>5.6367421149763812</v>
      </c>
      <c r="U222">
        <f t="shared" si="55"/>
        <v>1.7293062594235924</v>
      </c>
      <c r="V222">
        <f t="shared" si="56"/>
        <v>9240.7754442316036</v>
      </c>
    </row>
    <row r="223" spans="1:22" x14ac:dyDescent="0.25">
      <c r="A223" s="180" t="s">
        <v>195</v>
      </c>
      <c r="B223" s="181">
        <v>17617</v>
      </c>
      <c r="C223" s="181">
        <v>51198</v>
      </c>
      <c r="D223" s="181">
        <v>43469</v>
      </c>
      <c r="E223" s="181">
        <v>10564</v>
      </c>
      <c r="F223" s="181">
        <v>10816</v>
      </c>
      <c r="G223" s="181">
        <v>10957</v>
      </c>
      <c r="H223">
        <f t="shared" si="45"/>
        <v>186105988</v>
      </c>
      <c r="I223">
        <f t="shared" si="57"/>
        <v>24821954381</v>
      </c>
      <c r="J223">
        <f t="shared" si="46"/>
        <v>553757568</v>
      </c>
      <c r="K223">
        <f t="shared" si="58"/>
        <v>56093694449</v>
      </c>
      <c r="L223">
        <f t="shared" si="47"/>
        <v>476289833</v>
      </c>
      <c r="M223">
        <f t="shared" si="59"/>
        <v>53528966947</v>
      </c>
      <c r="N223">
        <f t="shared" si="48"/>
        <v>1.2089626902881621</v>
      </c>
      <c r="O223">
        <f t="shared" si="49"/>
        <v>0.18976271117977042</v>
      </c>
      <c r="P223">
        <f t="shared" si="50"/>
        <v>2423.551023575596</v>
      </c>
      <c r="Q223">
        <f t="shared" si="51"/>
        <v>1.6254876902018081</v>
      </c>
      <c r="R223">
        <f t="shared" si="52"/>
        <v>0.48580788780285478</v>
      </c>
      <c r="S223">
        <f t="shared" si="53"/>
        <v>8541.1220032688252</v>
      </c>
      <c r="T223">
        <f t="shared" si="54"/>
        <v>1.4498434496799308</v>
      </c>
      <c r="U223">
        <f t="shared" si="55"/>
        <v>0.37145558486578445</v>
      </c>
      <c r="V223">
        <f t="shared" si="56"/>
        <v>5900.9191570092562</v>
      </c>
    </row>
    <row r="224" spans="1:22" x14ac:dyDescent="0.25">
      <c r="A224" s="180" t="s">
        <v>48</v>
      </c>
      <c r="B224" s="181">
        <v>12527</v>
      </c>
      <c r="C224" s="181">
        <v>19256</v>
      </c>
      <c r="D224" s="181">
        <v>16483</v>
      </c>
      <c r="E224" s="187">
        <v>79</v>
      </c>
      <c r="F224" s="187">
        <v>121</v>
      </c>
      <c r="G224" s="181">
        <v>123</v>
      </c>
      <c r="H224">
        <f t="shared" si="45"/>
        <v>989633</v>
      </c>
      <c r="I224">
        <f t="shared" si="57"/>
        <v>24822944014</v>
      </c>
      <c r="J224">
        <f t="shared" si="46"/>
        <v>2329976</v>
      </c>
      <c r="K224">
        <f t="shared" si="58"/>
        <v>56096024425</v>
      </c>
      <c r="L224">
        <f t="shared" si="47"/>
        <v>2027409</v>
      </c>
      <c r="M224">
        <f t="shared" si="59"/>
        <v>53530994356</v>
      </c>
      <c r="N224">
        <f t="shared" si="48"/>
        <v>0.85966257712662797</v>
      </c>
      <c r="O224">
        <f t="shared" si="49"/>
        <v>-0.15121531890317799</v>
      </c>
      <c r="P224">
        <f t="shared" si="50"/>
        <v>-10.26953790919714</v>
      </c>
      <c r="Q224">
        <f t="shared" si="51"/>
        <v>0.61135964222286054</v>
      </c>
      <c r="R224">
        <f t="shared" si="52"/>
        <v>-0.49206988049887723</v>
      </c>
      <c r="S224">
        <f t="shared" si="53"/>
        <v>-36.400631596943157</v>
      </c>
      <c r="T224">
        <f t="shared" si="54"/>
        <v>0.54976580048021118</v>
      </c>
      <c r="U224">
        <f t="shared" si="55"/>
        <v>-0.59826290875026222</v>
      </c>
      <c r="V224">
        <f t="shared" si="56"/>
        <v>-40.455251891985014</v>
      </c>
    </row>
    <row r="225" spans="1:22" x14ac:dyDescent="0.25">
      <c r="A225" s="180" t="s">
        <v>92</v>
      </c>
      <c r="B225" s="181">
        <v>9230</v>
      </c>
      <c r="C225" s="181">
        <v>15318</v>
      </c>
      <c r="D225" s="181">
        <v>21290</v>
      </c>
      <c r="E225" s="181">
        <v>4266</v>
      </c>
      <c r="F225" s="181">
        <v>4969</v>
      </c>
      <c r="G225" s="187">
        <v>5147</v>
      </c>
      <c r="H225">
        <f t="shared" si="45"/>
        <v>39375180</v>
      </c>
      <c r="I225">
        <f t="shared" si="57"/>
        <v>24862319194</v>
      </c>
      <c r="J225">
        <f t="shared" si="46"/>
        <v>76115142</v>
      </c>
      <c r="K225">
        <f t="shared" si="58"/>
        <v>56172139567</v>
      </c>
      <c r="L225">
        <f t="shared" si="47"/>
        <v>109579630</v>
      </c>
      <c r="M225">
        <f t="shared" si="59"/>
        <v>53640573986</v>
      </c>
      <c r="N225">
        <f t="shared" si="48"/>
        <v>0.63340668850313531</v>
      </c>
      <c r="O225">
        <f t="shared" si="49"/>
        <v>-0.45664258525047208</v>
      </c>
      <c r="P225">
        <f t="shared" si="50"/>
        <v>-1233.8998354343501</v>
      </c>
      <c r="Q225">
        <f t="shared" si="51"/>
        <v>0.48633189652938191</v>
      </c>
      <c r="R225">
        <f t="shared" si="52"/>
        <v>-0.72086397349224629</v>
      </c>
      <c r="S225">
        <f t="shared" si="53"/>
        <v>-1742.0277633965372</v>
      </c>
      <c r="T225">
        <f t="shared" si="54"/>
        <v>0.71009609247246841</v>
      </c>
      <c r="U225">
        <f t="shared" si="55"/>
        <v>-0.34235497659409303</v>
      </c>
      <c r="V225">
        <f t="shared" si="56"/>
        <v>-1251.2610804641856</v>
      </c>
    </row>
    <row r="226" spans="1:22" x14ac:dyDescent="0.25">
      <c r="A226" s="180" t="s">
        <v>237</v>
      </c>
      <c r="B226" s="181">
        <v>34359</v>
      </c>
      <c r="C226" s="181">
        <v>110999</v>
      </c>
      <c r="D226" s="181">
        <v>73560</v>
      </c>
      <c r="E226" s="181">
        <v>1182</v>
      </c>
      <c r="F226" s="181">
        <v>1308</v>
      </c>
      <c r="G226" s="181">
        <v>1319</v>
      </c>
      <c r="H226">
        <f t="shared" si="45"/>
        <v>40612338</v>
      </c>
      <c r="I226">
        <f t="shared" si="57"/>
        <v>24902931532</v>
      </c>
      <c r="J226">
        <f t="shared" si="46"/>
        <v>145186692</v>
      </c>
      <c r="K226">
        <f t="shared" si="58"/>
        <v>56317326259</v>
      </c>
      <c r="L226">
        <f t="shared" si="47"/>
        <v>97025640</v>
      </c>
      <c r="M226">
        <f t="shared" si="59"/>
        <v>53737599626</v>
      </c>
      <c r="N226">
        <f t="shared" si="48"/>
        <v>2.3578787010053333</v>
      </c>
      <c r="O226">
        <f t="shared" si="49"/>
        <v>0.85776235931845601</v>
      </c>
      <c r="P226">
        <f t="shared" si="50"/>
        <v>2390.5945243171859</v>
      </c>
      <c r="Q226">
        <f t="shared" si="51"/>
        <v>3.5241124287024981</v>
      </c>
      <c r="R226">
        <f t="shared" si="52"/>
        <v>1.2596286112830959</v>
      </c>
      <c r="S226">
        <f t="shared" si="53"/>
        <v>5806.30728070021</v>
      </c>
      <c r="T226">
        <f t="shared" si="54"/>
        <v>2.4534837276784769</v>
      </c>
      <c r="U226">
        <f t="shared" si="55"/>
        <v>0.89750894423663918</v>
      </c>
      <c r="V226">
        <f t="shared" si="56"/>
        <v>2904.4691153821077</v>
      </c>
    </row>
    <row r="227" spans="1:22" x14ac:dyDescent="0.25">
      <c r="A227" s="180" t="s">
        <v>202</v>
      </c>
      <c r="B227" s="181">
        <v>22520</v>
      </c>
      <c r="C227" s="181">
        <v>50788</v>
      </c>
      <c r="D227" s="181">
        <v>46716</v>
      </c>
      <c r="E227" s="181">
        <v>8878</v>
      </c>
      <c r="F227" s="181">
        <v>9846</v>
      </c>
      <c r="G227" s="181">
        <v>9947</v>
      </c>
      <c r="H227">
        <f t="shared" si="45"/>
        <v>199932560</v>
      </c>
      <c r="I227">
        <f t="shared" si="57"/>
        <v>25102864092</v>
      </c>
      <c r="J227">
        <f t="shared" si="46"/>
        <v>500058648</v>
      </c>
      <c r="K227">
        <f t="shared" si="58"/>
        <v>56817384907</v>
      </c>
      <c r="L227">
        <f t="shared" si="47"/>
        <v>464684052</v>
      </c>
      <c r="M227">
        <f t="shared" si="59"/>
        <v>54202283678</v>
      </c>
      <c r="N227">
        <f t="shared" si="48"/>
        <v>1.5454299702156671</v>
      </c>
      <c r="O227">
        <f t="shared" si="49"/>
        <v>0.43530216950625678</v>
      </c>
      <c r="P227">
        <f t="shared" si="50"/>
        <v>5972.4882293935334</v>
      </c>
      <c r="Q227">
        <f t="shared" si="51"/>
        <v>1.6124705810767888</v>
      </c>
      <c r="R227">
        <f t="shared" si="52"/>
        <v>0.47776752522789701</v>
      </c>
      <c r="S227">
        <f t="shared" si="53"/>
        <v>7585.2213340687922</v>
      </c>
      <c r="T227">
        <f t="shared" si="54"/>
        <v>1.5581422759954831</v>
      </c>
      <c r="U227">
        <f t="shared" si="55"/>
        <v>0.44349426291683786</v>
      </c>
      <c r="V227">
        <f t="shared" si="56"/>
        <v>6873.6471626305638</v>
      </c>
    </row>
    <row r="228" spans="1:22" x14ac:dyDescent="0.25">
      <c r="A228" s="180" t="s">
        <v>118</v>
      </c>
      <c r="B228" s="181">
        <v>11642</v>
      </c>
      <c r="C228" s="181">
        <v>19309</v>
      </c>
      <c r="D228" s="181">
        <v>25013</v>
      </c>
      <c r="E228" s="181">
        <v>17300</v>
      </c>
      <c r="F228" s="181">
        <v>15996</v>
      </c>
      <c r="G228" s="181">
        <v>15977</v>
      </c>
      <c r="H228">
        <f t="shared" si="45"/>
        <v>201406600</v>
      </c>
      <c r="I228">
        <f t="shared" si="57"/>
        <v>25304270692</v>
      </c>
      <c r="J228">
        <f t="shared" si="46"/>
        <v>308866764</v>
      </c>
      <c r="K228">
        <f t="shared" si="58"/>
        <v>57126251671</v>
      </c>
      <c r="L228">
        <f t="shared" si="47"/>
        <v>399632701</v>
      </c>
      <c r="M228">
        <f t="shared" si="59"/>
        <v>54601916379</v>
      </c>
      <c r="N228">
        <f t="shared" si="48"/>
        <v>0.79892964978911174</v>
      </c>
      <c r="O228">
        <f t="shared" si="49"/>
        <v>-0.22448238491568909</v>
      </c>
      <c r="P228">
        <f t="shared" si="50"/>
        <v>-3102.6794537461278</v>
      </c>
      <c r="Q228">
        <f t="shared" si="51"/>
        <v>0.61304234169511918</v>
      </c>
      <c r="R228">
        <f t="shared" si="52"/>
        <v>-0.48932127251924634</v>
      </c>
      <c r="S228">
        <f t="shared" si="53"/>
        <v>-4798.3946413079639</v>
      </c>
      <c r="T228">
        <f t="shared" si="54"/>
        <v>0.83427118652014332</v>
      </c>
      <c r="U228">
        <f t="shared" si="55"/>
        <v>-0.18119676578442936</v>
      </c>
      <c r="V228">
        <f t="shared" si="56"/>
        <v>-2415.1990060153689</v>
      </c>
    </row>
    <row r="229" spans="1:22" x14ac:dyDescent="0.25">
      <c r="A229" s="180" t="s">
        <v>96</v>
      </c>
      <c r="B229" s="181">
        <v>11518</v>
      </c>
      <c r="C229" s="181">
        <v>23029</v>
      </c>
      <c r="D229" s="181">
        <v>21939</v>
      </c>
      <c r="E229" s="181">
        <v>4430</v>
      </c>
      <c r="F229" s="181">
        <v>4029</v>
      </c>
      <c r="G229" s="181">
        <v>4002</v>
      </c>
      <c r="H229">
        <f t="shared" si="45"/>
        <v>51024740</v>
      </c>
      <c r="I229">
        <f t="shared" si="57"/>
        <v>25355295432</v>
      </c>
      <c r="J229">
        <f t="shared" si="46"/>
        <v>92783841</v>
      </c>
      <c r="K229">
        <f t="shared" si="58"/>
        <v>57219035512</v>
      </c>
      <c r="L229">
        <f t="shared" si="47"/>
        <v>87799878</v>
      </c>
      <c r="M229">
        <f t="shared" si="59"/>
        <v>54689716257</v>
      </c>
      <c r="N229">
        <f t="shared" si="48"/>
        <v>0.79042017748419424</v>
      </c>
      <c r="O229">
        <f t="shared" si="49"/>
        <v>-0.2351906046807522</v>
      </c>
      <c r="P229">
        <f t="shared" si="50"/>
        <v>-823.53433976008171</v>
      </c>
      <c r="Q229">
        <f t="shared" si="51"/>
        <v>0.73114879521968512</v>
      </c>
      <c r="R229">
        <f t="shared" si="52"/>
        <v>-0.31313828971376889</v>
      </c>
      <c r="S229">
        <f t="shared" si="53"/>
        <v>-922.44230286007928</v>
      </c>
      <c r="T229">
        <f t="shared" si="54"/>
        <v>0.73174251633412324</v>
      </c>
      <c r="U229">
        <f t="shared" si="55"/>
        <v>-0.31232658054255735</v>
      </c>
      <c r="V229">
        <f t="shared" si="56"/>
        <v>-914.6276371329011</v>
      </c>
    </row>
    <row r="230" spans="1:22" x14ac:dyDescent="0.25">
      <c r="A230" s="180" t="s">
        <v>151</v>
      </c>
      <c r="B230" s="181">
        <v>12400</v>
      </c>
      <c r="C230" s="181">
        <v>26934</v>
      </c>
      <c r="D230" s="181">
        <v>31599</v>
      </c>
      <c r="E230" s="187">
        <v>639</v>
      </c>
      <c r="F230" s="187">
        <v>624</v>
      </c>
      <c r="G230" s="181">
        <v>616</v>
      </c>
      <c r="H230">
        <f t="shared" si="45"/>
        <v>7923600</v>
      </c>
      <c r="I230">
        <f t="shared" si="57"/>
        <v>25363219032</v>
      </c>
      <c r="J230">
        <f t="shared" si="46"/>
        <v>16806816</v>
      </c>
      <c r="K230">
        <f t="shared" si="58"/>
        <v>57235842328</v>
      </c>
      <c r="L230">
        <f t="shared" si="47"/>
        <v>19464984</v>
      </c>
      <c r="M230">
        <f t="shared" si="59"/>
        <v>54709181241</v>
      </c>
      <c r="N230">
        <f t="shared" si="48"/>
        <v>0.85094723049175269</v>
      </c>
      <c r="O230">
        <f t="shared" si="49"/>
        <v>-0.16140516115424175</v>
      </c>
      <c r="P230">
        <f t="shared" si="50"/>
        <v>-87.764908642746036</v>
      </c>
      <c r="Q230">
        <f t="shared" si="51"/>
        <v>0.85512882237383292</v>
      </c>
      <c r="R230">
        <f t="shared" si="52"/>
        <v>-0.15650315195179793</v>
      </c>
      <c r="S230">
        <f t="shared" si="53"/>
        <v>-83.510142160432423</v>
      </c>
      <c r="T230">
        <f t="shared" si="54"/>
        <v>1.0539373614860277</v>
      </c>
      <c r="U230">
        <f t="shared" si="55"/>
        <v>5.2533019023033457E-2</v>
      </c>
      <c r="V230">
        <f t="shared" si="56"/>
        <v>34.105771059379208</v>
      </c>
    </row>
    <row r="231" spans="1:22" x14ac:dyDescent="0.25">
      <c r="A231" s="180" t="s">
        <v>46</v>
      </c>
      <c r="B231" s="181">
        <v>9161</v>
      </c>
      <c r="C231" s="181">
        <v>18589</v>
      </c>
      <c r="D231" s="181">
        <v>16330</v>
      </c>
      <c r="E231" s="181">
        <v>39663</v>
      </c>
      <c r="F231" s="181">
        <v>38505</v>
      </c>
      <c r="G231" s="181">
        <v>39020</v>
      </c>
      <c r="H231">
        <f t="shared" si="45"/>
        <v>363352743</v>
      </c>
      <c r="I231">
        <f t="shared" si="57"/>
        <v>25726571775</v>
      </c>
      <c r="J231">
        <f t="shared" si="46"/>
        <v>715769445</v>
      </c>
      <c r="K231">
        <f t="shared" si="58"/>
        <v>57951611773</v>
      </c>
      <c r="L231">
        <f t="shared" si="47"/>
        <v>637196600</v>
      </c>
      <c r="M231">
        <f t="shared" si="59"/>
        <v>55346377841</v>
      </c>
      <c r="N231">
        <f t="shared" si="48"/>
        <v>0.62867157891410863</v>
      </c>
      <c r="O231">
        <f t="shared" si="49"/>
        <v>-0.46414629073216124</v>
      </c>
      <c r="P231">
        <f t="shared" si="50"/>
        <v>-11573.488146722731</v>
      </c>
      <c r="Q231">
        <f t="shared" si="51"/>
        <v>0.59018302810971934</v>
      </c>
      <c r="R231">
        <f t="shared" si="52"/>
        <v>-0.52732257305464092</v>
      </c>
      <c r="S231">
        <f t="shared" si="53"/>
        <v>-11983.404152970652</v>
      </c>
      <c r="T231">
        <f t="shared" si="54"/>
        <v>0.54466271442345737</v>
      </c>
      <c r="U231">
        <f t="shared" si="55"/>
        <v>-0.60758854851710753</v>
      </c>
      <c r="V231">
        <f t="shared" si="56"/>
        <v>-12912.920911991274</v>
      </c>
    </row>
    <row r="232" spans="1:22" x14ac:dyDescent="0.25">
      <c r="A232" s="180" t="s">
        <v>14</v>
      </c>
      <c r="B232" s="181">
        <v>11060</v>
      </c>
      <c r="C232" s="181">
        <v>11715</v>
      </c>
      <c r="D232" s="181">
        <v>12761</v>
      </c>
      <c r="E232" s="187">
        <v>250</v>
      </c>
      <c r="F232" s="187">
        <v>263</v>
      </c>
      <c r="G232" s="181">
        <v>262</v>
      </c>
      <c r="H232">
        <f t="shared" si="45"/>
        <v>2765000</v>
      </c>
      <c r="I232">
        <f t="shared" si="57"/>
        <v>25729336775</v>
      </c>
      <c r="J232">
        <f t="shared" si="46"/>
        <v>3081045</v>
      </c>
      <c r="K232">
        <f t="shared" si="58"/>
        <v>57954692818</v>
      </c>
      <c r="L232">
        <f t="shared" si="47"/>
        <v>3343382</v>
      </c>
      <c r="M232">
        <f t="shared" si="59"/>
        <v>55349721223</v>
      </c>
      <c r="N232">
        <f t="shared" si="48"/>
        <v>0.75899002977732144</v>
      </c>
      <c r="O232">
        <f t="shared" si="49"/>
        <v>-0.27576663767104409</v>
      </c>
      <c r="P232">
        <f t="shared" si="50"/>
        <v>-52.326032134384391</v>
      </c>
      <c r="Q232">
        <f t="shared" si="51"/>
        <v>0.37194008146244351</v>
      </c>
      <c r="R232">
        <f t="shared" si="52"/>
        <v>-0.98902250901988897</v>
      </c>
      <c r="S232">
        <f t="shared" si="53"/>
        <v>-96.746420606711553</v>
      </c>
      <c r="T232">
        <f t="shared" si="54"/>
        <v>0.42562405993617514</v>
      </c>
      <c r="U232">
        <f t="shared" si="55"/>
        <v>-0.85419881074764192</v>
      </c>
      <c r="V232">
        <f t="shared" si="56"/>
        <v>-95.254702245642733</v>
      </c>
    </row>
    <row r="233" spans="1:22" x14ac:dyDescent="0.25">
      <c r="A233" s="180" t="s">
        <v>154</v>
      </c>
      <c r="B233" s="181">
        <v>16778</v>
      </c>
      <c r="C233" s="181">
        <v>32577</v>
      </c>
      <c r="D233" s="181">
        <v>32289</v>
      </c>
      <c r="E233" s="181">
        <v>176908</v>
      </c>
      <c r="F233" s="181">
        <v>184248</v>
      </c>
      <c r="G233" s="187">
        <v>185506</v>
      </c>
      <c r="H233">
        <f t="shared" si="45"/>
        <v>2968162424</v>
      </c>
      <c r="I233">
        <f t="shared" si="57"/>
        <v>28697499199</v>
      </c>
      <c r="J233">
        <f t="shared" si="46"/>
        <v>6002247096</v>
      </c>
      <c r="K233">
        <f t="shared" si="58"/>
        <v>63956939914</v>
      </c>
      <c r="L233">
        <f t="shared" si="47"/>
        <v>5989803234</v>
      </c>
      <c r="M233">
        <f t="shared" si="59"/>
        <v>61339524457</v>
      </c>
      <c r="N233">
        <f t="shared" si="48"/>
        <v>1.1513865026766634</v>
      </c>
      <c r="O233">
        <f t="shared" si="49"/>
        <v>0.1409668706588699</v>
      </c>
      <c r="P233">
        <f t="shared" si="50"/>
        <v>28713.469063208078</v>
      </c>
      <c r="Q233">
        <f t="shared" si="51"/>
        <v>1.0342886925994044</v>
      </c>
      <c r="R233">
        <f t="shared" si="52"/>
        <v>3.371393692322517E-2</v>
      </c>
      <c r="S233">
        <f t="shared" si="53"/>
        <v>6424.7173947052379</v>
      </c>
      <c r="T233">
        <f t="shared" si="54"/>
        <v>1.0769512789968778</v>
      </c>
      <c r="U233">
        <f t="shared" si="55"/>
        <v>7.4134159450789591E-2</v>
      </c>
      <c r="V233">
        <f t="shared" si="56"/>
        <v>14810.590872194942</v>
      </c>
    </row>
    <row r="234" spans="1:22" x14ac:dyDescent="0.25">
      <c r="A234" s="180" t="s">
        <v>27</v>
      </c>
      <c r="B234" s="181">
        <v>9495</v>
      </c>
      <c r="C234" s="181">
        <v>18867</v>
      </c>
      <c r="D234" s="181">
        <v>13970</v>
      </c>
      <c r="E234" s="181">
        <v>1263</v>
      </c>
      <c r="F234" s="181">
        <v>1377</v>
      </c>
      <c r="G234" s="187">
        <v>1455</v>
      </c>
      <c r="H234">
        <f t="shared" si="45"/>
        <v>11992185</v>
      </c>
      <c r="I234">
        <f t="shared" si="57"/>
        <v>28709491384</v>
      </c>
      <c r="J234">
        <f t="shared" si="46"/>
        <v>25979859</v>
      </c>
      <c r="K234">
        <f t="shared" si="58"/>
        <v>63982919773</v>
      </c>
      <c r="L234">
        <f t="shared" si="47"/>
        <v>20326350</v>
      </c>
      <c r="M234">
        <f t="shared" si="59"/>
        <v>61359850807</v>
      </c>
      <c r="N234">
        <f t="shared" si="48"/>
        <v>0.65159225431606393</v>
      </c>
      <c r="O234">
        <f t="shared" si="49"/>
        <v>-0.42833628950098362</v>
      </c>
      <c r="P234">
        <f t="shared" si="50"/>
        <v>-352.50406851191235</v>
      </c>
      <c r="Q234">
        <f t="shared" si="51"/>
        <v>0.59900926307741542</v>
      </c>
      <c r="R234">
        <f t="shared" si="52"/>
        <v>-0.51247821675017191</v>
      </c>
      <c r="S234">
        <f t="shared" si="53"/>
        <v>-422.71035696619663</v>
      </c>
      <c r="T234">
        <f t="shared" si="54"/>
        <v>0.46594844583562156</v>
      </c>
      <c r="U234">
        <f t="shared" si="55"/>
        <v>-0.76368028223061069</v>
      </c>
      <c r="V234">
        <f t="shared" si="56"/>
        <v>-517.74085710306304</v>
      </c>
    </row>
    <row r="235" spans="1:22" x14ac:dyDescent="0.25">
      <c r="A235" s="180" t="s">
        <v>133</v>
      </c>
      <c r="B235" s="181">
        <v>16388</v>
      </c>
      <c r="C235" s="181">
        <v>27725</v>
      </c>
      <c r="D235" s="181">
        <v>27847</v>
      </c>
      <c r="E235" s="181">
        <v>17979</v>
      </c>
      <c r="F235" s="181">
        <v>17894</v>
      </c>
      <c r="G235" s="187">
        <v>18095</v>
      </c>
      <c r="H235">
        <f t="shared" si="45"/>
        <v>294639852</v>
      </c>
      <c r="I235">
        <f t="shared" si="57"/>
        <v>29004131236</v>
      </c>
      <c r="J235">
        <f t="shared" si="46"/>
        <v>496111150</v>
      </c>
      <c r="K235">
        <f t="shared" si="58"/>
        <v>64479030923</v>
      </c>
      <c r="L235">
        <f t="shared" si="47"/>
        <v>503891465</v>
      </c>
      <c r="M235">
        <f t="shared" si="59"/>
        <v>61863742272</v>
      </c>
      <c r="N235">
        <f t="shared" si="48"/>
        <v>1.1246228397821649</v>
      </c>
      <c r="O235">
        <f t="shared" si="49"/>
        <v>0.11744772591939186</v>
      </c>
      <c r="P235">
        <f t="shared" si="50"/>
        <v>2374.7453385935914</v>
      </c>
      <c r="Q235">
        <f t="shared" si="51"/>
        <v>0.88024231827112642</v>
      </c>
      <c r="R235">
        <f t="shared" si="52"/>
        <v>-0.12755804774321722</v>
      </c>
      <c r="S235">
        <f t="shared" si="53"/>
        <v>-2009.1739587573934</v>
      </c>
      <c r="T235">
        <f t="shared" si="54"/>
        <v>0.9287950158328242</v>
      </c>
      <c r="U235">
        <f t="shared" si="55"/>
        <v>-7.3867214856582972E-2</v>
      </c>
      <c r="V235">
        <f t="shared" si="56"/>
        <v>-1241.4527304547023</v>
      </c>
    </row>
    <row r="236" spans="1:22" x14ac:dyDescent="0.25">
      <c r="A236" s="180" t="s">
        <v>162</v>
      </c>
      <c r="B236" s="181">
        <v>16134</v>
      </c>
      <c r="C236" s="181">
        <v>31147</v>
      </c>
      <c r="D236" s="181">
        <v>33530</v>
      </c>
      <c r="E236" s="181">
        <v>5120</v>
      </c>
      <c r="F236" s="181">
        <v>6065</v>
      </c>
      <c r="G236" s="187">
        <v>6145</v>
      </c>
      <c r="H236">
        <f t="shared" si="45"/>
        <v>82606080</v>
      </c>
      <c r="I236">
        <f t="shared" si="57"/>
        <v>29086737316</v>
      </c>
      <c r="J236">
        <f t="shared" si="46"/>
        <v>188906555</v>
      </c>
      <c r="K236">
        <f t="shared" si="58"/>
        <v>64667937478</v>
      </c>
      <c r="L236">
        <f t="shared" si="47"/>
        <v>206041850</v>
      </c>
      <c r="M236">
        <f t="shared" si="59"/>
        <v>62069784122</v>
      </c>
      <c r="N236">
        <f t="shared" si="48"/>
        <v>1.1071921465124144</v>
      </c>
      <c r="O236">
        <f t="shared" si="49"/>
        <v>0.10182721274954971</v>
      </c>
      <c r="P236">
        <f t="shared" si="50"/>
        <v>577.24052611865716</v>
      </c>
      <c r="Q236">
        <f t="shared" si="51"/>
        <v>0.98888755589506849</v>
      </c>
      <c r="R236">
        <f t="shared" si="52"/>
        <v>-1.1174648570312794E-2</v>
      </c>
      <c r="S236">
        <f t="shared" si="53"/>
        <v>-67.021106085422034</v>
      </c>
      <c r="T236">
        <f t="shared" si="54"/>
        <v>1.1183429770127695</v>
      </c>
      <c r="U236">
        <f t="shared" si="55"/>
        <v>0.11184810497865595</v>
      </c>
      <c r="V236">
        <f t="shared" si="56"/>
        <v>768.64451486118583</v>
      </c>
    </row>
    <row r="237" spans="1:22" x14ac:dyDescent="0.25">
      <c r="A237" s="180" t="s">
        <v>199</v>
      </c>
      <c r="B237" s="181">
        <v>36594</v>
      </c>
      <c r="C237" s="181">
        <v>66755</v>
      </c>
      <c r="D237" s="181">
        <v>44596</v>
      </c>
      <c r="E237" s="181">
        <v>5265</v>
      </c>
      <c r="F237" s="181">
        <v>5793</v>
      </c>
      <c r="G237" s="187">
        <v>6013</v>
      </c>
      <c r="H237">
        <f t="shared" si="45"/>
        <v>192667410</v>
      </c>
      <c r="I237">
        <f t="shared" si="57"/>
        <v>29279404726</v>
      </c>
      <c r="J237">
        <f t="shared" si="46"/>
        <v>386711715</v>
      </c>
      <c r="K237">
        <f t="shared" si="58"/>
        <v>65054649193</v>
      </c>
      <c r="L237">
        <f t="shared" si="47"/>
        <v>268155748</v>
      </c>
      <c r="M237">
        <f t="shared" si="59"/>
        <v>62337939870</v>
      </c>
      <c r="N237">
        <f t="shared" si="48"/>
        <v>2.5112550768238067</v>
      </c>
      <c r="O237">
        <f t="shared" si="49"/>
        <v>0.92078265877714149</v>
      </c>
      <c r="P237">
        <f t="shared" si="50"/>
        <v>12174.365466051035</v>
      </c>
      <c r="Q237">
        <f t="shared" si="51"/>
        <v>2.1194076088796772</v>
      </c>
      <c r="R237">
        <f t="shared" si="52"/>
        <v>0.75113661986241043</v>
      </c>
      <c r="S237">
        <f t="shared" si="53"/>
        <v>9222.2513185063035</v>
      </c>
      <c r="T237">
        <f t="shared" si="54"/>
        <v>1.4874328482809864</v>
      </c>
      <c r="U237">
        <f t="shared" si="55"/>
        <v>0.39705171340584394</v>
      </c>
      <c r="V237">
        <f t="shared" si="56"/>
        <v>3551.2042068094215</v>
      </c>
    </row>
    <row r="238" spans="1:22" x14ac:dyDescent="0.25">
      <c r="A238" s="180" t="s">
        <v>170</v>
      </c>
      <c r="B238" s="181">
        <v>16668</v>
      </c>
      <c r="C238" s="181">
        <v>37698</v>
      </c>
      <c r="D238" s="181">
        <v>35068</v>
      </c>
      <c r="E238" s="181">
        <v>15317</v>
      </c>
      <c r="F238" s="181">
        <v>14746</v>
      </c>
      <c r="G238" s="181">
        <v>14637</v>
      </c>
      <c r="H238">
        <f t="shared" si="45"/>
        <v>255303756</v>
      </c>
      <c r="I238">
        <f t="shared" si="57"/>
        <v>29534708482</v>
      </c>
      <c r="J238">
        <f t="shared" si="46"/>
        <v>555894708</v>
      </c>
      <c r="K238">
        <f t="shared" si="58"/>
        <v>65610543901</v>
      </c>
      <c r="L238">
        <f t="shared" si="47"/>
        <v>513290316</v>
      </c>
      <c r="M238">
        <f t="shared" si="59"/>
        <v>62851230186</v>
      </c>
      <c r="N238">
        <f t="shared" si="48"/>
        <v>1.1438377772448818</v>
      </c>
      <c r="O238">
        <f t="shared" si="49"/>
        <v>0.13438907979497411</v>
      </c>
      <c r="P238">
        <f t="shared" si="50"/>
        <v>2354.5186148830417</v>
      </c>
      <c r="Q238">
        <f t="shared" si="51"/>
        <v>1.1968755604755608</v>
      </c>
      <c r="R238">
        <f t="shared" si="52"/>
        <v>0.17971446166921698</v>
      </c>
      <c r="S238">
        <f t="shared" si="53"/>
        <v>3171.8033603914955</v>
      </c>
      <c r="T238">
        <f t="shared" si="54"/>
        <v>1.1696406656094185</v>
      </c>
      <c r="U238">
        <f t="shared" si="55"/>
        <v>0.15669657822685792</v>
      </c>
      <c r="V238">
        <f t="shared" si="56"/>
        <v>2682.6501863493854</v>
      </c>
    </row>
    <row r="239" spans="1:22" x14ac:dyDescent="0.25">
      <c r="A239" s="180" t="s">
        <v>59</v>
      </c>
      <c r="B239" s="181">
        <v>11830</v>
      </c>
      <c r="C239" s="181">
        <v>19782</v>
      </c>
      <c r="D239" s="181">
        <v>17743</v>
      </c>
      <c r="E239" s="181">
        <v>5370</v>
      </c>
      <c r="F239" s="181">
        <v>5760</v>
      </c>
      <c r="G239" s="187">
        <v>5822</v>
      </c>
      <c r="H239">
        <f t="shared" si="45"/>
        <v>63527100</v>
      </c>
      <c r="I239">
        <f t="shared" si="57"/>
        <v>29598235582</v>
      </c>
      <c r="J239">
        <f t="shared" si="46"/>
        <v>113944320</v>
      </c>
      <c r="K239">
        <f t="shared" si="58"/>
        <v>65724488221</v>
      </c>
      <c r="L239">
        <f t="shared" si="47"/>
        <v>103299746</v>
      </c>
      <c r="M239">
        <f t="shared" si="59"/>
        <v>62954529932</v>
      </c>
      <c r="N239">
        <f t="shared" si="48"/>
        <v>0.81183110779979317</v>
      </c>
      <c r="O239">
        <f t="shared" si="49"/>
        <v>-0.20846295577493743</v>
      </c>
      <c r="P239">
        <f t="shared" si="50"/>
        <v>-908.80114516906883</v>
      </c>
      <c r="Q239">
        <f t="shared" si="51"/>
        <v>0.628059640758861</v>
      </c>
      <c r="R239">
        <f t="shared" si="52"/>
        <v>-0.46512014766199905</v>
      </c>
      <c r="S239">
        <f t="shared" si="53"/>
        <v>-1682.6295908177483</v>
      </c>
      <c r="T239">
        <f t="shared" si="54"/>
        <v>0.59179121506524224</v>
      </c>
      <c r="U239">
        <f t="shared" si="55"/>
        <v>-0.52460138355803876</v>
      </c>
      <c r="V239">
        <f t="shared" si="56"/>
        <v>-1807.4660419485858</v>
      </c>
    </row>
    <row r="240" spans="1:22" x14ac:dyDescent="0.25">
      <c r="A240" s="180" t="s">
        <v>116</v>
      </c>
      <c r="B240" s="181">
        <v>10803</v>
      </c>
      <c r="C240" s="181">
        <v>22140</v>
      </c>
      <c r="D240" s="181">
        <v>24742</v>
      </c>
      <c r="E240" s="181">
        <v>9120</v>
      </c>
      <c r="F240" s="181">
        <v>9758</v>
      </c>
      <c r="G240" s="181">
        <v>9758</v>
      </c>
      <c r="H240">
        <f t="shared" si="45"/>
        <v>98523360</v>
      </c>
      <c r="I240">
        <f t="shared" si="57"/>
        <v>29696758942</v>
      </c>
      <c r="J240">
        <f t="shared" si="46"/>
        <v>216042120</v>
      </c>
      <c r="K240">
        <f t="shared" si="58"/>
        <v>65940530341</v>
      </c>
      <c r="L240">
        <f t="shared" si="47"/>
        <v>241432436</v>
      </c>
      <c r="M240">
        <f t="shared" si="59"/>
        <v>63195962368</v>
      </c>
      <c r="N240">
        <f t="shared" si="48"/>
        <v>0.74135346217761333</v>
      </c>
      <c r="O240">
        <f t="shared" si="49"/>
        <v>-0.29927776043038495</v>
      </c>
      <c r="P240">
        <f t="shared" si="50"/>
        <v>-2023.4599070921934</v>
      </c>
      <c r="Q240">
        <f t="shared" si="51"/>
        <v>0.70292389275104561</v>
      </c>
      <c r="R240">
        <f t="shared" si="52"/>
        <v>-0.35250665369915712</v>
      </c>
      <c r="S240">
        <f t="shared" si="53"/>
        <v>-2417.88943787276</v>
      </c>
      <c r="T240">
        <f t="shared" si="54"/>
        <v>0.82523238703399771</v>
      </c>
      <c r="U240">
        <f t="shared" si="55"/>
        <v>-0.19209025105884139</v>
      </c>
      <c r="V240">
        <f t="shared" si="56"/>
        <v>-1546.8293427419219</v>
      </c>
    </row>
    <row r="241" spans="1:22" x14ac:dyDescent="0.25">
      <c r="A241" s="180" t="s">
        <v>63</v>
      </c>
      <c r="B241" s="181">
        <v>9966</v>
      </c>
      <c r="C241" s="181">
        <v>19735</v>
      </c>
      <c r="D241" s="181">
        <v>18253</v>
      </c>
      <c r="E241" s="181">
        <v>6242</v>
      </c>
      <c r="F241" s="181">
        <v>6812</v>
      </c>
      <c r="G241" s="181">
        <v>6957</v>
      </c>
      <c r="H241">
        <f t="shared" si="45"/>
        <v>62207772</v>
      </c>
      <c r="I241">
        <f t="shared" si="57"/>
        <v>29758966714</v>
      </c>
      <c r="J241">
        <f t="shared" si="46"/>
        <v>134434820</v>
      </c>
      <c r="K241">
        <f t="shared" si="58"/>
        <v>66074965161</v>
      </c>
      <c r="L241">
        <f t="shared" si="47"/>
        <v>126986121</v>
      </c>
      <c r="M241">
        <f t="shared" si="59"/>
        <v>63322948489</v>
      </c>
      <c r="N241">
        <f t="shared" si="48"/>
        <v>0.68391452411942</v>
      </c>
      <c r="O241">
        <f t="shared" si="49"/>
        <v>-0.37992233390602004</v>
      </c>
      <c r="P241">
        <f t="shared" si="50"/>
        <v>-1621.886338505404</v>
      </c>
      <c r="Q241">
        <f t="shared" si="51"/>
        <v>0.62656743556648076</v>
      </c>
      <c r="R241">
        <f t="shared" si="52"/>
        <v>-0.46749887186483757</v>
      </c>
      <c r="S241">
        <f t="shared" si="53"/>
        <v>-1995.3681058983984</v>
      </c>
      <c r="T241">
        <f t="shared" si="54"/>
        <v>0.60880150192108806</v>
      </c>
      <c r="U241">
        <f t="shared" si="55"/>
        <v>-0.49626300541883406</v>
      </c>
      <c r="V241">
        <f t="shared" si="56"/>
        <v>-2101.8882378170001</v>
      </c>
    </row>
    <row r="242" spans="1:22" x14ac:dyDescent="0.25">
      <c r="A242" s="180" t="s">
        <v>49</v>
      </c>
      <c r="B242" s="181">
        <v>16060</v>
      </c>
      <c r="C242" s="181">
        <v>21645</v>
      </c>
      <c r="D242" s="181">
        <v>17122</v>
      </c>
      <c r="E242" s="181">
        <v>1573</v>
      </c>
      <c r="F242" s="181">
        <v>1504</v>
      </c>
      <c r="G242" s="181">
        <v>1504</v>
      </c>
      <c r="H242">
        <f t="shared" si="45"/>
        <v>25262380</v>
      </c>
      <c r="I242">
        <f t="shared" si="57"/>
        <v>29784229094</v>
      </c>
      <c r="J242">
        <f t="shared" si="46"/>
        <v>32554080</v>
      </c>
      <c r="K242">
        <f t="shared" si="58"/>
        <v>66107519241</v>
      </c>
      <c r="L242">
        <f t="shared" si="47"/>
        <v>25751488</v>
      </c>
      <c r="M242">
        <f t="shared" si="59"/>
        <v>63348699977</v>
      </c>
      <c r="N242">
        <f t="shared" si="48"/>
        <v>1.102113913040125</v>
      </c>
      <c r="O242">
        <f t="shared" si="49"/>
        <v>9.7230074753382773E-2</v>
      </c>
      <c r="P242">
        <f t="shared" si="50"/>
        <v>168.56050635252114</v>
      </c>
      <c r="Q242">
        <f t="shared" si="51"/>
        <v>0.68720811466108322</v>
      </c>
      <c r="R242">
        <f t="shared" si="52"/>
        <v>-0.37511810008570401</v>
      </c>
      <c r="S242">
        <f t="shared" si="53"/>
        <v>-387.7074403120568</v>
      </c>
      <c r="T242">
        <f t="shared" si="54"/>
        <v>0.57107868930547689</v>
      </c>
      <c r="U242">
        <f t="shared" si="55"/>
        <v>-0.56022826917918733</v>
      </c>
      <c r="V242">
        <f t="shared" si="56"/>
        <v>-481.1813762147882</v>
      </c>
    </row>
    <row r="243" spans="1:22" x14ac:dyDescent="0.25">
      <c r="A243" s="180" t="s">
        <v>122</v>
      </c>
      <c r="B243" s="181">
        <v>12494</v>
      </c>
      <c r="C243" s="181">
        <v>23609</v>
      </c>
      <c r="D243" s="181">
        <v>25474</v>
      </c>
      <c r="E243" s="181">
        <v>19202</v>
      </c>
      <c r="F243" s="181">
        <v>22474</v>
      </c>
      <c r="G243" s="181">
        <v>22658</v>
      </c>
      <c r="H243">
        <f t="shared" si="45"/>
        <v>239909788</v>
      </c>
      <c r="I243">
        <f t="shared" si="57"/>
        <v>30024138882</v>
      </c>
      <c r="J243">
        <f t="shared" si="46"/>
        <v>530588666</v>
      </c>
      <c r="K243">
        <f t="shared" si="58"/>
        <v>66638107907</v>
      </c>
      <c r="L243">
        <f t="shared" si="47"/>
        <v>577189892</v>
      </c>
      <c r="M243">
        <f t="shared" si="59"/>
        <v>63925889869</v>
      </c>
      <c r="N243">
        <f t="shared" si="48"/>
        <v>0.85739795949709341</v>
      </c>
      <c r="O243">
        <f t="shared" si="49"/>
        <v>-0.15385310469385477</v>
      </c>
      <c r="P243">
        <f t="shared" si="50"/>
        <v>-2532.9999167906863</v>
      </c>
      <c r="Q243">
        <f t="shared" si="51"/>
        <v>0.74956324227459059</v>
      </c>
      <c r="R243">
        <f t="shared" si="52"/>
        <v>-0.28826458571357177</v>
      </c>
      <c r="S243">
        <f t="shared" si="53"/>
        <v>-4856.0142077841356</v>
      </c>
      <c r="T243">
        <f t="shared" si="54"/>
        <v>0.84964715169768246</v>
      </c>
      <c r="U243">
        <f t="shared" si="55"/>
        <v>-0.16293413133191342</v>
      </c>
      <c r="V243">
        <f t="shared" si="56"/>
        <v>-3136.6946837660466</v>
      </c>
    </row>
    <row r="244" spans="1:22" x14ac:dyDescent="0.25">
      <c r="A244" s="180" t="s">
        <v>128</v>
      </c>
      <c r="B244" s="181">
        <v>11379</v>
      </c>
      <c r="C244" s="181">
        <v>27369</v>
      </c>
      <c r="D244" s="181">
        <v>26696</v>
      </c>
      <c r="E244" s="181">
        <v>10324</v>
      </c>
      <c r="F244" s="181">
        <v>10053</v>
      </c>
      <c r="G244" s="187">
        <v>10037</v>
      </c>
      <c r="H244">
        <f t="shared" si="45"/>
        <v>117476796</v>
      </c>
      <c r="I244">
        <f t="shared" si="57"/>
        <v>30141615678</v>
      </c>
      <c r="J244">
        <f t="shared" si="46"/>
        <v>275140557</v>
      </c>
      <c r="K244">
        <f t="shared" si="58"/>
        <v>66913248464</v>
      </c>
      <c r="L244">
        <f t="shared" si="47"/>
        <v>267947752</v>
      </c>
      <c r="M244">
        <f t="shared" si="59"/>
        <v>64193837621</v>
      </c>
      <c r="N244">
        <f t="shared" si="48"/>
        <v>0.7808813335294883</v>
      </c>
      <c r="O244">
        <f t="shared" si="49"/>
        <v>-0.24733208239036125</v>
      </c>
      <c r="P244">
        <f t="shared" si="50"/>
        <v>-1993.9464532643074</v>
      </c>
      <c r="Q244">
        <f t="shared" si="51"/>
        <v>0.86893965766501202</v>
      </c>
      <c r="R244">
        <f t="shared" si="52"/>
        <v>-0.14048159494820101</v>
      </c>
      <c r="S244">
        <f t="shared" si="53"/>
        <v>-1227.1700017634405</v>
      </c>
      <c r="T244">
        <f t="shared" si="54"/>
        <v>0.8904051331444347</v>
      </c>
      <c r="U244">
        <f t="shared" si="55"/>
        <v>-0.11607871405040833</v>
      </c>
      <c r="V244">
        <f t="shared" si="56"/>
        <v>-1037.3950404579396</v>
      </c>
    </row>
    <row r="245" spans="1:22" x14ac:dyDescent="0.25">
      <c r="A245" s="180" t="s">
        <v>153</v>
      </c>
      <c r="B245" s="181">
        <v>15839</v>
      </c>
      <c r="C245" s="181">
        <v>31944</v>
      </c>
      <c r="D245" s="181">
        <v>31988</v>
      </c>
      <c r="E245" s="181">
        <v>8280</v>
      </c>
      <c r="F245" s="181">
        <v>9099</v>
      </c>
      <c r="G245" s="181">
        <v>9337</v>
      </c>
      <c r="H245">
        <f t="shared" si="45"/>
        <v>131146920</v>
      </c>
      <c r="I245">
        <f t="shared" si="57"/>
        <v>30272762598</v>
      </c>
      <c r="J245">
        <f t="shared" si="46"/>
        <v>290658456</v>
      </c>
      <c r="K245">
        <f t="shared" si="58"/>
        <v>67203906920</v>
      </c>
      <c r="L245">
        <f t="shared" si="47"/>
        <v>298671956</v>
      </c>
      <c r="M245">
        <f t="shared" si="59"/>
        <v>64492509577</v>
      </c>
      <c r="N245">
        <f t="shared" si="48"/>
        <v>1.0869478373999091</v>
      </c>
      <c r="O245">
        <f t="shared" si="49"/>
        <v>8.3373619315050454E-2</v>
      </c>
      <c r="P245">
        <f t="shared" si="50"/>
        <v>750.35657874457434</v>
      </c>
      <c r="Q245">
        <f t="shared" si="51"/>
        <v>1.0141915460722404</v>
      </c>
      <c r="R245">
        <f t="shared" si="52"/>
        <v>1.4091788781272329E-2</v>
      </c>
      <c r="S245">
        <f t="shared" si="53"/>
        <v>130.04084299106751</v>
      </c>
      <c r="T245">
        <f t="shared" si="54"/>
        <v>1.0669118744015649</v>
      </c>
      <c r="U245">
        <f t="shared" si="55"/>
        <v>6.4768376970162217E-2</v>
      </c>
      <c r="V245">
        <f t="shared" si="56"/>
        <v>645.20677898678298</v>
      </c>
    </row>
    <row r="246" spans="1:22" x14ac:dyDescent="0.25">
      <c r="A246" s="180" t="s">
        <v>219</v>
      </c>
      <c r="B246" s="181">
        <v>23693</v>
      </c>
      <c r="C246" s="181">
        <v>81384</v>
      </c>
      <c r="D246" s="181">
        <v>56679</v>
      </c>
      <c r="E246" s="181">
        <v>1308</v>
      </c>
      <c r="F246" s="181">
        <v>1839</v>
      </c>
      <c r="G246" s="187">
        <v>1898</v>
      </c>
      <c r="H246">
        <f t="shared" si="45"/>
        <v>30990444</v>
      </c>
      <c r="I246">
        <f t="shared" si="57"/>
        <v>30303753042</v>
      </c>
      <c r="J246">
        <f t="shared" si="46"/>
        <v>149665176</v>
      </c>
      <c r="K246">
        <f t="shared" si="58"/>
        <v>67353572096</v>
      </c>
      <c r="L246">
        <f t="shared" si="47"/>
        <v>107576742</v>
      </c>
      <c r="M246">
        <f t="shared" si="59"/>
        <v>64600086319</v>
      </c>
      <c r="N246">
        <f t="shared" si="48"/>
        <v>1.6259268332291208</v>
      </c>
      <c r="O246">
        <f t="shared" si="49"/>
        <v>0.486078012099107</v>
      </c>
      <c r="P246">
        <f t="shared" si="50"/>
        <v>1033.7480860523062</v>
      </c>
      <c r="Q246">
        <f t="shared" si="51"/>
        <v>2.5838644122696972</v>
      </c>
      <c r="R246">
        <f t="shared" si="52"/>
        <v>0.94928611251179928</v>
      </c>
      <c r="S246">
        <f t="shared" si="53"/>
        <v>4510.7481232500168</v>
      </c>
      <c r="T246">
        <f t="shared" si="54"/>
        <v>1.8904432327499781</v>
      </c>
      <c r="U246">
        <f t="shared" si="55"/>
        <v>0.63681131625980936</v>
      </c>
      <c r="V246">
        <f t="shared" si="56"/>
        <v>2284.918011101005</v>
      </c>
    </row>
    <row r="247" spans="1:22" x14ac:dyDescent="0.25">
      <c r="A247" s="180" t="s">
        <v>107</v>
      </c>
      <c r="B247" s="181">
        <v>9649</v>
      </c>
      <c r="C247" s="181">
        <v>17733</v>
      </c>
      <c r="D247" s="181">
        <v>23905</v>
      </c>
      <c r="E247" s="181">
        <v>17861</v>
      </c>
      <c r="F247" s="181">
        <v>17694</v>
      </c>
      <c r="G247" s="187">
        <v>17856</v>
      </c>
      <c r="H247">
        <f t="shared" si="45"/>
        <v>172340789</v>
      </c>
      <c r="I247">
        <f t="shared" si="57"/>
        <v>30476093831</v>
      </c>
      <c r="J247">
        <f t="shared" si="46"/>
        <v>313767702</v>
      </c>
      <c r="K247">
        <f t="shared" si="58"/>
        <v>67667339798</v>
      </c>
      <c r="L247">
        <f t="shared" si="47"/>
        <v>426847680</v>
      </c>
      <c r="M247">
        <f t="shared" si="59"/>
        <v>65026933999</v>
      </c>
      <c r="N247">
        <f t="shared" si="48"/>
        <v>0.66216046992055821</v>
      </c>
      <c r="O247">
        <f t="shared" si="49"/>
        <v>-0.41224735072698615</v>
      </c>
      <c r="P247">
        <f t="shared" si="50"/>
        <v>-4875.5868186281104</v>
      </c>
      <c r="Q247">
        <f t="shared" si="51"/>
        <v>0.56300584418041066</v>
      </c>
      <c r="R247">
        <f t="shared" si="52"/>
        <v>-0.57446527046930573</v>
      </c>
      <c r="S247">
        <f t="shared" si="53"/>
        <v>-5722.7227267590024</v>
      </c>
      <c r="T247">
        <f t="shared" si="54"/>
        <v>0.79731550448822719</v>
      </c>
      <c r="U247">
        <f t="shared" si="55"/>
        <v>-0.22650481342141446</v>
      </c>
      <c r="V247">
        <f t="shared" si="56"/>
        <v>-3224.7185973380997</v>
      </c>
    </row>
    <row r="248" spans="1:22" x14ac:dyDescent="0.25">
      <c r="A248" s="180" t="s">
        <v>222</v>
      </c>
      <c r="B248" s="181">
        <v>29145</v>
      </c>
      <c r="C248" s="181">
        <v>59056</v>
      </c>
      <c r="D248" s="181">
        <v>58548</v>
      </c>
      <c r="E248" s="181">
        <v>3178</v>
      </c>
      <c r="F248" s="181">
        <v>4522</v>
      </c>
      <c r="G248" s="187">
        <v>4709</v>
      </c>
      <c r="H248">
        <f t="shared" si="45"/>
        <v>92622810</v>
      </c>
      <c r="I248">
        <f t="shared" si="57"/>
        <v>30568716641</v>
      </c>
      <c r="J248">
        <f t="shared" si="46"/>
        <v>267051232</v>
      </c>
      <c r="K248">
        <f t="shared" si="58"/>
        <v>67934391030</v>
      </c>
      <c r="L248">
        <f t="shared" si="47"/>
        <v>275702532</v>
      </c>
      <c r="M248">
        <f t="shared" si="59"/>
        <v>65302636531</v>
      </c>
      <c r="N248">
        <f t="shared" si="48"/>
        <v>2.0000691155388819</v>
      </c>
      <c r="O248">
        <f t="shared" si="49"/>
        <v>0.69318173773228031</v>
      </c>
      <c r="P248">
        <f t="shared" si="50"/>
        <v>4406.0153818284371</v>
      </c>
      <c r="Q248">
        <f t="shared" si="51"/>
        <v>1.8749716987491305</v>
      </c>
      <c r="R248">
        <f t="shared" si="52"/>
        <v>0.62859356530799482</v>
      </c>
      <c r="S248">
        <f t="shared" si="53"/>
        <v>5329.6072455466683</v>
      </c>
      <c r="T248">
        <f t="shared" si="54"/>
        <v>1.9527809310511075</v>
      </c>
      <c r="U248">
        <f t="shared" si="55"/>
        <v>0.66925447512221925</v>
      </c>
      <c r="V248">
        <f t="shared" si="56"/>
        <v>6154.2268384780045</v>
      </c>
    </row>
    <row r="249" spans="1:22" x14ac:dyDescent="0.25">
      <c r="A249" s="180" t="s">
        <v>39</v>
      </c>
      <c r="B249" s="181">
        <v>8858</v>
      </c>
      <c r="C249" s="181">
        <v>25188</v>
      </c>
      <c r="D249" s="181">
        <v>15333</v>
      </c>
      <c r="E249" s="187">
        <v>94</v>
      </c>
      <c r="F249" s="187">
        <v>100</v>
      </c>
      <c r="G249" s="187">
        <v>120</v>
      </c>
      <c r="H249">
        <f t="shared" si="45"/>
        <v>832652</v>
      </c>
      <c r="I249">
        <f t="shared" si="57"/>
        <v>30569549293</v>
      </c>
      <c r="J249">
        <f t="shared" si="46"/>
        <v>2518800</v>
      </c>
      <c r="K249">
        <f t="shared" si="58"/>
        <v>67936909830</v>
      </c>
      <c r="L249">
        <f t="shared" si="47"/>
        <v>1839960</v>
      </c>
      <c r="M249">
        <f t="shared" si="59"/>
        <v>65304476491</v>
      </c>
      <c r="N249">
        <f t="shared" si="48"/>
        <v>0.6078782715883827</v>
      </c>
      <c r="O249">
        <f t="shared" si="49"/>
        <v>-0.49778062826422648</v>
      </c>
      <c r="P249">
        <f t="shared" si="50"/>
        <v>-28.443462626307102</v>
      </c>
      <c r="Q249">
        <f t="shared" si="51"/>
        <v>0.79969498692923835</v>
      </c>
      <c r="R249">
        <f t="shared" si="52"/>
        <v>-0.22352489035315165</v>
      </c>
      <c r="S249">
        <f t="shared" si="53"/>
        <v>-17.875173426932303</v>
      </c>
      <c r="T249">
        <f t="shared" si="54"/>
        <v>0.51140927129546065</v>
      </c>
      <c r="U249">
        <f t="shared" si="55"/>
        <v>-0.67058508704522901</v>
      </c>
      <c r="V249">
        <f t="shared" si="56"/>
        <v>-41.153211684888433</v>
      </c>
    </row>
    <row r="250" spans="1:22" x14ac:dyDescent="0.25">
      <c r="A250" s="180" t="s">
        <v>29</v>
      </c>
      <c r="B250" s="181">
        <v>9517</v>
      </c>
      <c r="C250" s="181">
        <v>13669</v>
      </c>
      <c r="D250" s="181">
        <v>14086</v>
      </c>
      <c r="E250" s="187">
        <v>156</v>
      </c>
      <c r="F250" s="187">
        <v>180</v>
      </c>
      <c r="G250" s="187">
        <v>191</v>
      </c>
      <c r="H250">
        <f t="shared" si="45"/>
        <v>1484652</v>
      </c>
      <c r="I250">
        <f t="shared" si="57"/>
        <v>30571033945</v>
      </c>
      <c r="J250">
        <f t="shared" si="46"/>
        <v>2460420</v>
      </c>
      <c r="K250">
        <f t="shared" si="58"/>
        <v>67939370250</v>
      </c>
      <c r="L250">
        <f t="shared" si="47"/>
        <v>2690426</v>
      </c>
      <c r="M250">
        <f t="shared" si="59"/>
        <v>65307166917</v>
      </c>
      <c r="N250">
        <f t="shared" si="48"/>
        <v>0.6531019994024202</v>
      </c>
      <c r="O250">
        <f t="shared" si="49"/>
        <v>-0.42602196067502657</v>
      </c>
      <c r="P250">
        <f t="shared" si="50"/>
        <v>-43.404783911767062</v>
      </c>
      <c r="Q250">
        <f t="shared" si="51"/>
        <v>0.43397771860948697</v>
      </c>
      <c r="R250">
        <f t="shared" si="52"/>
        <v>-0.83476208580913203</v>
      </c>
      <c r="S250">
        <f t="shared" si="53"/>
        <v>-65.208266204605906</v>
      </c>
      <c r="T250">
        <f t="shared" si="54"/>
        <v>0.46981745225773552</v>
      </c>
      <c r="U250">
        <f t="shared" si="55"/>
        <v>-0.75541105917626261</v>
      </c>
      <c r="V250">
        <f t="shared" si="56"/>
        <v>-67.786912152836251</v>
      </c>
    </row>
    <row r="251" spans="1:22" x14ac:dyDescent="0.25">
      <c r="A251" s="180" t="s">
        <v>11</v>
      </c>
      <c r="B251" s="181">
        <v>9859</v>
      </c>
      <c r="C251" s="181">
        <v>9223</v>
      </c>
      <c r="D251" s="181">
        <v>11146</v>
      </c>
      <c r="E251" s="187">
        <v>95</v>
      </c>
      <c r="F251" s="187">
        <v>157</v>
      </c>
      <c r="G251" s="181">
        <v>159</v>
      </c>
      <c r="H251">
        <f t="shared" si="45"/>
        <v>936605</v>
      </c>
      <c r="I251">
        <f t="shared" si="57"/>
        <v>30571970550</v>
      </c>
      <c r="J251">
        <f t="shared" si="46"/>
        <v>1448011</v>
      </c>
      <c r="K251">
        <f t="shared" si="58"/>
        <v>67940818261</v>
      </c>
      <c r="L251">
        <f t="shared" si="47"/>
        <v>1772214</v>
      </c>
      <c r="M251">
        <f t="shared" si="59"/>
        <v>65308939131</v>
      </c>
      <c r="N251">
        <f t="shared" si="48"/>
        <v>0.67657167301759602</v>
      </c>
      <c r="O251">
        <f t="shared" si="49"/>
        <v>-0.39071689017232852</v>
      </c>
      <c r="P251">
        <f t="shared" si="50"/>
        <v>-25.113058105711836</v>
      </c>
      <c r="Q251">
        <f t="shared" si="51"/>
        <v>0.29282145721964287</v>
      </c>
      <c r="R251">
        <f t="shared" si="52"/>
        <v>-1.2281922167260662</v>
      </c>
      <c r="S251">
        <f t="shared" si="53"/>
        <v>-56.463642439665364</v>
      </c>
      <c r="T251">
        <f t="shared" si="54"/>
        <v>0.37175815155932984</v>
      </c>
      <c r="U251">
        <f t="shared" si="55"/>
        <v>-0.98951176635213656</v>
      </c>
      <c r="V251">
        <f t="shared" si="56"/>
        <v>-58.489591367639164</v>
      </c>
    </row>
    <row r="252" spans="1:22" x14ac:dyDescent="0.25">
      <c r="A252" s="180" t="s">
        <v>7</v>
      </c>
      <c r="B252" s="181">
        <v>6107</v>
      </c>
      <c r="C252" s="181">
        <v>10586</v>
      </c>
      <c r="D252" s="181">
        <v>10306</v>
      </c>
      <c r="E252" s="187">
        <v>144</v>
      </c>
      <c r="F252" s="187">
        <v>166</v>
      </c>
      <c r="G252" s="187">
        <v>166</v>
      </c>
      <c r="H252">
        <f t="shared" si="45"/>
        <v>879408</v>
      </c>
      <c r="I252">
        <f t="shared" si="57"/>
        <v>30572849958</v>
      </c>
      <c r="J252">
        <f t="shared" si="46"/>
        <v>1757276</v>
      </c>
      <c r="K252">
        <f t="shared" si="58"/>
        <v>67942575537</v>
      </c>
      <c r="L252">
        <f t="shared" si="47"/>
        <v>1710796</v>
      </c>
      <c r="M252">
        <f t="shared" si="59"/>
        <v>65310649927</v>
      </c>
      <c r="N252">
        <f t="shared" si="48"/>
        <v>0.41909151101718822</v>
      </c>
      <c r="O252">
        <f t="shared" si="49"/>
        <v>-0.86966597952423519</v>
      </c>
      <c r="P252">
        <f t="shared" si="50"/>
        <v>-52.483626639223893</v>
      </c>
      <c r="Q252">
        <f t="shared" si="51"/>
        <v>0.33609540779867064</v>
      </c>
      <c r="R252">
        <f t="shared" si="52"/>
        <v>-1.0903602075438523</v>
      </c>
      <c r="S252">
        <f t="shared" si="53"/>
        <v>-60.83319972791444</v>
      </c>
      <c r="T252">
        <f t="shared" si="54"/>
        <v>0.3437412085026425</v>
      </c>
      <c r="U252">
        <f t="shared" si="55"/>
        <v>-1.0678662055934487</v>
      </c>
      <c r="V252">
        <f t="shared" si="56"/>
        <v>-60.933556924950679</v>
      </c>
    </row>
    <row r="253" spans="1:22" ht="15.75" thickBot="1" x14ac:dyDescent="0.3">
      <c r="E253" s="167">
        <f>SUM(E2:E252)</f>
        <v>2098055</v>
      </c>
      <c r="F253" s="167">
        <f>SUM(F2:F252)</f>
        <v>2157112</v>
      </c>
      <c r="G253" s="167">
        <f>SUM(G2:G252)</f>
        <v>2178339</v>
      </c>
      <c r="P253">
        <f>SUM(P2:P252)</f>
        <v>136862.84473753857</v>
      </c>
      <c r="S253">
        <f>SUM(S2:S252)</f>
        <v>236828.85941018874</v>
      </c>
      <c r="V253">
        <f>SUM(V2:V252)</f>
        <v>183261.43571363066</v>
      </c>
    </row>
    <row r="254" spans="1:22" ht="15.75" thickBot="1" x14ac:dyDescent="0.3">
      <c r="O254" s="184" t="s">
        <v>348</v>
      </c>
      <c r="P254" s="205">
        <f>P253/E253</f>
        <v>6.5233201578385011E-2</v>
      </c>
      <c r="Q254" s="185"/>
      <c r="R254" s="185"/>
      <c r="S254" s="207">
        <f>S253/F253</f>
        <v>0.10978978347447362</v>
      </c>
      <c r="T254" s="185"/>
      <c r="U254" s="185"/>
      <c r="V254" s="208">
        <f>V253/G253</f>
        <v>8.41289788750193E-2</v>
      </c>
    </row>
    <row r="257" spans="13:22" x14ac:dyDescent="0.25">
      <c r="N257" s="209">
        <v>1996</v>
      </c>
      <c r="O257" s="209">
        <v>2008</v>
      </c>
      <c r="P257" s="209">
        <v>2010</v>
      </c>
      <c r="T257" s="209">
        <v>1996</v>
      </c>
      <c r="U257" s="209">
        <v>2008</v>
      </c>
      <c r="V257" s="209">
        <v>2010</v>
      </c>
    </row>
    <row r="258" spans="13:22" x14ac:dyDescent="0.25">
      <c r="M258" s="209" t="s">
        <v>350</v>
      </c>
      <c r="N258" s="210">
        <f>N260-N259</f>
        <v>4.6307316590729272E-3</v>
      </c>
      <c r="O258" s="211">
        <f>O260-O259</f>
        <v>1.2298941103143932E-2</v>
      </c>
      <c r="P258" s="211">
        <f>P260-P259</f>
        <v>5.5588364525216427E-4</v>
      </c>
      <c r="S258" s="209" t="s">
        <v>350</v>
      </c>
      <c r="T258" s="213">
        <f>N258/N260</f>
        <v>7.0987343055799332E-2</v>
      </c>
      <c r="U258" s="213">
        <f>O258/O260</f>
        <v>0.11202263738869167</v>
      </c>
      <c r="V258" s="213">
        <f>P258/P260</f>
        <v>6.6075168471731527E-3</v>
      </c>
    </row>
    <row r="259" spans="13:22" x14ac:dyDescent="0.25">
      <c r="M259" s="209" t="s">
        <v>351</v>
      </c>
      <c r="N259" s="209">
        <f>([2]ARABA!P57*[2]ARABA!I55/'[2]PAÍS VASCO'!I252)+([2]BIZKAIA!P118*[2]BIZKAIA!I116/'[2]PAÍS VASCO'!I252)+([2]GIPUZKOA!P94*[2]GIPUZKOA!I92/'[2]PAÍS VASCO'!I252)</f>
        <v>6.0602469919312084E-2</v>
      </c>
      <c r="O259" s="209">
        <f>([2]ARABA!S57*[2]ARABA!K55/'[2]PAÍS VASCO'!K252)+([2]BIZKAIA!S118*[2]BIZKAIA!K116/'[2]PAÍS VASCO'!K252)+([2]GIPUZKOA!V94*[2]GIPUZKOA!M92/'[2]PAÍS VASCO'!K252)</f>
        <v>9.7490842371329683E-2</v>
      </c>
      <c r="P259" s="209">
        <f>([2]ARABA!V57*[2]ARABA!M55/'[2]PAÍS VASCO'!M252)+([2]BIZKAIA!U118*[2]BIZKAIA!M116/'[2]PAÍS VASCO'!M252)+([2]GIPUZKOA!V94*[2]GIPUZKOA!M92/'[2]PAÍS VASCO'!M252)</f>
        <v>8.3573095229767136E-2</v>
      </c>
      <c r="S259" s="209" t="s">
        <v>351</v>
      </c>
      <c r="T259" s="213">
        <f>N259/N260</f>
        <v>0.92901265694420065</v>
      </c>
      <c r="U259" s="213">
        <f>O259/O260</f>
        <v>0.88797736261130833</v>
      </c>
      <c r="V259" s="213">
        <f>P259/P260</f>
        <v>0.9933924831528268</v>
      </c>
    </row>
    <row r="260" spans="13:22" x14ac:dyDescent="0.25">
      <c r="M260" s="209" t="s">
        <v>352</v>
      </c>
      <c r="N260" s="210">
        <f>P254</f>
        <v>6.5233201578385011E-2</v>
      </c>
      <c r="O260" s="211">
        <f>S254</f>
        <v>0.10978978347447362</v>
      </c>
      <c r="P260" s="211">
        <f>V254</f>
        <v>8.41289788750193E-2</v>
      </c>
      <c r="S260" s="209" t="s">
        <v>352</v>
      </c>
      <c r="T260" s="212">
        <v>1</v>
      </c>
      <c r="U260" s="212">
        <v>1</v>
      </c>
      <c r="V260" s="212">
        <v>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D19" workbookViewId="0">
      <selection activeCell="O23" sqref="O23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topLeftCell="J24" workbookViewId="0">
      <selection activeCell="X3" sqref="X3:X53"/>
    </sheetView>
  </sheetViews>
  <sheetFormatPr baseColWidth="10" defaultRowHeight="15" x14ac:dyDescent="0.25"/>
  <cols>
    <col min="1" max="1" width="19.7109375" customWidth="1"/>
    <col min="2" max="2" width="13.42578125" bestFit="1" customWidth="1"/>
    <col min="3" max="3" width="9.7109375" bestFit="1" customWidth="1"/>
    <col min="4" max="6" width="11" bestFit="1" customWidth="1"/>
    <col min="7" max="7" width="13.28515625" bestFit="1" customWidth="1"/>
    <col min="8" max="8" width="12" bestFit="1" customWidth="1"/>
    <col min="9" max="9" width="14.28515625" customWidth="1"/>
    <col min="10" max="10" width="13.42578125" bestFit="1" customWidth="1"/>
    <col min="15" max="15" width="12" bestFit="1" customWidth="1"/>
    <col min="18" max="18" width="13.42578125" bestFit="1" customWidth="1"/>
    <col min="19" max="19" width="9.7109375" bestFit="1" customWidth="1"/>
    <col min="20" max="20" width="11" bestFit="1" customWidth="1"/>
  </cols>
  <sheetData>
    <row r="1" spans="1:25" x14ac:dyDescent="0.25">
      <c r="A1">
        <v>1996</v>
      </c>
      <c r="I1">
        <v>2008</v>
      </c>
      <c r="Q1">
        <v>2010</v>
      </c>
    </row>
    <row r="2" spans="1:25" x14ac:dyDescent="0.25">
      <c r="A2" s="216" t="s">
        <v>256</v>
      </c>
      <c r="B2" s="216" t="s">
        <v>307</v>
      </c>
      <c r="C2" s="216" t="s">
        <v>259</v>
      </c>
      <c r="D2" s="216" t="s">
        <v>353</v>
      </c>
      <c r="E2" s="216" t="s">
        <v>265</v>
      </c>
      <c r="F2" s="216" t="s">
        <v>354</v>
      </c>
      <c r="G2" s="216" t="s">
        <v>264</v>
      </c>
      <c r="H2" s="216" t="s">
        <v>355</v>
      </c>
      <c r="I2" s="216" t="s">
        <v>256</v>
      </c>
      <c r="J2" s="216" t="s">
        <v>307</v>
      </c>
      <c r="K2" s="216" t="s">
        <v>259</v>
      </c>
      <c r="L2" s="216" t="s">
        <v>353</v>
      </c>
      <c r="M2" s="216" t="s">
        <v>265</v>
      </c>
      <c r="N2" s="216" t="s">
        <v>354</v>
      </c>
      <c r="O2" s="216" t="s">
        <v>264</v>
      </c>
      <c r="P2" s="216" t="s">
        <v>355</v>
      </c>
      <c r="Q2" s="216" t="s">
        <v>256</v>
      </c>
      <c r="R2" s="216" t="s">
        <v>307</v>
      </c>
      <c r="S2" s="216" t="s">
        <v>259</v>
      </c>
      <c r="T2" s="216" t="s">
        <v>353</v>
      </c>
      <c r="U2" s="216" t="s">
        <v>265</v>
      </c>
      <c r="V2" s="216" t="s">
        <v>354</v>
      </c>
      <c r="W2" s="216" t="s">
        <v>264</v>
      </c>
      <c r="X2" s="216" t="s">
        <v>355</v>
      </c>
      <c r="Y2" s="215"/>
    </row>
    <row r="3" spans="1:25" x14ac:dyDescent="0.25">
      <c r="A3" s="217" t="s">
        <v>52</v>
      </c>
      <c r="B3">
        <v>8973</v>
      </c>
      <c r="C3">
        <v>200</v>
      </c>
      <c r="D3">
        <f>B3*C3</f>
        <v>1794600</v>
      </c>
      <c r="E3">
        <f>C3</f>
        <v>200</v>
      </c>
      <c r="F3">
        <f>D3</f>
        <v>1794600</v>
      </c>
      <c r="G3">
        <f>E3/$E$53</f>
        <v>7.0967032265161216E-4</v>
      </c>
      <c r="H3">
        <f>F3/$F$53</f>
        <v>3.6196169165023708E-4</v>
      </c>
      <c r="I3" s="217" t="s">
        <v>6</v>
      </c>
      <c r="J3">
        <v>11228</v>
      </c>
      <c r="K3">
        <v>184</v>
      </c>
      <c r="L3">
        <f t="shared" ref="L3:L34" si="0">J3*K3</f>
        <v>2065952</v>
      </c>
      <c r="M3">
        <f>K3</f>
        <v>184</v>
      </c>
      <c r="N3">
        <f>L3</f>
        <v>2065952</v>
      </c>
      <c r="O3">
        <f>M3/$M$53</f>
        <v>5.9424806627157787E-4</v>
      </c>
      <c r="P3">
        <f>N3/$N$53</f>
        <v>1.8431774805479641E-4</v>
      </c>
      <c r="Q3" s="217" t="s">
        <v>6</v>
      </c>
      <c r="R3">
        <v>9793</v>
      </c>
      <c r="S3">
        <v>193</v>
      </c>
      <c r="T3">
        <f t="shared" ref="T3:T34" si="1">R3*S3</f>
        <v>1890049</v>
      </c>
      <c r="U3">
        <f>S3</f>
        <v>193</v>
      </c>
      <c r="V3">
        <f>T3</f>
        <v>1890049</v>
      </c>
      <c r="W3">
        <f>U3/$U$53</f>
        <v>6.0815750334013965E-4</v>
      </c>
      <c r="X3">
        <f>V3/$V$53</f>
        <v>1.8588120949187032E-4</v>
      </c>
    </row>
    <row r="4" spans="1:25" x14ac:dyDescent="0.25">
      <c r="A4" s="217" t="s">
        <v>6</v>
      </c>
      <c r="B4">
        <v>9492</v>
      </c>
      <c r="C4">
        <v>136</v>
      </c>
      <c r="D4">
        <f t="shared" ref="D4:D53" si="2">B4*C4</f>
        <v>1290912</v>
      </c>
      <c r="E4">
        <f>E3+C4</f>
        <v>336</v>
      </c>
      <c r="F4">
        <f>F3+D4</f>
        <v>3085512</v>
      </c>
      <c r="G4">
        <f t="shared" ref="G4:G53" si="3">E4/$E$53</f>
        <v>1.1922461420547084E-3</v>
      </c>
      <c r="H4">
        <f t="shared" ref="H4:H53" si="4">F4/$F$53</f>
        <v>6.2233207574228589E-4</v>
      </c>
      <c r="I4" s="217" t="s">
        <v>16</v>
      </c>
      <c r="J4">
        <v>13918</v>
      </c>
      <c r="K4">
        <v>486</v>
      </c>
      <c r="L4">
        <f t="shared" si="0"/>
        <v>6764148</v>
      </c>
      <c r="M4">
        <f>M3+K4</f>
        <v>670</v>
      </c>
      <c r="N4">
        <f>N3+L4</f>
        <v>8830100</v>
      </c>
      <c r="O4">
        <f t="shared" ref="O4:O53" si="5">M4/$M$53</f>
        <v>2.1638380674019412E-3</v>
      </c>
      <c r="P4">
        <f t="shared" ref="P4:P53" si="6">N4/$N$53</f>
        <v>7.8779378567297683E-4</v>
      </c>
      <c r="Q4" s="217" t="s">
        <v>12</v>
      </c>
      <c r="R4">
        <v>12389</v>
      </c>
      <c r="S4">
        <v>1497</v>
      </c>
      <c r="T4">
        <f t="shared" si="1"/>
        <v>18546333</v>
      </c>
      <c r="U4">
        <f>U3+S4</f>
        <v>1690</v>
      </c>
      <c r="V4">
        <f>V3+T4</f>
        <v>20436382</v>
      </c>
      <c r="W4">
        <f t="shared" ref="W4:W53" si="7">U4/$U$53</f>
        <v>5.3253169981597719E-3</v>
      </c>
      <c r="X4">
        <f t="shared" ref="X4:X53" si="8">V4/$V$53</f>
        <v>2.0098629209072821E-3</v>
      </c>
    </row>
    <row r="5" spans="1:25" x14ac:dyDescent="0.25">
      <c r="A5" s="217" t="s">
        <v>72</v>
      </c>
      <c r="B5">
        <v>9579</v>
      </c>
      <c r="C5">
        <v>366</v>
      </c>
      <c r="D5">
        <f t="shared" si="2"/>
        <v>3505914</v>
      </c>
      <c r="E5">
        <f t="shared" ref="E5:E53" si="9">E4+C5</f>
        <v>702</v>
      </c>
      <c r="F5">
        <f t="shared" ref="F5:F53" si="10">F4+D5</f>
        <v>6591426</v>
      </c>
      <c r="G5">
        <f t="shared" si="3"/>
        <v>2.4909428325071586E-3</v>
      </c>
      <c r="H5">
        <f t="shared" si="4"/>
        <v>1.3294570964824226E-3</v>
      </c>
      <c r="I5" s="217" t="s">
        <v>94</v>
      </c>
      <c r="J5">
        <v>14278</v>
      </c>
      <c r="K5">
        <v>190</v>
      </c>
      <c r="L5">
        <f t="shared" si="0"/>
        <v>2712820</v>
      </c>
      <c r="M5">
        <f t="shared" ref="M5:M53" si="11">M4+K5</f>
        <v>860</v>
      </c>
      <c r="N5">
        <f t="shared" ref="N5:N53" si="12">N4+L5</f>
        <v>11542920</v>
      </c>
      <c r="O5">
        <f t="shared" si="5"/>
        <v>2.7774637880084614E-3</v>
      </c>
      <c r="P5">
        <f t="shared" si="6"/>
        <v>1.029823064803379E-3</v>
      </c>
      <c r="Q5" s="217" t="s">
        <v>16</v>
      </c>
      <c r="R5">
        <v>13164</v>
      </c>
      <c r="S5">
        <v>511</v>
      </c>
      <c r="T5">
        <f t="shared" si="1"/>
        <v>6726804</v>
      </c>
      <c r="U5">
        <f t="shared" ref="U5:U53" si="13">U4+S5</f>
        <v>2201</v>
      </c>
      <c r="V5">
        <f t="shared" ref="V5:V53" si="14">V4+T5</f>
        <v>27163186</v>
      </c>
      <c r="W5">
        <f t="shared" si="7"/>
        <v>6.9355163981950638E-3</v>
      </c>
      <c r="X5">
        <f t="shared" si="8"/>
        <v>2.6714259087106413E-3</v>
      </c>
    </row>
    <row r="6" spans="1:25" x14ac:dyDescent="0.25">
      <c r="A6" s="217" t="s">
        <v>43</v>
      </c>
      <c r="B6">
        <v>10003</v>
      </c>
      <c r="C6">
        <v>343</v>
      </c>
      <c r="D6">
        <f t="shared" si="2"/>
        <v>3431029</v>
      </c>
      <c r="E6">
        <f t="shared" si="9"/>
        <v>1045</v>
      </c>
      <c r="F6">
        <f t="shared" si="10"/>
        <v>10022455</v>
      </c>
      <c r="G6">
        <f t="shared" si="3"/>
        <v>3.7080274358546736E-3</v>
      </c>
      <c r="H6">
        <f t="shared" si="4"/>
        <v>2.0214781936299881E-3</v>
      </c>
      <c r="I6" s="217" t="s">
        <v>36</v>
      </c>
      <c r="J6">
        <v>14819</v>
      </c>
      <c r="K6">
        <v>841</v>
      </c>
      <c r="L6">
        <f t="shared" si="0"/>
        <v>12462779</v>
      </c>
      <c r="M6">
        <f t="shared" si="11"/>
        <v>1701</v>
      </c>
      <c r="N6">
        <f t="shared" si="12"/>
        <v>24005699</v>
      </c>
      <c r="O6">
        <f t="shared" si="5"/>
        <v>5.4935650039562708E-3</v>
      </c>
      <c r="P6">
        <f t="shared" si="6"/>
        <v>2.141713060207245E-3</v>
      </c>
      <c r="Q6" s="217" t="s">
        <v>36</v>
      </c>
      <c r="R6">
        <v>14883</v>
      </c>
      <c r="S6">
        <v>910</v>
      </c>
      <c r="T6">
        <f t="shared" si="1"/>
        <v>13543530</v>
      </c>
      <c r="U6">
        <f t="shared" si="13"/>
        <v>3111</v>
      </c>
      <c r="V6">
        <f t="shared" si="14"/>
        <v>40706716</v>
      </c>
      <c r="W6">
        <f t="shared" si="7"/>
        <v>9.8029947818195576E-3</v>
      </c>
      <c r="X6">
        <f t="shared" si="8"/>
        <v>4.0033954699174833E-3</v>
      </c>
    </row>
    <row r="7" spans="1:25" x14ac:dyDescent="0.25">
      <c r="A7" s="217" t="s">
        <v>51</v>
      </c>
      <c r="B7">
        <v>10059</v>
      </c>
      <c r="C7">
        <v>251</v>
      </c>
      <c r="D7">
        <f t="shared" si="2"/>
        <v>2524809</v>
      </c>
      <c r="E7">
        <f t="shared" si="9"/>
        <v>1296</v>
      </c>
      <c r="F7">
        <f t="shared" si="10"/>
        <v>12547264</v>
      </c>
      <c r="G7">
        <f t="shared" si="3"/>
        <v>4.5986636907824471E-3</v>
      </c>
      <c r="H7">
        <f t="shared" si="4"/>
        <v>2.5307193263245961E-3</v>
      </c>
      <c r="I7" s="217" t="s">
        <v>12</v>
      </c>
      <c r="J7">
        <v>14929</v>
      </c>
      <c r="K7">
        <v>1489</v>
      </c>
      <c r="L7">
        <f t="shared" si="0"/>
        <v>22229281</v>
      </c>
      <c r="M7">
        <f t="shared" si="11"/>
        <v>3190</v>
      </c>
      <c r="N7">
        <f t="shared" si="12"/>
        <v>46234980</v>
      </c>
      <c r="O7">
        <f t="shared" si="5"/>
        <v>1.0302452888077898E-2</v>
      </c>
      <c r="P7">
        <f t="shared" si="6"/>
        <v>4.12493968638117E-3</v>
      </c>
      <c r="Q7" s="217" t="s">
        <v>43</v>
      </c>
      <c r="R7">
        <v>16185</v>
      </c>
      <c r="S7">
        <v>355</v>
      </c>
      <c r="T7">
        <f t="shared" si="1"/>
        <v>5745675</v>
      </c>
      <c r="U7">
        <f t="shared" si="13"/>
        <v>3466</v>
      </c>
      <c r="V7">
        <f t="shared" si="14"/>
        <v>46452391</v>
      </c>
      <c r="W7">
        <f t="shared" si="7"/>
        <v>1.0921626458947793E-2</v>
      </c>
      <c r="X7">
        <f t="shared" si="8"/>
        <v>4.5684670730067167E-3</v>
      </c>
    </row>
    <row r="8" spans="1:25" x14ac:dyDescent="0.25">
      <c r="A8" s="217" t="s">
        <v>12</v>
      </c>
      <c r="B8">
        <v>10470</v>
      </c>
      <c r="C8">
        <v>1345</v>
      </c>
      <c r="D8">
        <f t="shared" si="2"/>
        <v>14082150</v>
      </c>
      <c r="E8">
        <f t="shared" si="9"/>
        <v>2641</v>
      </c>
      <c r="F8">
        <f t="shared" si="10"/>
        <v>26629414</v>
      </c>
      <c r="G8">
        <f t="shared" si="3"/>
        <v>9.3711966106145399E-3</v>
      </c>
      <c r="H8">
        <f t="shared" si="4"/>
        <v>5.3710173515516026E-3</v>
      </c>
      <c r="I8" s="217" t="s">
        <v>51</v>
      </c>
      <c r="J8">
        <v>15275</v>
      </c>
      <c r="K8">
        <v>271</v>
      </c>
      <c r="L8">
        <f t="shared" si="0"/>
        <v>4139525</v>
      </c>
      <c r="M8">
        <f t="shared" si="11"/>
        <v>3461</v>
      </c>
      <c r="N8">
        <f t="shared" si="12"/>
        <v>50374505</v>
      </c>
      <c r="O8">
        <f t="shared" si="5"/>
        <v>1.1177676942206146E-2</v>
      </c>
      <c r="P8">
        <f t="shared" si="6"/>
        <v>4.4942551041723539E-3</v>
      </c>
      <c r="Q8" s="217" t="s">
        <v>51</v>
      </c>
      <c r="R8">
        <v>17196</v>
      </c>
      <c r="S8">
        <v>296</v>
      </c>
      <c r="T8">
        <f t="shared" si="1"/>
        <v>5090016</v>
      </c>
      <c r="U8">
        <f t="shared" si="13"/>
        <v>3762</v>
      </c>
      <c r="V8">
        <f t="shared" si="14"/>
        <v>51542407</v>
      </c>
      <c r="W8">
        <f t="shared" si="7"/>
        <v>1.1854344702412463E-2</v>
      </c>
      <c r="X8">
        <f t="shared" si="8"/>
        <v>5.0690563859890634E-3</v>
      </c>
    </row>
    <row r="9" spans="1:25" x14ac:dyDescent="0.25">
      <c r="A9" s="217" t="s">
        <v>99</v>
      </c>
      <c r="B9">
        <v>11195</v>
      </c>
      <c r="C9">
        <v>283</v>
      </c>
      <c r="D9">
        <f t="shared" si="2"/>
        <v>3168185</v>
      </c>
      <c r="E9">
        <f t="shared" si="9"/>
        <v>2924</v>
      </c>
      <c r="F9">
        <f t="shared" si="10"/>
        <v>29797599</v>
      </c>
      <c r="G9">
        <f t="shared" si="3"/>
        <v>1.037538011716657E-2</v>
      </c>
      <c r="H9">
        <f t="shared" si="4"/>
        <v>6.0100241508722905E-3</v>
      </c>
      <c r="I9" s="217" t="s">
        <v>72</v>
      </c>
      <c r="J9">
        <v>15383</v>
      </c>
      <c r="K9">
        <v>311</v>
      </c>
      <c r="L9">
        <f t="shared" si="0"/>
        <v>4784113</v>
      </c>
      <c r="M9">
        <f t="shared" si="11"/>
        <v>3772</v>
      </c>
      <c r="N9">
        <f t="shared" si="12"/>
        <v>55158618</v>
      </c>
      <c r="O9">
        <f t="shared" si="5"/>
        <v>1.2182085358567345E-2</v>
      </c>
      <c r="P9">
        <f t="shared" si="6"/>
        <v>4.9210786386008768E-3</v>
      </c>
      <c r="Q9" s="217" t="s">
        <v>52</v>
      </c>
      <c r="R9">
        <v>17391</v>
      </c>
      <c r="S9">
        <v>195</v>
      </c>
      <c r="T9">
        <f t="shared" si="1"/>
        <v>3391245</v>
      </c>
      <c r="U9">
        <f t="shared" si="13"/>
        <v>3957</v>
      </c>
      <c r="V9">
        <f t="shared" si="14"/>
        <v>54933652</v>
      </c>
      <c r="W9">
        <f t="shared" si="7"/>
        <v>1.2468804356046283E-2</v>
      </c>
      <c r="X9">
        <f t="shared" si="8"/>
        <v>5.4025761636685085E-3</v>
      </c>
    </row>
    <row r="10" spans="1:25" x14ac:dyDescent="0.25">
      <c r="A10" s="217" t="s">
        <v>16</v>
      </c>
      <c r="B10">
        <v>11221</v>
      </c>
      <c r="C10">
        <v>408</v>
      </c>
      <c r="D10">
        <f t="shared" si="2"/>
        <v>4578168</v>
      </c>
      <c r="E10">
        <f t="shared" si="9"/>
        <v>3332</v>
      </c>
      <c r="F10">
        <f t="shared" si="10"/>
        <v>34375767</v>
      </c>
      <c r="G10">
        <f t="shared" si="3"/>
        <v>1.1823107575375859E-2</v>
      </c>
      <c r="H10">
        <f t="shared" si="4"/>
        <v>6.9334173493226323E-3</v>
      </c>
      <c r="I10" s="217" t="s">
        <v>58</v>
      </c>
      <c r="J10">
        <v>17137</v>
      </c>
      <c r="K10">
        <v>705</v>
      </c>
      <c r="L10">
        <f t="shared" si="0"/>
        <v>12081585</v>
      </c>
      <c r="M10">
        <f t="shared" si="11"/>
        <v>4477</v>
      </c>
      <c r="N10">
        <f t="shared" si="12"/>
        <v>67240203</v>
      </c>
      <c r="O10">
        <f t="shared" si="5"/>
        <v>1.4458959742923119E-2</v>
      </c>
      <c r="P10">
        <f t="shared" si="6"/>
        <v>5.9989597026975294E-3</v>
      </c>
      <c r="Q10" s="217" t="s">
        <v>55</v>
      </c>
      <c r="R10">
        <v>17596</v>
      </c>
      <c r="S10">
        <v>589</v>
      </c>
      <c r="T10">
        <f t="shared" si="1"/>
        <v>10364044</v>
      </c>
      <c r="U10">
        <f t="shared" si="13"/>
        <v>4546</v>
      </c>
      <c r="V10">
        <f t="shared" si="14"/>
        <v>65297696</v>
      </c>
      <c r="W10">
        <f t="shared" si="7"/>
        <v>1.4324787617535103E-2</v>
      </c>
      <c r="X10">
        <f t="shared" si="8"/>
        <v>6.4218518723654586E-3</v>
      </c>
    </row>
    <row r="11" spans="1:25" x14ac:dyDescent="0.25">
      <c r="A11" s="217" t="s">
        <v>111</v>
      </c>
      <c r="B11">
        <v>12139</v>
      </c>
      <c r="C11">
        <v>770</v>
      </c>
      <c r="D11">
        <f t="shared" si="2"/>
        <v>9347030</v>
      </c>
      <c r="E11">
        <f t="shared" si="9"/>
        <v>4102</v>
      </c>
      <c r="F11">
        <f t="shared" si="10"/>
        <v>43722797</v>
      </c>
      <c r="G11">
        <f t="shared" si="3"/>
        <v>1.4555338317584566E-2</v>
      </c>
      <c r="H11">
        <f t="shared" si="4"/>
        <v>8.8186657560458664E-3</v>
      </c>
      <c r="I11" s="217" t="s">
        <v>43</v>
      </c>
      <c r="J11">
        <v>17682</v>
      </c>
      <c r="K11">
        <v>357</v>
      </c>
      <c r="L11">
        <f t="shared" si="0"/>
        <v>6312474</v>
      </c>
      <c r="M11">
        <f t="shared" si="11"/>
        <v>4834</v>
      </c>
      <c r="N11">
        <f t="shared" si="12"/>
        <v>73552677</v>
      </c>
      <c r="O11">
        <f t="shared" si="5"/>
        <v>1.5611930175852213E-2</v>
      </c>
      <c r="P11">
        <f t="shared" si="6"/>
        <v>6.5621388047940217E-3</v>
      </c>
      <c r="Q11" s="217" t="s">
        <v>58</v>
      </c>
      <c r="R11">
        <v>17727</v>
      </c>
      <c r="S11">
        <v>750</v>
      </c>
      <c r="T11">
        <f t="shared" si="1"/>
        <v>13295250</v>
      </c>
      <c r="U11">
        <f t="shared" si="13"/>
        <v>5296</v>
      </c>
      <c r="V11">
        <f t="shared" si="14"/>
        <v>78592946</v>
      </c>
      <c r="W11">
        <f t="shared" si="7"/>
        <v>1.6688093977665179E-2</v>
      </c>
      <c r="X11">
        <f t="shared" si="8"/>
        <v>7.7294037667855449E-3</v>
      </c>
    </row>
    <row r="12" spans="1:25" x14ac:dyDescent="0.25">
      <c r="A12" s="217" t="s">
        <v>164</v>
      </c>
      <c r="B12">
        <v>12902</v>
      </c>
      <c r="C12">
        <v>203</v>
      </c>
      <c r="D12">
        <f t="shared" si="2"/>
        <v>2619106</v>
      </c>
      <c r="E12">
        <f t="shared" si="9"/>
        <v>4305</v>
      </c>
      <c r="F12">
        <f t="shared" si="10"/>
        <v>46341903</v>
      </c>
      <c r="G12">
        <f t="shared" si="3"/>
        <v>1.5275653695075952E-2</v>
      </c>
      <c r="H12">
        <f t="shared" si="4"/>
        <v>9.3469261139926419E-3</v>
      </c>
      <c r="I12" s="217" t="s">
        <v>71</v>
      </c>
      <c r="J12">
        <v>18225</v>
      </c>
      <c r="K12">
        <v>2379</v>
      </c>
      <c r="L12">
        <f t="shared" si="0"/>
        <v>43357275</v>
      </c>
      <c r="M12">
        <f t="shared" si="11"/>
        <v>7213</v>
      </c>
      <c r="N12">
        <f t="shared" si="12"/>
        <v>116909952</v>
      </c>
      <c r="O12">
        <f t="shared" si="5"/>
        <v>2.3295170119657014E-2</v>
      </c>
      <c r="P12">
        <f t="shared" si="6"/>
        <v>1.0430338690266929E-2</v>
      </c>
      <c r="Q12" s="217" t="s">
        <v>71</v>
      </c>
      <c r="R12">
        <v>19104</v>
      </c>
      <c r="S12">
        <v>2401</v>
      </c>
      <c r="T12">
        <f t="shared" si="1"/>
        <v>45868704</v>
      </c>
      <c r="U12">
        <f t="shared" si="13"/>
        <v>7697</v>
      </c>
      <c r="V12">
        <f t="shared" si="14"/>
        <v>124461650</v>
      </c>
      <c r="W12">
        <f t="shared" si="7"/>
        <v>2.4253825405228264E-2</v>
      </c>
      <c r="X12">
        <f t="shared" si="8"/>
        <v>1.2240466801312475E-2</v>
      </c>
    </row>
    <row r="13" spans="1:25" x14ac:dyDescent="0.25">
      <c r="A13" s="217" t="s">
        <v>94</v>
      </c>
      <c r="B13">
        <v>13974</v>
      </c>
      <c r="C13">
        <v>190</v>
      </c>
      <c r="D13">
        <f t="shared" si="2"/>
        <v>2655060</v>
      </c>
      <c r="E13">
        <f t="shared" si="9"/>
        <v>4495</v>
      </c>
      <c r="F13">
        <f t="shared" si="10"/>
        <v>48996963</v>
      </c>
      <c r="G13">
        <f t="shared" si="3"/>
        <v>1.5949840501594984E-2</v>
      </c>
      <c r="H13">
        <f t="shared" si="4"/>
        <v>9.8824382108570578E-3</v>
      </c>
      <c r="I13" s="217" t="s">
        <v>104</v>
      </c>
      <c r="J13">
        <v>20222</v>
      </c>
      <c r="K13">
        <v>1148</v>
      </c>
      <c r="L13">
        <f t="shared" si="0"/>
        <v>23214856</v>
      </c>
      <c r="M13">
        <f t="shared" si="11"/>
        <v>8361</v>
      </c>
      <c r="N13">
        <f t="shared" si="12"/>
        <v>140124808</v>
      </c>
      <c r="O13">
        <f t="shared" si="5"/>
        <v>2.7002761315742731E-2</v>
      </c>
      <c r="P13">
        <f t="shared" si="6"/>
        <v>1.250149522214007E-2</v>
      </c>
      <c r="Q13" s="217" t="s">
        <v>72</v>
      </c>
      <c r="R13">
        <v>19191</v>
      </c>
      <c r="S13">
        <v>296</v>
      </c>
      <c r="T13">
        <f t="shared" si="1"/>
        <v>5680536</v>
      </c>
      <c r="U13">
        <f t="shared" si="13"/>
        <v>7993</v>
      </c>
      <c r="V13">
        <f t="shared" si="14"/>
        <v>130142186</v>
      </c>
      <c r="W13">
        <f t="shared" si="7"/>
        <v>2.5186543648692935E-2</v>
      </c>
      <c r="X13">
        <f t="shared" si="8"/>
        <v>1.2799132159851916E-2</v>
      </c>
    </row>
    <row r="14" spans="1:25" x14ac:dyDescent="0.25">
      <c r="A14" s="217" t="s">
        <v>58</v>
      </c>
      <c r="B14">
        <v>13982</v>
      </c>
      <c r="C14">
        <v>512</v>
      </c>
      <c r="D14">
        <f t="shared" si="2"/>
        <v>7158784</v>
      </c>
      <c r="E14">
        <f t="shared" si="9"/>
        <v>5007</v>
      </c>
      <c r="F14">
        <f t="shared" si="10"/>
        <v>56155747</v>
      </c>
      <c r="G14">
        <f t="shared" si="3"/>
        <v>1.7766596527583112E-2</v>
      </c>
      <c r="H14">
        <f t="shared" si="4"/>
        <v>1.1326328530036067E-2</v>
      </c>
      <c r="I14" s="217" t="s">
        <v>52</v>
      </c>
      <c r="J14">
        <v>21308</v>
      </c>
      <c r="K14">
        <v>184</v>
      </c>
      <c r="L14">
        <f t="shared" si="0"/>
        <v>3920672</v>
      </c>
      <c r="M14">
        <f t="shared" si="11"/>
        <v>8545</v>
      </c>
      <c r="N14">
        <f t="shared" si="12"/>
        <v>144045480</v>
      </c>
      <c r="O14">
        <f t="shared" si="5"/>
        <v>2.7597009382014308E-2</v>
      </c>
      <c r="P14">
        <f t="shared" si="6"/>
        <v>1.2851285262712888E-2</v>
      </c>
      <c r="Q14" s="217" t="s">
        <v>89</v>
      </c>
      <c r="R14">
        <v>21102</v>
      </c>
      <c r="S14">
        <v>286</v>
      </c>
      <c r="T14">
        <f t="shared" si="1"/>
        <v>6035172</v>
      </c>
      <c r="U14">
        <f t="shared" si="13"/>
        <v>8279</v>
      </c>
      <c r="V14">
        <f t="shared" si="14"/>
        <v>136177358</v>
      </c>
      <c r="W14">
        <f t="shared" si="7"/>
        <v>2.6087751140689203E-2</v>
      </c>
      <c r="X14">
        <f t="shared" si="8"/>
        <v>1.3392675010249693E-2</v>
      </c>
    </row>
    <row r="15" spans="1:25" x14ac:dyDescent="0.25">
      <c r="A15" s="217" t="s">
        <v>123</v>
      </c>
      <c r="B15">
        <v>14010</v>
      </c>
      <c r="C15">
        <v>1109</v>
      </c>
      <c r="D15">
        <f t="shared" si="2"/>
        <v>15537090</v>
      </c>
      <c r="E15">
        <f t="shared" si="9"/>
        <v>6116</v>
      </c>
      <c r="F15">
        <f t="shared" si="10"/>
        <v>71692837</v>
      </c>
      <c r="G15">
        <f t="shared" si="3"/>
        <v>2.1701718466686302E-2</v>
      </c>
      <c r="H15">
        <f t="shared" si="4"/>
        <v>1.4460080552616019E-2</v>
      </c>
      <c r="I15" s="217" t="s">
        <v>164</v>
      </c>
      <c r="J15">
        <v>21482</v>
      </c>
      <c r="K15">
        <v>176</v>
      </c>
      <c r="L15">
        <f t="shared" si="0"/>
        <v>3780832</v>
      </c>
      <c r="M15">
        <f t="shared" si="11"/>
        <v>8721</v>
      </c>
      <c r="N15">
        <f t="shared" si="12"/>
        <v>147826312</v>
      </c>
      <c r="O15">
        <f t="shared" si="5"/>
        <v>2.8165420575839293E-2</v>
      </c>
      <c r="P15">
        <f t="shared" si="6"/>
        <v>1.3188599217738713E-2</v>
      </c>
      <c r="Q15" s="217" t="s">
        <v>93</v>
      </c>
      <c r="R15">
        <v>21372</v>
      </c>
      <c r="S15">
        <v>1271</v>
      </c>
      <c r="T15">
        <f t="shared" si="1"/>
        <v>27163812</v>
      </c>
      <c r="U15">
        <f t="shared" si="13"/>
        <v>9550</v>
      </c>
      <c r="V15">
        <f t="shared" si="14"/>
        <v>163341170</v>
      </c>
      <c r="W15">
        <f t="shared" si="7"/>
        <v>3.0092767652322973E-2</v>
      </c>
      <c r="X15">
        <f t="shared" si="8"/>
        <v>1.6064162484367973E-2</v>
      </c>
    </row>
    <row r="16" spans="1:25" x14ac:dyDescent="0.25">
      <c r="A16" s="217" t="s">
        <v>177</v>
      </c>
      <c r="B16">
        <v>14077</v>
      </c>
      <c r="C16">
        <v>861</v>
      </c>
      <c r="D16">
        <f t="shared" si="2"/>
        <v>12120297</v>
      </c>
      <c r="E16">
        <f t="shared" si="9"/>
        <v>6977</v>
      </c>
      <c r="F16">
        <f t="shared" si="10"/>
        <v>83813134</v>
      </c>
      <c r="G16">
        <f t="shared" si="3"/>
        <v>2.4756849205701491E-2</v>
      </c>
      <c r="H16">
        <f t="shared" si="4"/>
        <v>1.6904682806836064E-2</v>
      </c>
      <c r="I16" s="217" t="s">
        <v>89</v>
      </c>
      <c r="J16">
        <v>22913</v>
      </c>
      <c r="K16">
        <v>299</v>
      </c>
      <c r="L16">
        <f t="shared" si="0"/>
        <v>6850987</v>
      </c>
      <c r="M16">
        <f t="shared" si="11"/>
        <v>9020</v>
      </c>
      <c r="N16">
        <f t="shared" si="12"/>
        <v>154677299</v>
      </c>
      <c r="O16">
        <f t="shared" si="5"/>
        <v>2.9131073683530607E-2</v>
      </c>
      <c r="P16">
        <f t="shared" si="6"/>
        <v>1.3799822758165927E-2</v>
      </c>
      <c r="Q16" s="217" t="s">
        <v>94</v>
      </c>
      <c r="R16">
        <v>21628</v>
      </c>
      <c r="S16">
        <v>178</v>
      </c>
      <c r="T16">
        <f t="shared" si="1"/>
        <v>3849784</v>
      </c>
      <c r="U16">
        <f t="shared" si="13"/>
        <v>9728</v>
      </c>
      <c r="V16">
        <f t="shared" si="14"/>
        <v>167190954</v>
      </c>
      <c r="W16">
        <f t="shared" si="7"/>
        <v>3.0653659028460511E-2</v>
      </c>
      <c r="X16">
        <f t="shared" si="8"/>
        <v>1.6442778333058908E-2</v>
      </c>
    </row>
    <row r="17" spans="1:24" x14ac:dyDescent="0.25">
      <c r="A17" s="217" t="s">
        <v>36</v>
      </c>
      <c r="B17">
        <v>14188</v>
      </c>
      <c r="C17">
        <v>554</v>
      </c>
      <c r="D17">
        <f t="shared" si="2"/>
        <v>7860152</v>
      </c>
      <c r="E17">
        <f t="shared" si="9"/>
        <v>7531</v>
      </c>
      <c r="F17">
        <f t="shared" si="10"/>
        <v>91673286</v>
      </c>
      <c r="G17">
        <f t="shared" si="3"/>
        <v>2.6722635999446458E-2</v>
      </c>
      <c r="H17">
        <f t="shared" si="4"/>
        <v>1.8490035484061071E-2</v>
      </c>
      <c r="I17" s="217" t="s">
        <v>99</v>
      </c>
      <c r="J17">
        <v>23712</v>
      </c>
      <c r="K17">
        <v>267</v>
      </c>
      <c r="L17">
        <f t="shared" si="0"/>
        <v>6331104</v>
      </c>
      <c r="M17">
        <f t="shared" si="11"/>
        <v>9287</v>
      </c>
      <c r="N17">
        <f t="shared" si="12"/>
        <v>161008403</v>
      </c>
      <c r="O17">
        <f t="shared" si="5"/>
        <v>2.9993379301435561E-2</v>
      </c>
      <c r="P17">
        <f t="shared" si="6"/>
        <v>1.4364663970343515E-2</v>
      </c>
      <c r="Q17" s="217" t="s">
        <v>97</v>
      </c>
      <c r="R17">
        <v>22165</v>
      </c>
      <c r="S17">
        <v>1818</v>
      </c>
      <c r="T17">
        <f t="shared" si="1"/>
        <v>40295970</v>
      </c>
      <c r="U17">
        <f t="shared" si="13"/>
        <v>11546</v>
      </c>
      <c r="V17">
        <f t="shared" si="14"/>
        <v>207486924</v>
      </c>
      <c r="W17">
        <f t="shared" si="7"/>
        <v>3.6382313645415817E-2</v>
      </c>
      <c r="X17">
        <f t="shared" si="8"/>
        <v>2.0405778044308785E-2</v>
      </c>
    </row>
    <row r="18" spans="1:24" x14ac:dyDescent="0.25">
      <c r="A18" s="217" t="s">
        <v>129</v>
      </c>
      <c r="B18">
        <v>14322</v>
      </c>
      <c r="C18">
        <v>19913</v>
      </c>
      <c r="D18">
        <f t="shared" si="2"/>
        <v>285193986</v>
      </c>
      <c r="E18">
        <f t="shared" si="9"/>
        <v>27444</v>
      </c>
      <c r="F18">
        <f t="shared" si="10"/>
        <v>376867272</v>
      </c>
      <c r="G18">
        <f t="shared" si="3"/>
        <v>9.7380961674254224E-2</v>
      </c>
      <c r="H18">
        <f t="shared" si="4"/>
        <v>7.6012211802479676E-2</v>
      </c>
      <c r="I18" s="217" t="s">
        <v>93</v>
      </c>
      <c r="J18">
        <v>23870</v>
      </c>
      <c r="K18">
        <v>1159</v>
      </c>
      <c r="L18">
        <f t="shared" si="0"/>
        <v>27665330</v>
      </c>
      <c r="M18">
        <f t="shared" si="11"/>
        <v>10446</v>
      </c>
      <c r="N18">
        <f t="shared" si="12"/>
        <v>188673733</v>
      </c>
      <c r="O18">
        <f t="shared" si="5"/>
        <v>3.3736496197135334E-2</v>
      </c>
      <c r="P18">
        <f t="shared" si="6"/>
        <v>1.6832877813062419E-2</v>
      </c>
      <c r="Q18" s="217" t="s">
        <v>99</v>
      </c>
      <c r="R18">
        <v>22533</v>
      </c>
      <c r="S18">
        <v>249</v>
      </c>
      <c r="T18">
        <f t="shared" si="1"/>
        <v>5610717</v>
      </c>
      <c r="U18">
        <f t="shared" si="13"/>
        <v>11795</v>
      </c>
      <c r="V18">
        <f t="shared" si="14"/>
        <v>213097641</v>
      </c>
      <c r="W18">
        <f t="shared" si="7"/>
        <v>3.7166931356979002E-2</v>
      </c>
      <c r="X18">
        <f t="shared" si="8"/>
        <v>2.0957576892950594E-2</v>
      </c>
    </row>
    <row r="19" spans="1:24" x14ac:dyDescent="0.25">
      <c r="A19" s="217" t="s">
        <v>89</v>
      </c>
      <c r="B19">
        <v>14533</v>
      </c>
      <c r="C19">
        <v>254</v>
      </c>
      <c r="D19">
        <f t="shared" si="2"/>
        <v>3691382</v>
      </c>
      <c r="E19">
        <f t="shared" si="9"/>
        <v>27698</v>
      </c>
      <c r="F19">
        <f t="shared" si="10"/>
        <v>380558654</v>
      </c>
      <c r="G19">
        <f t="shared" si="3"/>
        <v>9.8282242984021773E-2</v>
      </c>
      <c r="H19">
        <f t="shared" si="4"/>
        <v>7.6756744775424754E-2</v>
      </c>
      <c r="I19" s="217" t="s">
        <v>123</v>
      </c>
      <c r="J19">
        <v>24188</v>
      </c>
      <c r="K19">
        <v>1108</v>
      </c>
      <c r="L19">
        <f t="shared" si="0"/>
        <v>26800304</v>
      </c>
      <c r="M19">
        <f t="shared" si="11"/>
        <v>11554</v>
      </c>
      <c r="N19">
        <f t="shared" si="12"/>
        <v>215474037</v>
      </c>
      <c r="O19">
        <f t="shared" si="5"/>
        <v>3.7314903030988097E-2</v>
      </c>
      <c r="P19">
        <f t="shared" si="6"/>
        <v>1.9223916753204277E-2</v>
      </c>
      <c r="Q19" s="217" t="s">
        <v>101</v>
      </c>
      <c r="R19">
        <v>22651</v>
      </c>
      <c r="S19">
        <v>2714</v>
      </c>
      <c r="T19">
        <f t="shared" si="1"/>
        <v>61474814</v>
      </c>
      <c r="U19">
        <f t="shared" si="13"/>
        <v>14509</v>
      </c>
      <c r="V19">
        <f t="shared" si="14"/>
        <v>274572455</v>
      </c>
      <c r="W19">
        <f t="shared" si="7"/>
        <v>4.5718949305503034E-2</v>
      </c>
      <c r="X19">
        <f t="shared" si="8"/>
        <v>2.7003458655596831E-2</v>
      </c>
    </row>
    <row r="20" spans="1:24" x14ac:dyDescent="0.25">
      <c r="A20" s="217" t="s">
        <v>104</v>
      </c>
      <c r="B20">
        <v>14677</v>
      </c>
      <c r="C20">
        <v>883</v>
      </c>
      <c r="D20">
        <f t="shared" si="2"/>
        <v>12959791</v>
      </c>
      <c r="E20">
        <f t="shared" si="9"/>
        <v>28581</v>
      </c>
      <c r="F20">
        <f t="shared" si="10"/>
        <v>393518445</v>
      </c>
      <c r="G20">
        <f t="shared" si="3"/>
        <v>0.10141543745852864</v>
      </c>
      <c r="H20">
        <f t="shared" si="4"/>
        <v>7.9370668699303898E-2</v>
      </c>
      <c r="I20" s="217" t="s">
        <v>55</v>
      </c>
      <c r="J20">
        <v>24298</v>
      </c>
      <c r="K20">
        <v>526</v>
      </c>
      <c r="L20">
        <f t="shared" si="0"/>
        <v>12780748</v>
      </c>
      <c r="M20">
        <f t="shared" si="11"/>
        <v>12080</v>
      </c>
      <c r="N20">
        <f t="shared" si="12"/>
        <v>228254785</v>
      </c>
      <c r="O20">
        <f t="shared" si="5"/>
        <v>3.9013677394351416E-2</v>
      </c>
      <c r="P20">
        <f t="shared" si="6"/>
        <v>2.0364174944012117E-2</v>
      </c>
      <c r="Q20" s="217" t="s">
        <v>104</v>
      </c>
      <c r="R20">
        <v>23643</v>
      </c>
      <c r="S20">
        <v>1106</v>
      </c>
      <c r="T20">
        <f t="shared" si="1"/>
        <v>26149158</v>
      </c>
      <c r="U20">
        <f t="shared" si="13"/>
        <v>15615</v>
      </c>
      <c r="V20">
        <f t="shared" si="14"/>
        <v>300721613</v>
      </c>
      <c r="W20">
        <f t="shared" si="7"/>
        <v>4.9204038417908193E-2</v>
      </c>
      <c r="X20">
        <f t="shared" si="8"/>
        <v>2.9575157651884239E-2</v>
      </c>
    </row>
    <row r="21" spans="1:24" x14ac:dyDescent="0.25">
      <c r="A21" s="217" t="s">
        <v>184</v>
      </c>
      <c r="B21">
        <v>15163</v>
      </c>
      <c r="C21">
        <v>684</v>
      </c>
      <c r="D21">
        <f t="shared" si="2"/>
        <v>10371492</v>
      </c>
      <c r="E21">
        <f t="shared" si="9"/>
        <v>29265</v>
      </c>
      <c r="F21">
        <f t="shared" si="10"/>
        <v>403889937</v>
      </c>
      <c r="G21">
        <f t="shared" si="3"/>
        <v>0.10384250996199715</v>
      </c>
      <c r="H21">
        <f t="shared" si="4"/>
        <v>8.1462545880434459E-2</v>
      </c>
      <c r="I21" s="217" t="s">
        <v>106</v>
      </c>
      <c r="J21">
        <v>27278</v>
      </c>
      <c r="K21">
        <v>715</v>
      </c>
      <c r="L21">
        <f t="shared" si="0"/>
        <v>19503770</v>
      </c>
      <c r="M21">
        <f t="shared" si="11"/>
        <v>12795</v>
      </c>
      <c r="N21">
        <f t="shared" si="12"/>
        <v>247758555</v>
      </c>
      <c r="O21">
        <f t="shared" si="5"/>
        <v>4.1322847869265426E-2</v>
      </c>
      <c r="P21">
        <f t="shared" si="6"/>
        <v>2.2104240039899484E-2</v>
      </c>
      <c r="Q21" s="217" t="s">
        <v>106</v>
      </c>
      <c r="R21">
        <v>23769</v>
      </c>
      <c r="S21">
        <v>725</v>
      </c>
      <c r="T21">
        <f t="shared" si="1"/>
        <v>17232525</v>
      </c>
      <c r="U21">
        <f t="shared" si="13"/>
        <v>16340</v>
      </c>
      <c r="V21">
        <f t="shared" si="14"/>
        <v>317954138</v>
      </c>
      <c r="W21">
        <f t="shared" si="7"/>
        <v>5.1488567899367267E-2</v>
      </c>
      <c r="X21">
        <f t="shared" si="8"/>
        <v>3.1269929898317478E-2</v>
      </c>
    </row>
    <row r="22" spans="1:24" x14ac:dyDescent="0.25">
      <c r="A22" s="217" t="s">
        <v>97</v>
      </c>
      <c r="B22">
        <v>15285</v>
      </c>
      <c r="C22">
        <v>1293</v>
      </c>
      <c r="D22">
        <f t="shared" si="2"/>
        <v>19763505</v>
      </c>
      <c r="E22">
        <f t="shared" si="9"/>
        <v>30558</v>
      </c>
      <c r="F22">
        <f t="shared" si="10"/>
        <v>423653442</v>
      </c>
      <c r="G22">
        <f t="shared" si="3"/>
        <v>0.10843052859793982</v>
      </c>
      <c r="H22">
        <f t="shared" si="4"/>
        <v>8.5448744310579292E-2</v>
      </c>
      <c r="I22" s="217" t="s">
        <v>101</v>
      </c>
      <c r="J22">
        <v>28602</v>
      </c>
      <c r="K22">
        <v>2467</v>
      </c>
      <c r="L22">
        <f t="shared" si="0"/>
        <v>70561134</v>
      </c>
      <c r="M22">
        <f t="shared" si="11"/>
        <v>15262</v>
      </c>
      <c r="N22">
        <f t="shared" si="12"/>
        <v>318319689</v>
      </c>
      <c r="O22">
        <f t="shared" si="5"/>
        <v>4.929029340998272E-2</v>
      </c>
      <c r="P22">
        <f t="shared" si="6"/>
        <v>2.8399482775003072E-2</v>
      </c>
      <c r="Q22" s="217" t="s">
        <v>111</v>
      </c>
      <c r="R22">
        <v>24278</v>
      </c>
      <c r="S22">
        <v>1116</v>
      </c>
      <c r="T22">
        <f t="shared" si="1"/>
        <v>27094248</v>
      </c>
      <c r="U22">
        <f t="shared" si="13"/>
        <v>17456</v>
      </c>
      <c r="V22">
        <f t="shared" si="14"/>
        <v>345048386</v>
      </c>
      <c r="W22">
        <f t="shared" si="7"/>
        <v>5.5005167763240818E-2</v>
      </c>
      <c r="X22">
        <f t="shared" si="8"/>
        <v>3.3934575941098742E-2</v>
      </c>
    </row>
    <row r="23" spans="1:24" x14ac:dyDescent="0.25">
      <c r="A23" s="217" t="s">
        <v>240</v>
      </c>
      <c r="B23">
        <v>15432</v>
      </c>
      <c r="C23">
        <v>540</v>
      </c>
      <c r="D23">
        <f t="shared" si="2"/>
        <v>8333280</v>
      </c>
      <c r="E23">
        <f t="shared" si="9"/>
        <v>31098</v>
      </c>
      <c r="F23">
        <f t="shared" si="10"/>
        <v>431986722</v>
      </c>
      <c r="G23">
        <f t="shared" si="3"/>
        <v>0.11034663846909917</v>
      </c>
      <c r="H23">
        <f t="shared" si="4"/>
        <v>8.7129524498807912E-2</v>
      </c>
      <c r="I23" s="217" t="s">
        <v>111</v>
      </c>
      <c r="J23">
        <v>28712</v>
      </c>
      <c r="K23">
        <v>1076</v>
      </c>
      <c r="L23">
        <f t="shared" si="0"/>
        <v>30894112</v>
      </c>
      <c r="M23">
        <f t="shared" si="11"/>
        <v>16338</v>
      </c>
      <c r="N23">
        <f t="shared" si="12"/>
        <v>349213801</v>
      </c>
      <c r="O23">
        <f t="shared" si="5"/>
        <v>5.2765352754049123E-2</v>
      </c>
      <c r="P23">
        <f t="shared" si="6"/>
        <v>3.1155758405798303E-2</v>
      </c>
      <c r="Q23" s="217" t="s">
        <v>121</v>
      </c>
      <c r="R23">
        <v>25422</v>
      </c>
      <c r="S23">
        <v>2827</v>
      </c>
      <c r="T23">
        <f t="shared" si="1"/>
        <v>71867994</v>
      </c>
      <c r="U23">
        <f t="shared" si="13"/>
        <v>20283</v>
      </c>
      <c r="V23">
        <f t="shared" si="14"/>
        <v>416916380</v>
      </c>
      <c r="W23">
        <f t="shared" si="7"/>
        <v>6.391325720335779E-2</v>
      </c>
      <c r="X23">
        <f t="shared" si="8"/>
        <v>4.1002598859274132E-2</v>
      </c>
    </row>
    <row r="24" spans="1:24" x14ac:dyDescent="0.25">
      <c r="A24" s="217" t="s">
        <v>106</v>
      </c>
      <c r="B24">
        <v>15493</v>
      </c>
      <c r="C24">
        <v>691</v>
      </c>
      <c r="D24">
        <f t="shared" si="2"/>
        <v>10705663</v>
      </c>
      <c r="E24">
        <f t="shared" si="9"/>
        <v>31789</v>
      </c>
      <c r="F24">
        <f t="shared" si="10"/>
        <v>442692385</v>
      </c>
      <c r="G24">
        <f t="shared" si="3"/>
        <v>0.1127985494338605</v>
      </c>
      <c r="H24">
        <f t="shared" si="4"/>
        <v>8.9288802270855921E-2</v>
      </c>
      <c r="I24" s="217" t="s">
        <v>127</v>
      </c>
      <c r="J24">
        <v>30668</v>
      </c>
      <c r="K24">
        <v>4628</v>
      </c>
      <c r="L24">
        <f t="shared" si="0"/>
        <v>141931504</v>
      </c>
      <c r="M24">
        <f t="shared" si="11"/>
        <v>20966</v>
      </c>
      <c r="N24">
        <f t="shared" si="12"/>
        <v>491145305</v>
      </c>
      <c r="O24">
        <f t="shared" si="5"/>
        <v>6.7711983464401632E-2</v>
      </c>
      <c r="P24">
        <f t="shared" si="6"/>
        <v>4.3818441370025121E-2</v>
      </c>
      <c r="Q24" s="217" t="s">
        <v>123</v>
      </c>
      <c r="R24">
        <v>25721</v>
      </c>
      <c r="S24">
        <v>1126</v>
      </c>
      <c r="T24">
        <f t="shared" si="1"/>
        <v>28961846</v>
      </c>
      <c r="U24">
        <f t="shared" si="13"/>
        <v>21409</v>
      </c>
      <c r="V24">
        <f t="shared" si="14"/>
        <v>445878226</v>
      </c>
      <c r="W24">
        <f t="shared" si="7"/>
        <v>6.7461367818699741E-2</v>
      </c>
      <c r="X24">
        <f t="shared" si="8"/>
        <v>4.3850918116392489E-2</v>
      </c>
    </row>
    <row r="25" spans="1:24" x14ac:dyDescent="0.25">
      <c r="A25" s="217" t="s">
        <v>71</v>
      </c>
      <c r="B25">
        <v>15646</v>
      </c>
      <c r="C25">
        <v>1451</v>
      </c>
      <c r="D25">
        <f t="shared" si="2"/>
        <v>22702346</v>
      </c>
      <c r="E25">
        <f t="shared" si="9"/>
        <v>33240</v>
      </c>
      <c r="F25">
        <f t="shared" si="10"/>
        <v>465394731</v>
      </c>
      <c r="G25">
        <f t="shared" si="3"/>
        <v>0.11794720762469794</v>
      </c>
      <c r="H25">
        <f t="shared" si="4"/>
        <v>9.3867749982094628E-2</v>
      </c>
      <c r="I25" s="217" t="s">
        <v>97</v>
      </c>
      <c r="J25">
        <v>31207</v>
      </c>
      <c r="K25">
        <v>1764</v>
      </c>
      <c r="L25">
        <f t="shared" si="0"/>
        <v>55049148</v>
      </c>
      <c r="M25">
        <f t="shared" si="11"/>
        <v>22730</v>
      </c>
      <c r="N25">
        <f t="shared" si="12"/>
        <v>546194453</v>
      </c>
      <c r="O25">
        <f t="shared" si="5"/>
        <v>7.3409013838874798E-2</v>
      </c>
      <c r="P25">
        <f t="shared" si="6"/>
        <v>4.8729753439083458E-2</v>
      </c>
      <c r="Q25" s="217" t="s">
        <v>127</v>
      </c>
      <c r="R25">
        <v>26346</v>
      </c>
      <c r="S25">
        <v>4867</v>
      </c>
      <c r="T25">
        <f t="shared" si="1"/>
        <v>128225982</v>
      </c>
      <c r="U25">
        <f t="shared" si="13"/>
        <v>26276</v>
      </c>
      <c r="V25">
        <f t="shared" si="14"/>
        <v>574104208</v>
      </c>
      <c r="W25">
        <f t="shared" si="7"/>
        <v>8.2797650558370517E-2</v>
      </c>
      <c r="X25">
        <f t="shared" si="8"/>
        <v>5.646159679321134E-2</v>
      </c>
    </row>
    <row r="26" spans="1:24" x14ac:dyDescent="0.25">
      <c r="A26" s="217" t="s">
        <v>149</v>
      </c>
      <c r="B26">
        <v>16445</v>
      </c>
      <c r="C26">
        <v>214234</v>
      </c>
      <c r="D26">
        <f t="shared" si="2"/>
        <v>3523078130</v>
      </c>
      <c r="E26">
        <f t="shared" si="9"/>
        <v>247474</v>
      </c>
      <c r="F26">
        <f t="shared" si="10"/>
        <v>3988472861</v>
      </c>
      <c r="G26">
        <f t="shared" si="3"/>
        <v>0.87812476713942533</v>
      </c>
      <c r="H26">
        <f t="shared" si="4"/>
        <v>0.80445468843676637</v>
      </c>
      <c r="I26" s="217" t="s">
        <v>184</v>
      </c>
      <c r="J26">
        <v>31717</v>
      </c>
      <c r="K26">
        <v>707</v>
      </c>
      <c r="L26">
        <f t="shared" si="0"/>
        <v>22423919</v>
      </c>
      <c r="M26">
        <f t="shared" si="11"/>
        <v>23437</v>
      </c>
      <c r="N26">
        <f t="shared" si="12"/>
        <v>568618372</v>
      </c>
      <c r="O26">
        <f t="shared" si="5"/>
        <v>7.569234744134222E-2</v>
      </c>
      <c r="P26">
        <f t="shared" si="6"/>
        <v>5.0730345056237754E-2</v>
      </c>
      <c r="Q26" s="217" t="s">
        <v>129</v>
      </c>
      <c r="R26">
        <v>26733</v>
      </c>
      <c r="S26">
        <v>18420</v>
      </c>
      <c r="T26">
        <f t="shared" si="1"/>
        <v>492421860</v>
      </c>
      <c r="U26">
        <f t="shared" si="13"/>
        <v>44696</v>
      </c>
      <c r="V26">
        <f t="shared" si="14"/>
        <v>1066526068</v>
      </c>
      <c r="W26">
        <f t="shared" si="7"/>
        <v>0.1408404547631652</v>
      </c>
      <c r="X26">
        <f t="shared" si="8"/>
        <v>0.1048899554849894</v>
      </c>
    </row>
    <row r="27" spans="1:24" x14ac:dyDescent="0.25">
      <c r="A27" s="217" t="s">
        <v>127</v>
      </c>
      <c r="B27">
        <v>17654</v>
      </c>
      <c r="C27">
        <v>3796</v>
      </c>
      <c r="D27">
        <f t="shared" si="2"/>
        <v>67014584</v>
      </c>
      <c r="E27">
        <f t="shared" si="9"/>
        <v>251270</v>
      </c>
      <c r="F27">
        <f t="shared" si="10"/>
        <v>4055487445</v>
      </c>
      <c r="G27">
        <f t="shared" si="3"/>
        <v>0.89159430986335297</v>
      </c>
      <c r="H27">
        <f t="shared" si="4"/>
        <v>0.81797118915552092</v>
      </c>
      <c r="I27" s="217" t="s">
        <v>121</v>
      </c>
      <c r="J27">
        <v>31812</v>
      </c>
      <c r="K27">
        <v>2710</v>
      </c>
      <c r="L27">
        <f t="shared" si="0"/>
        <v>86210520</v>
      </c>
      <c r="M27">
        <f t="shared" si="11"/>
        <v>26147</v>
      </c>
      <c r="N27">
        <f t="shared" si="12"/>
        <v>654828892</v>
      </c>
      <c r="O27">
        <f t="shared" si="5"/>
        <v>8.4444587982624705E-2</v>
      </c>
      <c r="P27">
        <f t="shared" si="6"/>
        <v>5.8421776853797909E-2</v>
      </c>
      <c r="Q27" s="217" t="s">
        <v>136</v>
      </c>
      <c r="R27">
        <v>28175</v>
      </c>
      <c r="S27">
        <v>913</v>
      </c>
      <c r="T27">
        <f t="shared" si="1"/>
        <v>25723775</v>
      </c>
      <c r="U27">
        <f t="shared" si="13"/>
        <v>45609</v>
      </c>
      <c r="V27">
        <f t="shared" si="14"/>
        <v>1092249843</v>
      </c>
      <c r="W27">
        <f t="shared" si="7"/>
        <v>0.14371738637223019</v>
      </c>
      <c r="X27">
        <f t="shared" si="8"/>
        <v>0.10741981921322964</v>
      </c>
    </row>
    <row r="28" spans="1:24" x14ac:dyDescent="0.25">
      <c r="A28" s="217" t="s">
        <v>121</v>
      </c>
      <c r="B28">
        <v>18149</v>
      </c>
      <c r="C28">
        <v>2008</v>
      </c>
      <c r="D28">
        <f t="shared" si="2"/>
        <v>36443192</v>
      </c>
      <c r="E28">
        <f t="shared" si="9"/>
        <v>253278</v>
      </c>
      <c r="F28">
        <f t="shared" si="10"/>
        <v>4091930637</v>
      </c>
      <c r="G28">
        <f t="shared" si="3"/>
        <v>0.89871939990277516</v>
      </c>
      <c r="H28">
        <f t="shared" si="4"/>
        <v>0.82532159561125162</v>
      </c>
      <c r="I28" s="217" t="s">
        <v>129</v>
      </c>
      <c r="J28">
        <v>33141</v>
      </c>
      <c r="K28">
        <v>18276</v>
      </c>
      <c r="L28">
        <f t="shared" si="0"/>
        <v>605684916</v>
      </c>
      <c r="M28">
        <f t="shared" si="11"/>
        <v>44423</v>
      </c>
      <c r="N28">
        <f t="shared" si="12"/>
        <v>1260513808</v>
      </c>
      <c r="O28">
        <f t="shared" si="5"/>
        <v>0.14346892308686032</v>
      </c>
      <c r="P28">
        <f t="shared" si="6"/>
        <v>0.11245908253557489</v>
      </c>
      <c r="Q28" s="217" t="s">
        <v>144</v>
      </c>
      <c r="R28">
        <v>29100</v>
      </c>
      <c r="S28">
        <v>236</v>
      </c>
      <c r="T28">
        <f t="shared" si="1"/>
        <v>6867600</v>
      </c>
      <c r="U28">
        <f t="shared" si="13"/>
        <v>45845</v>
      </c>
      <c r="V28">
        <f t="shared" si="14"/>
        <v>1099117443</v>
      </c>
      <c r="W28">
        <f t="shared" si="7"/>
        <v>0.14446104010688446</v>
      </c>
      <c r="X28">
        <f t="shared" si="8"/>
        <v>0.10809522910699768</v>
      </c>
    </row>
    <row r="29" spans="1:24" x14ac:dyDescent="0.25">
      <c r="A29" s="217" t="s">
        <v>183</v>
      </c>
      <c r="B29">
        <v>19368</v>
      </c>
      <c r="C29">
        <v>9758</v>
      </c>
      <c r="D29">
        <f t="shared" si="2"/>
        <v>188992944</v>
      </c>
      <c r="E29">
        <f t="shared" si="9"/>
        <v>263036</v>
      </c>
      <c r="F29">
        <f t="shared" si="10"/>
        <v>4280923581</v>
      </c>
      <c r="G29">
        <f t="shared" si="3"/>
        <v>0.93334421494494735</v>
      </c>
      <c r="H29">
        <f t="shared" si="4"/>
        <v>0.86344051109113495</v>
      </c>
      <c r="I29" s="217" t="s">
        <v>149</v>
      </c>
      <c r="J29">
        <v>33499</v>
      </c>
      <c r="K29">
        <v>232477</v>
      </c>
      <c r="L29">
        <f t="shared" si="0"/>
        <v>7787747023</v>
      </c>
      <c r="M29">
        <f t="shared" si="11"/>
        <v>276900</v>
      </c>
      <c r="N29">
        <f t="shared" si="12"/>
        <v>9048260831</v>
      </c>
      <c r="O29">
        <f t="shared" si="5"/>
        <v>0.89427874755760817</v>
      </c>
      <c r="P29">
        <f t="shared" si="6"/>
        <v>0.80725740974734206</v>
      </c>
      <c r="Q29" s="217" t="s">
        <v>149</v>
      </c>
      <c r="R29">
        <v>30569</v>
      </c>
      <c r="S29">
        <v>238247</v>
      </c>
      <c r="T29">
        <f t="shared" si="1"/>
        <v>7282972543</v>
      </c>
      <c r="U29">
        <f t="shared" si="13"/>
        <v>284092</v>
      </c>
      <c r="V29">
        <f t="shared" si="14"/>
        <v>8382089986</v>
      </c>
      <c r="W29">
        <f t="shared" si="7"/>
        <v>0.89519524061609823</v>
      </c>
      <c r="X29">
        <f t="shared" si="8"/>
        <v>0.82435588953904071</v>
      </c>
    </row>
    <row r="30" spans="1:24" x14ac:dyDescent="0.25">
      <c r="A30" s="217" t="s">
        <v>182</v>
      </c>
      <c r="B30">
        <v>20643</v>
      </c>
      <c r="C30">
        <v>650</v>
      </c>
      <c r="D30">
        <f t="shared" si="2"/>
        <v>13417950</v>
      </c>
      <c r="E30">
        <f t="shared" si="9"/>
        <v>263686</v>
      </c>
      <c r="F30">
        <f t="shared" si="10"/>
        <v>4294341531</v>
      </c>
      <c r="G30">
        <f t="shared" si="3"/>
        <v>0.93565064349356508</v>
      </c>
      <c r="H30">
        <f t="shared" si="4"/>
        <v>0.86614684335485848</v>
      </c>
      <c r="I30" s="217" t="s">
        <v>163</v>
      </c>
      <c r="J30">
        <v>39009</v>
      </c>
      <c r="K30">
        <v>219</v>
      </c>
      <c r="L30">
        <f t="shared" si="0"/>
        <v>8542971</v>
      </c>
      <c r="M30">
        <f t="shared" si="11"/>
        <v>277119</v>
      </c>
      <c r="N30">
        <f t="shared" si="12"/>
        <v>9056803802</v>
      </c>
      <c r="O30">
        <f t="shared" si="5"/>
        <v>0.89498603194083359</v>
      </c>
      <c r="P30">
        <f t="shared" si="6"/>
        <v>0.8080195867855392</v>
      </c>
      <c r="Q30" s="217" t="s">
        <v>150</v>
      </c>
      <c r="R30">
        <v>30941</v>
      </c>
      <c r="S30">
        <v>367</v>
      </c>
      <c r="T30">
        <f t="shared" si="1"/>
        <v>11355347</v>
      </c>
      <c r="U30">
        <f t="shared" si="13"/>
        <v>284459</v>
      </c>
      <c r="V30">
        <f t="shared" si="14"/>
        <v>8393445333</v>
      </c>
      <c r="W30">
        <f t="shared" si="7"/>
        <v>0.89635168519498853</v>
      </c>
      <c r="X30">
        <f t="shared" si="8"/>
        <v>0.82547265721784691</v>
      </c>
    </row>
    <row r="31" spans="1:24" x14ac:dyDescent="0.25">
      <c r="A31" s="217" t="s">
        <v>181</v>
      </c>
      <c r="B31">
        <v>21502</v>
      </c>
      <c r="C31">
        <v>1082</v>
      </c>
      <c r="D31">
        <f t="shared" si="2"/>
        <v>23265164</v>
      </c>
      <c r="E31">
        <f t="shared" si="9"/>
        <v>264768</v>
      </c>
      <c r="F31">
        <f t="shared" si="10"/>
        <v>4317606695</v>
      </c>
      <c r="G31">
        <f t="shared" si="3"/>
        <v>0.93948995993911033</v>
      </c>
      <c r="H31">
        <f t="shared" si="4"/>
        <v>0.87083930859388681</v>
      </c>
      <c r="I31" s="217" t="s">
        <v>150</v>
      </c>
      <c r="J31">
        <v>39182</v>
      </c>
      <c r="K31">
        <v>357</v>
      </c>
      <c r="L31">
        <f t="shared" si="0"/>
        <v>13987974</v>
      </c>
      <c r="M31">
        <f t="shared" si="11"/>
        <v>277476</v>
      </c>
      <c r="N31">
        <f t="shared" si="12"/>
        <v>9070791776</v>
      </c>
      <c r="O31">
        <f t="shared" si="5"/>
        <v>0.89613900237376265</v>
      </c>
      <c r="P31">
        <f t="shared" si="6"/>
        <v>0.80926754988803584</v>
      </c>
      <c r="Q31" s="217" t="s">
        <v>156</v>
      </c>
      <c r="R31">
        <v>32851</v>
      </c>
      <c r="S31">
        <v>329</v>
      </c>
      <c r="T31">
        <f t="shared" si="1"/>
        <v>10807979</v>
      </c>
      <c r="U31">
        <f t="shared" si="13"/>
        <v>284788</v>
      </c>
      <c r="V31">
        <f t="shared" si="14"/>
        <v>8404253312</v>
      </c>
      <c r="W31">
        <f t="shared" si="7"/>
        <v>0.89738838891829897</v>
      </c>
      <c r="X31">
        <f t="shared" si="8"/>
        <v>0.82653559273363653</v>
      </c>
    </row>
    <row r="32" spans="1:24" x14ac:dyDescent="0.25">
      <c r="A32" s="217" t="s">
        <v>150</v>
      </c>
      <c r="B32">
        <v>23143</v>
      </c>
      <c r="C32">
        <v>348</v>
      </c>
      <c r="D32">
        <f t="shared" si="2"/>
        <v>8053764</v>
      </c>
      <c r="E32">
        <f t="shared" si="9"/>
        <v>265116</v>
      </c>
      <c r="F32">
        <f t="shared" si="10"/>
        <v>4325660459</v>
      </c>
      <c r="G32">
        <f t="shared" si="3"/>
        <v>0.94072478630052414</v>
      </c>
      <c r="H32">
        <f t="shared" si="4"/>
        <v>0.87246371182669169</v>
      </c>
      <c r="I32" s="217" t="s">
        <v>177</v>
      </c>
      <c r="J32">
        <v>40058</v>
      </c>
      <c r="K32">
        <v>910</v>
      </c>
      <c r="L32">
        <f t="shared" si="0"/>
        <v>36452780</v>
      </c>
      <c r="M32">
        <f t="shared" si="11"/>
        <v>278386</v>
      </c>
      <c r="N32">
        <f t="shared" si="12"/>
        <v>9107244556</v>
      </c>
      <c r="O32">
        <f t="shared" si="5"/>
        <v>0.89907794661456231</v>
      </c>
      <c r="P32">
        <f t="shared" si="6"/>
        <v>0.81251975241739605</v>
      </c>
      <c r="Q32" s="217" t="s">
        <v>163</v>
      </c>
      <c r="R32">
        <v>33618</v>
      </c>
      <c r="S32">
        <v>211</v>
      </c>
      <c r="T32">
        <f t="shared" si="1"/>
        <v>7093398</v>
      </c>
      <c r="U32">
        <f t="shared" si="13"/>
        <v>284999</v>
      </c>
      <c r="V32">
        <f t="shared" si="14"/>
        <v>8411346710</v>
      </c>
      <c r="W32">
        <f t="shared" si="7"/>
        <v>0.89805326577428224</v>
      </c>
      <c r="X32">
        <f t="shared" si="8"/>
        <v>0.82723320925027033</v>
      </c>
    </row>
    <row r="33" spans="1:24" x14ac:dyDescent="0.25">
      <c r="A33" s="217" t="s">
        <v>101</v>
      </c>
      <c r="B33">
        <v>23232</v>
      </c>
      <c r="C33">
        <v>1234</v>
      </c>
      <c r="D33">
        <f t="shared" si="2"/>
        <v>28668288</v>
      </c>
      <c r="E33">
        <f t="shared" si="9"/>
        <v>266350</v>
      </c>
      <c r="F33">
        <f t="shared" si="10"/>
        <v>4354328747</v>
      </c>
      <c r="G33">
        <f t="shared" si="3"/>
        <v>0.94510345219128455</v>
      </c>
      <c r="H33">
        <f t="shared" si="4"/>
        <v>0.87824595969317798</v>
      </c>
      <c r="I33" s="217" t="s">
        <v>136</v>
      </c>
      <c r="J33">
        <v>41346</v>
      </c>
      <c r="K33">
        <v>902</v>
      </c>
      <c r="L33">
        <f t="shared" si="0"/>
        <v>37294092</v>
      </c>
      <c r="M33">
        <f t="shared" si="11"/>
        <v>279288</v>
      </c>
      <c r="N33">
        <f t="shared" si="12"/>
        <v>9144538648</v>
      </c>
      <c r="O33">
        <f t="shared" si="5"/>
        <v>0.90199105398291535</v>
      </c>
      <c r="P33">
        <f t="shared" si="6"/>
        <v>0.81584701416074168</v>
      </c>
      <c r="Q33" s="217" t="s">
        <v>164</v>
      </c>
      <c r="R33">
        <v>33756</v>
      </c>
      <c r="S33">
        <v>175</v>
      </c>
      <c r="T33">
        <f t="shared" si="1"/>
        <v>5907300</v>
      </c>
      <c r="U33">
        <f t="shared" si="13"/>
        <v>285174</v>
      </c>
      <c r="V33">
        <f t="shared" si="14"/>
        <v>8417254010</v>
      </c>
      <c r="W33">
        <f t="shared" si="7"/>
        <v>0.89860470392497915</v>
      </c>
      <c r="X33">
        <f t="shared" si="8"/>
        <v>0.82781417623516407</v>
      </c>
    </row>
    <row r="34" spans="1:24" x14ac:dyDescent="0.25">
      <c r="A34" s="217" t="s">
        <v>144</v>
      </c>
      <c r="B34">
        <v>23706</v>
      </c>
      <c r="C34">
        <v>182</v>
      </c>
      <c r="D34">
        <f t="shared" si="2"/>
        <v>4314492</v>
      </c>
      <c r="E34">
        <f t="shared" si="9"/>
        <v>266532</v>
      </c>
      <c r="F34">
        <f t="shared" si="10"/>
        <v>4358643239</v>
      </c>
      <c r="G34">
        <f t="shared" si="3"/>
        <v>0.94574925218489747</v>
      </c>
      <c r="H34">
        <f t="shared" si="4"/>
        <v>0.87911617078363347</v>
      </c>
      <c r="I34" s="217" t="s">
        <v>156</v>
      </c>
      <c r="J34">
        <v>43377</v>
      </c>
      <c r="K34">
        <v>357</v>
      </c>
      <c r="L34">
        <f t="shared" si="0"/>
        <v>15485589</v>
      </c>
      <c r="M34">
        <f t="shared" si="11"/>
        <v>279645</v>
      </c>
      <c r="N34">
        <f t="shared" si="12"/>
        <v>9160024237</v>
      </c>
      <c r="O34">
        <f t="shared" si="5"/>
        <v>0.90314402441584452</v>
      </c>
      <c r="P34">
        <f t="shared" si="6"/>
        <v>0.81722858976936286</v>
      </c>
      <c r="Q34" s="217" t="s">
        <v>177</v>
      </c>
      <c r="R34">
        <v>37593</v>
      </c>
      <c r="S34">
        <v>866</v>
      </c>
      <c r="T34">
        <f t="shared" si="1"/>
        <v>32555538</v>
      </c>
      <c r="U34">
        <f t="shared" si="13"/>
        <v>286040</v>
      </c>
      <c r="V34">
        <f t="shared" si="14"/>
        <v>8449809548</v>
      </c>
      <c r="W34">
        <f t="shared" si="7"/>
        <v>0.90133353500214275</v>
      </c>
      <c r="X34">
        <f t="shared" si="8"/>
        <v>0.83101592538510594</v>
      </c>
    </row>
    <row r="35" spans="1:24" x14ac:dyDescent="0.25">
      <c r="A35" s="217" t="s">
        <v>225</v>
      </c>
      <c r="B35">
        <v>24829</v>
      </c>
      <c r="C35">
        <v>345</v>
      </c>
      <c r="D35">
        <f t="shared" si="2"/>
        <v>8566005</v>
      </c>
      <c r="E35">
        <f t="shared" si="9"/>
        <v>266877</v>
      </c>
      <c r="F35">
        <f t="shared" si="10"/>
        <v>4367209244</v>
      </c>
      <c r="G35">
        <f t="shared" si="3"/>
        <v>0.94697343349147156</v>
      </c>
      <c r="H35">
        <f t="shared" si="4"/>
        <v>0.88084389042059119</v>
      </c>
      <c r="I35" s="217" t="s">
        <v>181</v>
      </c>
      <c r="J35">
        <v>43947</v>
      </c>
      <c r="K35">
        <v>1503</v>
      </c>
      <c r="L35">
        <f t="shared" ref="L35:L53" si="15">J35*K35</f>
        <v>66052341</v>
      </c>
      <c r="M35">
        <f t="shared" si="11"/>
        <v>281148</v>
      </c>
      <c r="N35">
        <f t="shared" si="12"/>
        <v>9226076578</v>
      </c>
      <c r="O35">
        <f t="shared" si="5"/>
        <v>0.90799812682674763</v>
      </c>
      <c r="P35">
        <f t="shared" si="6"/>
        <v>0.8231215721556272</v>
      </c>
      <c r="Q35" s="217" t="s">
        <v>181</v>
      </c>
      <c r="R35">
        <v>38122</v>
      </c>
      <c r="S35">
        <v>1471</v>
      </c>
      <c r="T35">
        <f t="shared" ref="T35:T53" si="16">R35*S35</f>
        <v>56077462</v>
      </c>
      <c r="U35">
        <f t="shared" si="13"/>
        <v>287511</v>
      </c>
      <c r="V35">
        <f t="shared" si="14"/>
        <v>8505887010</v>
      </c>
      <c r="W35">
        <f t="shared" si="7"/>
        <v>0.90596876654314451</v>
      </c>
      <c r="X35">
        <f t="shared" si="8"/>
        <v>0.83653099217003823</v>
      </c>
    </row>
    <row r="36" spans="1:24" x14ac:dyDescent="0.25">
      <c r="A36" s="217" t="s">
        <v>156</v>
      </c>
      <c r="B36">
        <v>24891</v>
      </c>
      <c r="C36">
        <v>335</v>
      </c>
      <c r="D36">
        <f t="shared" si="2"/>
        <v>8338485</v>
      </c>
      <c r="E36">
        <f t="shared" si="9"/>
        <v>267212</v>
      </c>
      <c r="F36">
        <f t="shared" si="10"/>
        <v>4375547729</v>
      </c>
      <c r="G36">
        <f t="shared" si="3"/>
        <v>0.94816213128191296</v>
      </c>
      <c r="H36">
        <f t="shared" si="4"/>
        <v>0.88252572043084432</v>
      </c>
      <c r="I36" s="217" t="s">
        <v>182</v>
      </c>
      <c r="J36">
        <v>44358</v>
      </c>
      <c r="K36">
        <v>683</v>
      </c>
      <c r="L36">
        <f t="shared" si="15"/>
        <v>30296514</v>
      </c>
      <c r="M36">
        <f t="shared" si="11"/>
        <v>281831</v>
      </c>
      <c r="N36">
        <f t="shared" si="12"/>
        <v>9256373092</v>
      </c>
      <c r="O36">
        <f t="shared" si="5"/>
        <v>0.91020394981187525</v>
      </c>
      <c r="P36">
        <f t="shared" si="6"/>
        <v>0.82582453196998429</v>
      </c>
      <c r="Q36" s="217" t="s">
        <v>182</v>
      </c>
      <c r="R36">
        <v>38366</v>
      </c>
      <c r="S36">
        <v>696</v>
      </c>
      <c r="T36">
        <f t="shared" si="16"/>
        <v>26702736</v>
      </c>
      <c r="U36">
        <f t="shared" si="13"/>
        <v>288207</v>
      </c>
      <c r="V36">
        <f t="shared" si="14"/>
        <v>8532589746</v>
      </c>
      <c r="W36">
        <f t="shared" si="7"/>
        <v>0.90816191484534525</v>
      </c>
      <c r="X36">
        <f t="shared" si="8"/>
        <v>0.83915713406605363</v>
      </c>
    </row>
    <row r="37" spans="1:24" x14ac:dyDescent="0.25">
      <c r="A37" s="217" t="s">
        <v>163</v>
      </c>
      <c r="B37">
        <v>25116</v>
      </c>
      <c r="C37">
        <v>227</v>
      </c>
      <c r="D37">
        <f t="shared" si="2"/>
        <v>5701332</v>
      </c>
      <c r="E37">
        <f t="shared" si="9"/>
        <v>267439</v>
      </c>
      <c r="F37">
        <f t="shared" si="10"/>
        <v>4381249061</v>
      </c>
      <c r="G37">
        <f t="shared" si="3"/>
        <v>0.94896760709812256</v>
      </c>
      <c r="H37">
        <f t="shared" si="4"/>
        <v>0.88367565009504778</v>
      </c>
      <c r="I37" s="217" t="s">
        <v>197</v>
      </c>
      <c r="J37">
        <v>46506</v>
      </c>
      <c r="K37">
        <v>329</v>
      </c>
      <c r="L37">
        <f t="shared" si="15"/>
        <v>15300474</v>
      </c>
      <c r="M37">
        <f t="shared" si="11"/>
        <v>282160</v>
      </c>
      <c r="N37">
        <f t="shared" si="12"/>
        <v>9271673566</v>
      </c>
      <c r="O37">
        <f t="shared" si="5"/>
        <v>0.91126649119124126</v>
      </c>
      <c r="P37">
        <f t="shared" si="6"/>
        <v>0.82718959219977228</v>
      </c>
      <c r="Q37" s="217" t="s">
        <v>183</v>
      </c>
      <c r="R37">
        <v>38762</v>
      </c>
      <c r="S37">
        <v>10050</v>
      </c>
      <c r="T37">
        <f t="shared" si="16"/>
        <v>389558100</v>
      </c>
      <c r="U37">
        <f t="shared" si="13"/>
        <v>298257</v>
      </c>
      <c r="V37">
        <f t="shared" si="14"/>
        <v>8922147846</v>
      </c>
      <c r="W37">
        <f t="shared" si="7"/>
        <v>0.9398302200710883</v>
      </c>
      <c r="X37">
        <f t="shared" si="8"/>
        <v>0.87746912004914457</v>
      </c>
    </row>
    <row r="38" spans="1:24" x14ac:dyDescent="0.25">
      <c r="A38" s="217" t="s">
        <v>197</v>
      </c>
      <c r="B38">
        <v>25272</v>
      </c>
      <c r="C38">
        <v>305</v>
      </c>
      <c r="D38">
        <f t="shared" si="2"/>
        <v>7707960</v>
      </c>
      <c r="E38">
        <f t="shared" si="9"/>
        <v>267744</v>
      </c>
      <c r="F38">
        <f t="shared" si="10"/>
        <v>4388957021</v>
      </c>
      <c r="G38">
        <f t="shared" si="3"/>
        <v>0.95004985434016631</v>
      </c>
      <c r="H38">
        <f t="shared" si="4"/>
        <v>0.88523030642000733</v>
      </c>
      <c r="I38" s="217" t="s">
        <v>212</v>
      </c>
      <c r="J38">
        <v>50760</v>
      </c>
      <c r="K38">
        <v>1173</v>
      </c>
      <c r="L38">
        <f t="shared" si="15"/>
        <v>59541480</v>
      </c>
      <c r="M38">
        <f t="shared" si="11"/>
        <v>283333</v>
      </c>
      <c r="N38">
        <f t="shared" si="12"/>
        <v>9331215046</v>
      </c>
      <c r="O38">
        <f t="shared" si="5"/>
        <v>0.91505482261372262</v>
      </c>
      <c r="P38">
        <f t="shared" si="6"/>
        <v>0.83250169601895574</v>
      </c>
      <c r="Q38" s="217" t="s">
        <v>184</v>
      </c>
      <c r="R38">
        <v>39201</v>
      </c>
      <c r="S38">
        <v>708</v>
      </c>
      <c r="T38">
        <f t="shared" si="16"/>
        <v>27754308</v>
      </c>
      <c r="U38">
        <f t="shared" si="13"/>
        <v>298965</v>
      </c>
      <c r="V38">
        <f t="shared" si="14"/>
        <v>8949902154</v>
      </c>
      <c r="W38">
        <f t="shared" si="7"/>
        <v>0.94206118127505101</v>
      </c>
      <c r="X38">
        <f t="shared" si="8"/>
        <v>0.88019868120848477</v>
      </c>
    </row>
    <row r="39" spans="1:24" x14ac:dyDescent="0.25">
      <c r="A39" s="217" t="s">
        <v>247</v>
      </c>
      <c r="B39">
        <v>26120</v>
      </c>
      <c r="C39">
        <v>403</v>
      </c>
      <c r="D39">
        <f t="shared" si="2"/>
        <v>10526360</v>
      </c>
      <c r="E39">
        <f t="shared" si="9"/>
        <v>268147</v>
      </c>
      <c r="F39">
        <f t="shared" si="10"/>
        <v>4399483381</v>
      </c>
      <c r="G39">
        <f t="shared" si="3"/>
        <v>0.95147984004030928</v>
      </c>
      <c r="H39">
        <f t="shared" si="4"/>
        <v>0.88735341968899173</v>
      </c>
      <c r="I39" s="217" t="s">
        <v>193</v>
      </c>
      <c r="J39">
        <v>50853</v>
      </c>
      <c r="K39">
        <v>2783</v>
      </c>
      <c r="L39">
        <f t="shared" si="15"/>
        <v>141523899</v>
      </c>
      <c r="M39">
        <f t="shared" si="11"/>
        <v>286116</v>
      </c>
      <c r="N39">
        <f t="shared" si="12"/>
        <v>9472738945</v>
      </c>
      <c r="O39">
        <f t="shared" si="5"/>
        <v>0.92404282461608023</v>
      </c>
      <c r="P39">
        <f t="shared" si="6"/>
        <v>0.84512801374541524</v>
      </c>
      <c r="Q39" s="217" t="s">
        <v>186</v>
      </c>
      <c r="R39">
        <v>39567</v>
      </c>
      <c r="S39">
        <v>1694</v>
      </c>
      <c r="T39">
        <f t="shared" si="16"/>
        <v>67026498</v>
      </c>
      <c r="U39">
        <f t="shared" si="13"/>
        <v>300659</v>
      </c>
      <c r="V39">
        <f t="shared" si="14"/>
        <v>9016928652</v>
      </c>
      <c r="W39">
        <f t="shared" si="7"/>
        <v>0.94739910257379822</v>
      </c>
      <c r="X39">
        <f t="shared" si="8"/>
        <v>0.88679055608381574</v>
      </c>
    </row>
    <row r="40" spans="1:24" x14ac:dyDescent="0.25">
      <c r="A40" s="217" t="s">
        <v>136</v>
      </c>
      <c r="B40">
        <v>27622</v>
      </c>
      <c r="C40">
        <v>745</v>
      </c>
      <c r="D40">
        <f t="shared" si="2"/>
        <v>20578390</v>
      </c>
      <c r="E40">
        <f t="shared" si="9"/>
        <v>268892</v>
      </c>
      <c r="F40">
        <f t="shared" si="10"/>
        <v>4420061771</v>
      </c>
      <c r="G40">
        <f t="shared" si="3"/>
        <v>0.9541233619921865</v>
      </c>
      <c r="H40">
        <f t="shared" si="4"/>
        <v>0.89150397627867095</v>
      </c>
      <c r="I40" s="217" t="s">
        <v>186</v>
      </c>
      <c r="J40">
        <v>55535</v>
      </c>
      <c r="K40">
        <v>1589</v>
      </c>
      <c r="L40">
        <f t="shared" si="15"/>
        <v>88245115</v>
      </c>
      <c r="M40">
        <f t="shared" si="11"/>
        <v>287705</v>
      </c>
      <c r="N40">
        <f t="shared" si="12"/>
        <v>9560984060</v>
      </c>
      <c r="O40">
        <f t="shared" si="5"/>
        <v>0.92917467340578419</v>
      </c>
      <c r="P40">
        <f t="shared" si="6"/>
        <v>0.853000965717986</v>
      </c>
      <c r="Q40" s="217" t="s">
        <v>193</v>
      </c>
      <c r="R40">
        <v>41915</v>
      </c>
      <c r="S40">
        <v>2973</v>
      </c>
      <c r="T40">
        <f t="shared" si="16"/>
        <v>124613295</v>
      </c>
      <c r="U40">
        <f t="shared" si="13"/>
        <v>303632</v>
      </c>
      <c r="V40">
        <f t="shared" si="14"/>
        <v>9141541947</v>
      </c>
      <c r="W40">
        <f t="shared" si="7"/>
        <v>0.95676724898535381</v>
      </c>
      <c r="X40">
        <f t="shared" si="8"/>
        <v>0.89904593676091316</v>
      </c>
    </row>
    <row r="41" spans="1:24" x14ac:dyDescent="0.25">
      <c r="A41" s="217" t="s">
        <v>93</v>
      </c>
      <c r="B41">
        <v>28949</v>
      </c>
      <c r="C41">
        <v>836</v>
      </c>
      <c r="D41">
        <f t="shared" si="2"/>
        <v>24201364</v>
      </c>
      <c r="E41">
        <f t="shared" si="9"/>
        <v>269728</v>
      </c>
      <c r="F41">
        <f t="shared" si="10"/>
        <v>4444263135</v>
      </c>
      <c r="G41">
        <f t="shared" si="3"/>
        <v>0.9570897839408703</v>
      </c>
      <c r="H41">
        <f t="shared" si="4"/>
        <v>0.8963852682956569</v>
      </c>
      <c r="I41" s="217" t="s">
        <v>183</v>
      </c>
      <c r="J41">
        <v>55779</v>
      </c>
      <c r="K41">
        <v>10027</v>
      </c>
      <c r="L41">
        <f t="shared" si="15"/>
        <v>559296033</v>
      </c>
      <c r="M41">
        <f t="shared" si="11"/>
        <v>297732</v>
      </c>
      <c r="N41">
        <f t="shared" si="12"/>
        <v>10120280093</v>
      </c>
      <c r="O41">
        <f t="shared" si="5"/>
        <v>0.96155796340852939</v>
      </c>
      <c r="P41">
        <f t="shared" si="6"/>
        <v>0.90289960097114819</v>
      </c>
      <c r="Q41" s="217" t="s">
        <v>197</v>
      </c>
      <c r="R41">
        <v>44207</v>
      </c>
      <c r="S41">
        <v>329</v>
      </c>
      <c r="T41">
        <f t="shared" si="16"/>
        <v>14544103</v>
      </c>
      <c r="U41">
        <f t="shared" si="13"/>
        <v>303961</v>
      </c>
      <c r="V41">
        <f t="shared" si="14"/>
        <v>9156086050</v>
      </c>
      <c r="W41">
        <f t="shared" si="7"/>
        <v>0.95780395270866414</v>
      </c>
      <c r="X41">
        <f t="shared" si="8"/>
        <v>0.90047630997166817</v>
      </c>
    </row>
    <row r="42" spans="1:24" x14ac:dyDescent="0.25">
      <c r="A42" s="217" t="s">
        <v>55</v>
      </c>
      <c r="B42">
        <v>29080</v>
      </c>
      <c r="C42">
        <v>192</v>
      </c>
      <c r="D42">
        <f t="shared" si="2"/>
        <v>5583360</v>
      </c>
      <c r="E42">
        <f t="shared" si="9"/>
        <v>269920</v>
      </c>
      <c r="F42">
        <f t="shared" si="10"/>
        <v>4449846495</v>
      </c>
      <c r="G42">
        <f t="shared" si="3"/>
        <v>0.9577710674506158</v>
      </c>
      <c r="H42">
        <f t="shared" si="4"/>
        <v>0.89751140360753268</v>
      </c>
      <c r="I42" s="217" t="s">
        <v>218</v>
      </c>
      <c r="J42">
        <v>57736</v>
      </c>
      <c r="K42">
        <v>1025</v>
      </c>
      <c r="L42">
        <f t="shared" si="15"/>
        <v>59179400</v>
      </c>
      <c r="M42">
        <f t="shared" si="11"/>
        <v>298757</v>
      </c>
      <c r="N42">
        <f t="shared" si="12"/>
        <v>10179459493</v>
      </c>
      <c r="O42">
        <f t="shared" si="5"/>
        <v>0.9648683126907488</v>
      </c>
      <c r="P42">
        <f t="shared" si="6"/>
        <v>0.90817940115006524</v>
      </c>
      <c r="Q42" s="217" t="s">
        <v>212</v>
      </c>
      <c r="R42">
        <v>51446</v>
      </c>
      <c r="S42">
        <v>1303</v>
      </c>
      <c r="T42">
        <f t="shared" si="16"/>
        <v>67034138</v>
      </c>
      <c r="U42">
        <f t="shared" si="13"/>
        <v>305264</v>
      </c>
      <c r="V42">
        <f t="shared" si="14"/>
        <v>9223120188</v>
      </c>
      <c r="W42">
        <f t="shared" si="7"/>
        <v>0.9619098036249969</v>
      </c>
      <c r="X42">
        <f t="shared" si="8"/>
        <v>0.90706893622034479</v>
      </c>
    </row>
    <row r="43" spans="1:24" x14ac:dyDescent="0.25">
      <c r="A43" s="217" t="s">
        <v>235</v>
      </c>
      <c r="B43">
        <v>30362</v>
      </c>
      <c r="C43">
        <v>1541</v>
      </c>
      <c r="D43">
        <f t="shared" si="2"/>
        <v>46787842</v>
      </c>
      <c r="E43">
        <f t="shared" si="9"/>
        <v>271461</v>
      </c>
      <c r="F43">
        <f t="shared" si="10"/>
        <v>4496634337</v>
      </c>
      <c r="G43">
        <f t="shared" si="3"/>
        <v>0.96323907728664648</v>
      </c>
      <c r="H43">
        <f t="shared" si="4"/>
        <v>0.90694827334952766</v>
      </c>
      <c r="I43" s="217" t="s">
        <v>213</v>
      </c>
      <c r="J43">
        <v>63723</v>
      </c>
      <c r="K43">
        <v>198</v>
      </c>
      <c r="L43">
        <f t="shared" si="15"/>
        <v>12617154</v>
      </c>
      <c r="M43">
        <f t="shared" si="11"/>
        <v>298955</v>
      </c>
      <c r="N43">
        <f t="shared" si="12"/>
        <v>10192076647</v>
      </c>
      <c r="O43">
        <f t="shared" si="5"/>
        <v>0.96550777528380194</v>
      </c>
      <c r="P43">
        <f t="shared" si="6"/>
        <v>0.9093050639980601</v>
      </c>
      <c r="Q43" s="217" t="s">
        <v>213</v>
      </c>
      <c r="R43">
        <v>52175</v>
      </c>
      <c r="S43">
        <v>225</v>
      </c>
      <c r="T43">
        <f t="shared" si="16"/>
        <v>11739375</v>
      </c>
      <c r="U43">
        <f t="shared" si="13"/>
        <v>305489</v>
      </c>
      <c r="V43">
        <f t="shared" si="14"/>
        <v>9234859563</v>
      </c>
      <c r="W43">
        <f t="shared" si="7"/>
        <v>0.96261879553303586</v>
      </c>
      <c r="X43">
        <f t="shared" si="8"/>
        <v>0.9082234720147494</v>
      </c>
    </row>
    <row r="44" spans="1:24" x14ac:dyDescent="0.25">
      <c r="A44" s="217" t="s">
        <v>218</v>
      </c>
      <c r="B44">
        <v>30944</v>
      </c>
      <c r="C44">
        <v>921</v>
      </c>
      <c r="D44">
        <f t="shared" si="2"/>
        <v>28499424</v>
      </c>
      <c r="E44">
        <f t="shared" si="9"/>
        <v>272382</v>
      </c>
      <c r="F44">
        <f t="shared" si="10"/>
        <v>4525133761</v>
      </c>
      <c r="G44">
        <f t="shared" si="3"/>
        <v>0.96650710912245719</v>
      </c>
      <c r="H44">
        <f t="shared" si="4"/>
        <v>0.91269646220615153</v>
      </c>
      <c r="I44" s="217" t="s">
        <v>144</v>
      </c>
      <c r="J44">
        <v>64511</v>
      </c>
      <c r="K44">
        <v>226</v>
      </c>
      <c r="L44">
        <f t="shared" si="15"/>
        <v>14579486</v>
      </c>
      <c r="M44">
        <f t="shared" si="11"/>
        <v>299181</v>
      </c>
      <c r="N44">
        <f t="shared" si="12"/>
        <v>10206656133</v>
      </c>
      <c r="O44">
        <f t="shared" si="5"/>
        <v>0.96623766693041813</v>
      </c>
      <c r="P44">
        <f t="shared" si="6"/>
        <v>0.91060579994319168</v>
      </c>
      <c r="Q44" s="217" t="s">
        <v>214</v>
      </c>
      <c r="R44">
        <v>53395</v>
      </c>
      <c r="S44">
        <v>3246</v>
      </c>
      <c r="T44">
        <f t="shared" si="16"/>
        <v>173320170</v>
      </c>
      <c r="U44">
        <f t="shared" si="13"/>
        <v>308735</v>
      </c>
      <c r="V44">
        <f t="shared" si="14"/>
        <v>9408179733</v>
      </c>
      <c r="W44">
        <f t="shared" si="7"/>
        <v>0.97284718545967885</v>
      </c>
      <c r="X44">
        <f t="shared" si="8"/>
        <v>0.92526904217136252</v>
      </c>
    </row>
    <row r="45" spans="1:24" x14ac:dyDescent="0.25">
      <c r="A45" s="217" t="s">
        <v>214</v>
      </c>
      <c r="B45">
        <v>33315</v>
      </c>
      <c r="C45">
        <v>2242</v>
      </c>
      <c r="D45">
        <f t="shared" si="2"/>
        <v>74692230</v>
      </c>
      <c r="E45">
        <f t="shared" si="9"/>
        <v>274624</v>
      </c>
      <c r="F45">
        <f t="shared" si="10"/>
        <v>4599825991</v>
      </c>
      <c r="G45">
        <f t="shared" si="3"/>
        <v>0.97446251343938173</v>
      </c>
      <c r="H45">
        <f t="shared" si="4"/>
        <v>0.92776150507025978</v>
      </c>
      <c r="I45" s="217" t="s">
        <v>214</v>
      </c>
      <c r="J45">
        <v>64789</v>
      </c>
      <c r="K45">
        <v>3101</v>
      </c>
      <c r="L45">
        <f t="shared" si="15"/>
        <v>200910689</v>
      </c>
      <c r="M45">
        <f t="shared" si="11"/>
        <v>302282</v>
      </c>
      <c r="N45">
        <f t="shared" si="12"/>
        <v>10407566822</v>
      </c>
      <c r="O45">
        <f t="shared" si="5"/>
        <v>0.97625268461252768</v>
      </c>
      <c r="P45">
        <f t="shared" si="6"/>
        <v>0.92853042053293311</v>
      </c>
      <c r="Q45" s="217" t="s">
        <v>218</v>
      </c>
      <c r="R45">
        <v>56281</v>
      </c>
      <c r="S45">
        <v>1051</v>
      </c>
      <c r="T45">
        <f t="shared" si="16"/>
        <v>59151331</v>
      </c>
      <c r="U45">
        <f t="shared" si="13"/>
        <v>309786</v>
      </c>
      <c r="V45">
        <f t="shared" si="14"/>
        <v>9467331064</v>
      </c>
      <c r="W45">
        <f t="shared" si="7"/>
        <v>0.97615896543900782</v>
      </c>
      <c r="X45">
        <f t="shared" si="8"/>
        <v>0.93108641566238526</v>
      </c>
    </row>
    <row r="46" spans="1:24" x14ac:dyDescent="0.25">
      <c r="A46" s="217" t="s">
        <v>212</v>
      </c>
      <c r="B46">
        <v>33440</v>
      </c>
      <c r="C46">
        <v>465</v>
      </c>
      <c r="D46">
        <f t="shared" si="2"/>
        <v>15549600</v>
      </c>
      <c r="E46">
        <f t="shared" si="9"/>
        <v>275089</v>
      </c>
      <c r="F46">
        <f t="shared" si="10"/>
        <v>4615375591</v>
      </c>
      <c r="G46">
        <f t="shared" si="3"/>
        <v>0.97611249693954671</v>
      </c>
      <c r="H46">
        <f t="shared" si="4"/>
        <v>0.93089778029620684</v>
      </c>
      <c r="I46" s="217" t="s">
        <v>235</v>
      </c>
      <c r="J46">
        <v>72025</v>
      </c>
      <c r="K46">
        <v>1595</v>
      </c>
      <c r="L46">
        <f t="shared" si="15"/>
        <v>114879875</v>
      </c>
      <c r="M46">
        <f t="shared" si="11"/>
        <v>303877</v>
      </c>
      <c r="N46">
        <f t="shared" si="12"/>
        <v>10522446697</v>
      </c>
      <c r="O46">
        <f t="shared" si="5"/>
        <v>0.98140391105656666</v>
      </c>
      <c r="P46">
        <f t="shared" si="6"/>
        <v>0.9387796421299579</v>
      </c>
      <c r="Q46" s="217" t="s">
        <v>225</v>
      </c>
      <c r="R46">
        <v>59917</v>
      </c>
      <c r="S46">
        <v>316</v>
      </c>
      <c r="T46">
        <f t="shared" si="16"/>
        <v>18933772</v>
      </c>
      <c r="U46">
        <f t="shared" si="13"/>
        <v>310102</v>
      </c>
      <c r="V46">
        <f t="shared" si="14"/>
        <v>9486264836</v>
      </c>
      <c r="W46">
        <f t="shared" si="7"/>
        <v>0.97715470518540926</v>
      </c>
      <c r="X46">
        <f t="shared" si="8"/>
        <v>0.93294850095202764</v>
      </c>
    </row>
    <row r="47" spans="1:24" x14ac:dyDescent="0.25">
      <c r="A47" s="217" t="s">
        <v>246</v>
      </c>
      <c r="B47">
        <v>34645</v>
      </c>
      <c r="C47">
        <v>1423</v>
      </c>
      <c r="D47">
        <f t="shared" si="2"/>
        <v>49299835</v>
      </c>
      <c r="E47">
        <f t="shared" si="9"/>
        <v>276512</v>
      </c>
      <c r="F47">
        <f t="shared" si="10"/>
        <v>4664675426</v>
      </c>
      <c r="G47">
        <f t="shared" si="3"/>
        <v>0.98116180128521291</v>
      </c>
      <c r="H47">
        <f t="shared" si="4"/>
        <v>0.94084130624888573</v>
      </c>
      <c r="I47" s="217" t="s">
        <v>225</v>
      </c>
      <c r="J47">
        <v>72842</v>
      </c>
      <c r="K47">
        <v>317</v>
      </c>
      <c r="L47">
        <f t="shared" si="15"/>
        <v>23090914</v>
      </c>
      <c r="M47">
        <f t="shared" si="11"/>
        <v>304194</v>
      </c>
      <c r="N47">
        <f t="shared" si="12"/>
        <v>10545537611</v>
      </c>
      <c r="O47">
        <f t="shared" si="5"/>
        <v>0.98242769712726274</v>
      </c>
      <c r="P47">
        <f t="shared" si="6"/>
        <v>0.94083974094590661</v>
      </c>
      <c r="Q47" s="217" t="s">
        <v>235</v>
      </c>
      <c r="R47">
        <v>69522</v>
      </c>
      <c r="S47">
        <v>1680</v>
      </c>
      <c r="T47">
        <f t="shared" si="16"/>
        <v>116796960</v>
      </c>
      <c r="U47">
        <f t="shared" si="13"/>
        <v>311782</v>
      </c>
      <c r="V47">
        <f t="shared" si="14"/>
        <v>9603061796</v>
      </c>
      <c r="W47">
        <f t="shared" si="7"/>
        <v>0.98244851143210066</v>
      </c>
      <c r="X47">
        <f t="shared" si="8"/>
        <v>0.94443516621296719</v>
      </c>
    </row>
    <row r="48" spans="1:24" x14ac:dyDescent="0.25">
      <c r="A48" s="217" t="s">
        <v>193</v>
      </c>
      <c r="B48">
        <v>50168</v>
      </c>
      <c r="C48">
        <v>1616</v>
      </c>
      <c r="D48">
        <f t="shared" si="2"/>
        <v>81071488</v>
      </c>
      <c r="E48">
        <f t="shared" si="9"/>
        <v>278128</v>
      </c>
      <c r="F48">
        <f t="shared" si="10"/>
        <v>4745746914</v>
      </c>
      <c r="G48">
        <f t="shared" si="3"/>
        <v>0.98689593749223803</v>
      </c>
      <c r="H48">
        <f t="shared" si="4"/>
        <v>0.95719301300308268</v>
      </c>
      <c r="I48" s="217" t="s">
        <v>240</v>
      </c>
      <c r="J48">
        <v>76052</v>
      </c>
      <c r="K48">
        <v>588</v>
      </c>
      <c r="L48">
        <f t="shared" si="15"/>
        <v>44718576</v>
      </c>
      <c r="M48">
        <f t="shared" si="11"/>
        <v>304782</v>
      </c>
      <c r="N48">
        <f t="shared" si="12"/>
        <v>10590256187</v>
      </c>
      <c r="O48">
        <f t="shared" si="5"/>
        <v>0.98432670725208715</v>
      </c>
      <c r="P48">
        <f t="shared" si="6"/>
        <v>0.94482939183060155</v>
      </c>
      <c r="Q48" s="217" t="s">
        <v>236</v>
      </c>
      <c r="R48">
        <v>71264</v>
      </c>
      <c r="S48">
        <v>957</v>
      </c>
      <c r="T48">
        <f t="shared" si="16"/>
        <v>68199648</v>
      </c>
      <c r="U48">
        <f t="shared" si="13"/>
        <v>312739</v>
      </c>
      <c r="V48">
        <f t="shared" si="14"/>
        <v>9671261444</v>
      </c>
      <c r="W48">
        <f t="shared" si="7"/>
        <v>0.98546409034762661</v>
      </c>
      <c r="X48">
        <f t="shared" si="8"/>
        <v>0.95114241721924264</v>
      </c>
    </row>
    <row r="49" spans="1:24" x14ac:dyDescent="0.25">
      <c r="A49" s="217" t="s">
        <v>236</v>
      </c>
      <c r="B49">
        <v>50700</v>
      </c>
      <c r="C49">
        <v>829</v>
      </c>
      <c r="D49">
        <f t="shared" si="2"/>
        <v>42030300</v>
      </c>
      <c r="E49">
        <f t="shared" si="9"/>
        <v>278957</v>
      </c>
      <c r="F49">
        <f t="shared" si="10"/>
        <v>4787777214</v>
      </c>
      <c r="G49">
        <f t="shared" si="3"/>
        <v>0.98983752097962896</v>
      </c>
      <c r="H49">
        <f t="shared" si="4"/>
        <v>0.96567031072322473</v>
      </c>
      <c r="I49" s="217" t="s">
        <v>238</v>
      </c>
      <c r="J49">
        <v>82370</v>
      </c>
      <c r="K49">
        <v>358</v>
      </c>
      <c r="L49">
        <f t="shared" si="15"/>
        <v>29488460</v>
      </c>
      <c r="M49">
        <f t="shared" si="11"/>
        <v>305140</v>
      </c>
      <c r="N49">
        <f t="shared" si="12"/>
        <v>10619744647</v>
      </c>
      <c r="O49">
        <f t="shared" si="5"/>
        <v>0.98548290729407206</v>
      </c>
      <c r="P49">
        <f t="shared" si="6"/>
        <v>0.94746025960526625</v>
      </c>
      <c r="Q49" s="217" t="s">
        <v>238</v>
      </c>
      <c r="R49">
        <v>74670</v>
      </c>
      <c r="S49">
        <v>383</v>
      </c>
      <c r="T49">
        <f t="shared" si="16"/>
        <v>28598610</v>
      </c>
      <c r="U49">
        <f t="shared" si="13"/>
        <v>313122</v>
      </c>
      <c r="V49">
        <f t="shared" si="14"/>
        <v>9699860054</v>
      </c>
      <c r="W49">
        <f t="shared" si="7"/>
        <v>0.98667095212886635</v>
      </c>
      <c r="X49">
        <f t="shared" si="8"/>
        <v>0.95395501319775233</v>
      </c>
    </row>
    <row r="50" spans="1:24" x14ac:dyDescent="0.25">
      <c r="A50" s="217" t="s">
        <v>186</v>
      </c>
      <c r="B50">
        <v>50817</v>
      </c>
      <c r="C50">
        <v>1057</v>
      </c>
      <c r="D50">
        <f t="shared" si="2"/>
        <v>53713569</v>
      </c>
      <c r="E50">
        <f t="shared" si="9"/>
        <v>280014</v>
      </c>
      <c r="F50">
        <f t="shared" si="10"/>
        <v>4841490783</v>
      </c>
      <c r="G50">
        <f t="shared" si="3"/>
        <v>0.99358812863484269</v>
      </c>
      <c r="H50">
        <f t="shared" si="4"/>
        <v>0.97650406437295822</v>
      </c>
      <c r="I50" s="217" t="s">
        <v>236</v>
      </c>
      <c r="J50">
        <v>86917</v>
      </c>
      <c r="K50">
        <v>938</v>
      </c>
      <c r="L50">
        <f t="shared" si="15"/>
        <v>81528146</v>
      </c>
      <c r="M50">
        <f t="shared" si="11"/>
        <v>306078</v>
      </c>
      <c r="N50">
        <f t="shared" si="12"/>
        <v>10701272793</v>
      </c>
      <c r="O50">
        <f t="shared" si="5"/>
        <v>0.98851228058843477</v>
      </c>
      <c r="P50">
        <f t="shared" si="6"/>
        <v>0.95473394470240425</v>
      </c>
      <c r="Q50" s="217" t="s">
        <v>240</v>
      </c>
      <c r="R50">
        <v>79315</v>
      </c>
      <c r="S50">
        <v>575</v>
      </c>
      <c r="T50">
        <f t="shared" si="16"/>
        <v>45606125</v>
      </c>
      <c r="U50">
        <f t="shared" si="13"/>
        <v>313697</v>
      </c>
      <c r="V50">
        <f t="shared" si="14"/>
        <v>9745466179</v>
      </c>
      <c r="W50">
        <f t="shared" si="7"/>
        <v>0.98848282033829937</v>
      </c>
      <c r="X50">
        <f t="shared" si="8"/>
        <v>0.95844025229749918</v>
      </c>
    </row>
    <row r="51" spans="1:24" x14ac:dyDescent="0.25">
      <c r="A51" s="217" t="s">
        <v>213</v>
      </c>
      <c r="B51">
        <v>53449</v>
      </c>
      <c r="C51">
        <v>139</v>
      </c>
      <c r="D51">
        <f t="shared" si="2"/>
        <v>7429411</v>
      </c>
      <c r="E51">
        <f t="shared" si="9"/>
        <v>280153</v>
      </c>
      <c r="F51">
        <f t="shared" si="10"/>
        <v>4848920194</v>
      </c>
      <c r="G51">
        <f t="shared" si="3"/>
        <v>0.99408134950908555</v>
      </c>
      <c r="H51">
        <f t="shared" si="4"/>
        <v>0.97800253878147536</v>
      </c>
      <c r="I51" s="217" t="s">
        <v>246</v>
      </c>
      <c r="J51">
        <v>111055</v>
      </c>
      <c r="K51">
        <v>1506</v>
      </c>
      <c r="L51">
        <f t="shared" si="15"/>
        <v>167248830</v>
      </c>
      <c r="M51">
        <f t="shared" si="11"/>
        <v>307584</v>
      </c>
      <c r="N51">
        <f t="shared" si="12"/>
        <v>10868521623</v>
      </c>
      <c r="O51">
        <f t="shared" si="5"/>
        <v>0.99337607182650545</v>
      </c>
      <c r="P51">
        <f t="shared" si="6"/>
        <v>0.96965535996781194</v>
      </c>
      <c r="Q51" s="217" t="s">
        <v>246</v>
      </c>
      <c r="R51">
        <v>101147</v>
      </c>
      <c r="S51">
        <v>1512</v>
      </c>
      <c r="T51">
        <f t="shared" si="16"/>
        <v>152934264</v>
      </c>
      <c r="U51">
        <f t="shared" si="13"/>
        <v>315209</v>
      </c>
      <c r="V51">
        <f t="shared" si="14"/>
        <v>9898400443</v>
      </c>
      <c r="W51">
        <f t="shared" si="7"/>
        <v>0.99324724596032166</v>
      </c>
      <c r="X51">
        <f t="shared" si="8"/>
        <v>0.97348092371134565</v>
      </c>
    </row>
    <row r="52" spans="1:24" x14ac:dyDescent="0.25">
      <c r="A52" s="217" t="s">
        <v>238</v>
      </c>
      <c r="B52">
        <v>53750</v>
      </c>
      <c r="C52">
        <v>357</v>
      </c>
      <c r="D52">
        <f t="shared" si="2"/>
        <v>19188750</v>
      </c>
      <c r="E52">
        <f t="shared" si="9"/>
        <v>280510</v>
      </c>
      <c r="F52">
        <f t="shared" si="10"/>
        <v>4868108944</v>
      </c>
      <c r="G52">
        <f t="shared" si="3"/>
        <v>0.99534811103501863</v>
      </c>
      <c r="H52">
        <f t="shared" si="4"/>
        <v>0.981872812051649</v>
      </c>
      <c r="I52" s="217" t="s">
        <v>247</v>
      </c>
      <c r="J52">
        <v>113476</v>
      </c>
      <c r="K52">
        <v>447</v>
      </c>
      <c r="L52">
        <f t="shared" si="15"/>
        <v>50723772</v>
      </c>
      <c r="M52">
        <f t="shared" si="11"/>
        <v>308031</v>
      </c>
      <c r="N52">
        <f t="shared" si="12"/>
        <v>10919245395</v>
      </c>
      <c r="O52">
        <f t="shared" si="5"/>
        <v>0.99481970707445866</v>
      </c>
      <c r="P52">
        <f t="shared" si="6"/>
        <v>0.97418077557663774</v>
      </c>
      <c r="Q52" s="217" t="s">
        <v>247</v>
      </c>
      <c r="R52">
        <v>106916</v>
      </c>
      <c r="S52">
        <v>499</v>
      </c>
      <c r="T52">
        <f t="shared" si="16"/>
        <v>53351084</v>
      </c>
      <c r="U52">
        <f t="shared" si="13"/>
        <v>315708</v>
      </c>
      <c r="V52">
        <f t="shared" si="14"/>
        <v>9951751527</v>
      </c>
      <c r="W52">
        <f t="shared" si="7"/>
        <v>0.99481963245859484</v>
      </c>
      <c r="X52">
        <f t="shared" si="8"/>
        <v>0.97872785859061184</v>
      </c>
    </row>
    <row r="53" spans="1:24" x14ac:dyDescent="0.25">
      <c r="A53" s="217" t="s">
        <v>250</v>
      </c>
      <c r="B53">
        <v>68554</v>
      </c>
      <c r="C53">
        <v>1311</v>
      </c>
      <c r="D53">
        <f t="shared" si="2"/>
        <v>89874294</v>
      </c>
      <c r="E53">
        <f t="shared" si="9"/>
        <v>281821</v>
      </c>
      <c r="F53">
        <f t="shared" si="10"/>
        <v>4957983238</v>
      </c>
      <c r="G53">
        <f t="shared" si="3"/>
        <v>1</v>
      </c>
      <c r="H53">
        <f t="shared" si="4"/>
        <v>1</v>
      </c>
      <c r="I53" s="217" t="s">
        <v>250</v>
      </c>
      <c r="J53">
        <v>180423</v>
      </c>
      <c r="K53">
        <v>1604</v>
      </c>
      <c r="L53">
        <f t="shared" si="15"/>
        <v>289398492</v>
      </c>
      <c r="M53">
        <f t="shared" si="11"/>
        <v>309635</v>
      </c>
      <c r="N53">
        <f t="shared" si="12"/>
        <v>11208643887</v>
      </c>
      <c r="O53">
        <f t="shared" si="5"/>
        <v>1</v>
      </c>
      <c r="P53">
        <f t="shared" si="6"/>
        <v>1</v>
      </c>
      <c r="Q53" s="217" t="s">
        <v>250</v>
      </c>
      <c r="R53">
        <v>131567</v>
      </c>
      <c r="S53">
        <v>1644</v>
      </c>
      <c r="T53">
        <f t="shared" si="16"/>
        <v>216296148</v>
      </c>
      <c r="U53">
        <f t="shared" si="13"/>
        <v>317352</v>
      </c>
      <c r="V53">
        <f t="shared" si="14"/>
        <v>10168047675</v>
      </c>
      <c r="W53">
        <f t="shared" si="7"/>
        <v>1</v>
      </c>
      <c r="X53">
        <f t="shared" si="8"/>
        <v>1</v>
      </c>
    </row>
  </sheetData>
  <sortState ref="Q3:T53">
    <sortCondition ref="R3:R53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4"/>
  <sheetViews>
    <sheetView topLeftCell="H85" workbookViewId="0">
      <selection activeCell="X3" sqref="X3:X114"/>
    </sheetView>
  </sheetViews>
  <sheetFormatPr baseColWidth="10" defaultRowHeight="15" x14ac:dyDescent="0.25"/>
  <cols>
    <col min="16" max="16" width="12" bestFit="1" customWidth="1"/>
  </cols>
  <sheetData>
    <row r="1" spans="1:24" x14ac:dyDescent="0.25">
      <c r="A1">
        <v>1996</v>
      </c>
      <c r="I1">
        <v>2008</v>
      </c>
      <c r="Q1">
        <v>2010</v>
      </c>
    </row>
    <row r="2" spans="1:24" x14ac:dyDescent="0.25">
      <c r="A2" s="218" t="s">
        <v>256</v>
      </c>
      <c r="B2" s="218" t="s">
        <v>307</v>
      </c>
      <c r="C2" s="218" t="s">
        <v>259</v>
      </c>
      <c r="D2" s="218" t="s">
        <v>356</v>
      </c>
      <c r="E2" s="218" t="s">
        <v>265</v>
      </c>
      <c r="F2" s="218" t="s">
        <v>357</v>
      </c>
      <c r="G2" s="218" t="s">
        <v>264</v>
      </c>
      <c r="H2" s="218" t="s">
        <v>355</v>
      </c>
      <c r="I2" s="218" t="s">
        <v>256</v>
      </c>
      <c r="J2" s="218" t="s">
        <v>307</v>
      </c>
      <c r="K2" s="218" t="s">
        <v>259</v>
      </c>
      <c r="L2" s="218" t="s">
        <v>356</v>
      </c>
      <c r="M2" s="218" t="s">
        <v>265</v>
      </c>
      <c r="N2" s="218" t="s">
        <v>357</v>
      </c>
      <c r="O2" s="218" t="s">
        <v>264</v>
      </c>
      <c r="P2" s="218" t="s">
        <v>355</v>
      </c>
      <c r="Q2" s="218" t="s">
        <v>256</v>
      </c>
      <c r="R2" s="218" t="s">
        <v>307</v>
      </c>
      <c r="S2" s="218" t="s">
        <v>259</v>
      </c>
      <c r="T2" s="218" t="s">
        <v>356</v>
      </c>
      <c r="U2" s="218" t="s">
        <v>265</v>
      </c>
      <c r="V2" s="218" t="s">
        <v>357</v>
      </c>
      <c r="W2" s="218" t="s">
        <v>264</v>
      </c>
      <c r="X2" s="218" t="s">
        <v>355</v>
      </c>
    </row>
    <row r="3" spans="1:24" x14ac:dyDescent="0.25">
      <c r="A3" s="217" t="s">
        <v>76</v>
      </c>
      <c r="B3">
        <v>6138</v>
      </c>
      <c r="C3">
        <v>473</v>
      </c>
      <c r="D3">
        <f>B3*C3</f>
        <v>2903274</v>
      </c>
      <c r="E3">
        <f>C3</f>
        <v>473</v>
      </c>
      <c r="F3">
        <f>D3</f>
        <v>2903274</v>
      </c>
      <c r="G3">
        <f>E3/$E$114</f>
        <v>4.1490281800590512E-4</v>
      </c>
      <c r="H3">
        <f>F3/$F$114</f>
        <v>1.8925896959218479E-4</v>
      </c>
      <c r="I3" s="217" t="s">
        <v>9</v>
      </c>
      <c r="J3">
        <v>8306</v>
      </c>
      <c r="K3">
        <v>395</v>
      </c>
      <c r="L3">
        <f>J3*K3</f>
        <v>3280870</v>
      </c>
      <c r="M3">
        <f>K3</f>
        <v>395</v>
      </c>
      <c r="N3">
        <f>L3</f>
        <v>3280870</v>
      </c>
      <c r="O3">
        <f>M3/$M$114</f>
        <v>3.4455056214078422E-4</v>
      </c>
      <c r="P3">
        <f>N3/$N$114</f>
        <v>9.5529738461260538E-5</v>
      </c>
      <c r="Q3" s="217" t="s">
        <v>9</v>
      </c>
      <c r="R3">
        <v>10569</v>
      </c>
      <c r="S3">
        <v>408</v>
      </c>
      <c r="T3">
        <f>R3*S3</f>
        <v>4312152</v>
      </c>
      <c r="U3">
        <f>S3</f>
        <v>408</v>
      </c>
      <c r="V3">
        <f>T3</f>
        <v>4312152</v>
      </c>
      <c r="W3">
        <f>U3/$U$114</f>
        <v>3.5363743841681372E-4</v>
      </c>
      <c r="X3">
        <f>V3/$V$114</f>
        <v>1.2810260696861814E-4</v>
      </c>
    </row>
    <row r="4" spans="1:24" x14ac:dyDescent="0.25">
      <c r="A4" s="217" t="s">
        <v>100</v>
      </c>
      <c r="B4">
        <v>6244</v>
      </c>
      <c r="C4">
        <v>244</v>
      </c>
      <c r="D4">
        <f t="shared" ref="D4:D67" si="0">B4*C4</f>
        <v>1523536</v>
      </c>
      <c r="E4">
        <f>E3+C4</f>
        <v>717</v>
      </c>
      <c r="F4">
        <f>F3+D4</f>
        <v>4426810</v>
      </c>
      <c r="G4">
        <f t="shared" ref="G4:G67" si="1">E4/$E$114</f>
        <v>6.2893302433453268E-4</v>
      </c>
      <c r="H4">
        <f t="shared" ref="H4:H67" si="2">F4/$F$114</f>
        <v>2.8857541492135417E-4</v>
      </c>
      <c r="I4" s="217" t="s">
        <v>22</v>
      </c>
      <c r="J4">
        <v>10637</v>
      </c>
      <c r="K4">
        <v>371</v>
      </c>
      <c r="L4">
        <f t="shared" ref="L4:L67" si="3">J4*K4</f>
        <v>3946327</v>
      </c>
      <c r="M4">
        <f>M3+K4</f>
        <v>766</v>
      </c>
      <c r="N4">
        <f>N3+L4</f>
        <v>7227197</v>
      </c>
      <c r="O4">
        <f t="shared" ref="O4:O67" si="4">M4/$M$114</f>
        <v>6.6816640658187525E-4</v>
      </c>
      <c r="P4">
        <f t="shared" ref="P4:P67" si="5">N4/$N$114</f>
        <v>2.1043571955548583E-4</v>
      </c>
      <c r="Q4" s="217" t="s">
        <v>10</v>
      </c>
      <c r="R4">
        <v>11094</v>
      </c>
      <c r="S4">
        <v>323</v>
      </c>
      <c r="T4">
        <f t="shared" ref="T4:T67" si="6">R4*S4</f>
        <v>3583362</v>
      </c>
      <c r="U4">
        <f>U3+S4</f>
        <v>731</v>
      </c>
      <c r="V4">
        <f>V3+T4</f>
        <v>7895514</v>
      </c>
      <c r="W4">
        <f t="shared" ref="W4:W67" si="7">U4/$U$114</f>
        <v>6.3360041049679129E-4</v>
      </c>
      <c r="X4">
        <f t="shared" ref="X4:X67" si="8">V4/$V$114</f>
        <v>2.3455479462626135E-4</v>
      </c>
    </row>
    <row r="5" spans="1:24" x14ac:dyDescent="0.25">
      <c r="A5" s="217" t="s">
        <v>25</v>
      </c>
      <c r="B5">
        <v>6501</v>
      </c>
      <c r="C5">
        <v>316</v>
      </c>
      <c r="D5">
        <f t="shared" si="0"/>
        <v>2054316</v>
      </c>
      <c r="E5">
        <f t="shared" ref="E5:E68" si="9">E4+C5</f>
        <v>1033</v>
      </c>
      <c r="F5">
        <f t="shared" ref="F5:F68" si="10">F4+D5</f>
        <v>6481126</v>
      </c>
      <c r="G5">
        <f t="shared" si="1"/>
        <v>9.0611968498964057E-4</v>
      </c>
      <c r="H5">
        <f t="shared" si="2"/>
        <v>4.2249240979567147E-4</v>
      </c>
      <c r="I5" s="217" t="s">
        <v>13</v>
      </c>
      <c r="J5">
        <v>11153</v>
      </c>
      <c r="K5">
        <v>1417</v>
      </c>
      <c r="L5">
        <f t="shared" si="3"/>
        <v>15803801</v>
      </c>
      <c r="M5">
        <f t="shared" ref="M5:M68" si="11">M4+K5</f>
        <v>2183</v>
      </c>
      <c r="N5">
        <f t="shared" ref="N5:N68" si="12">N4+L5</f>
        <v>23030998</v>
      </c>
      <c r="O5">
        <f t="shared" si="4"/>
        <v>1.9041870307679291E-3</v>
      </c>
      <c r="P5">
        <f t="shared" si="5"/>
        <v>6.7059810825842372E-4</v>
      </c>
      <c r="Q5" s="217" t="s">
        <v>13</v>
      </c>
      <c r="R5">
        <v>12758</v>
      </c>
      <c r="S5">
        <v>1487</v>
      </c>
      <c r="T5">
        <f t="shared" si="6"/>
        <v>18971146</v>
      </c>
      <c r="U5">
        <f t="shared" ref="U5:U68" si="13">U4+S5</f>
        <v>2218</v>
      </c>
      <c r="V5">
        <f t="shared" ref="V5:V68" si="14">V4+T5</f>
        <v>26866660</v>
      </c>
      <c r="W5">
        <f t="shared" si="7"/>
        <v>1.9224701921776786E-3</v>
      </c>
      <c r="X5">
        <f t="shared" si="8"/>
        <v>7.9813726105654311E-4</v>
      </c>
    </row>
    <row r="6" spans="1:24" x14ac:dyDescent="0.25">
      <c r="A6" s="217" t="s">
        <v>42</v>
      </c>
      <c r="B6">
        <v>6588</v>
      </c>
      <c r="C6">
        <v>1640</v>
      </c>
      <c r="D6">
        <f t="shared" si="0"/>
        <v>10804320</v>
      </c>
      <c r="E6">
        <f t="shared" si="9"/>
        <v>2673</v>
      </c>
      <c r="F6">
        <f t="shared" si="10"/>
        <v>17285446</v>
      </c>
      <c r="G6">
        <f t="shared" si="1"/>
        <v>2.3446833668705801E-3</v>
      </c>
      <c r="H6">
        <f t="shared" si="2"/>
        <v>1.1268057024246944E-3</v>
      </c>
      <c r="I6" s="217" t="s">
        <v>42</v>
      </c>
      <c r="J6">
        <v>11409</v>
      </c>
      <c r="K6">
        <v>1716</v>
      </c>
      <c r="L6">
        <f t="shared" si="3"/>
        <v>19577844</v>
      </c>
      <c r="M6">
        <f t="shared" si="11"/>
        <v>3899</v>
      </c>
      <c r="N6">
        <f t="shared" si="12"/>
        <v>42608842</v>
      </c>
      <c r="O6">
        <f t="shared" si="4"/>
        <v>3.4010193462959944E-3</v>
      </c>
      <c r="P6">
        <f t="shared" si="5"/>
        <v>1.2406500508697917E-3</v>
      </c>
      <c r="Q6" s="217" t="s">
        <v>18</v>
      </c>
      <c r="R6">
        <v>13365</v>
      </c>
      <c r="S6">
        <v>1327</v>
      </c>
      <c r="T6">
        <f t="shared" si="6"/>
        <v>17735355</v>
      </c>
      <c r="U6">
        <f t="shared" si="13"/>
        <v>3545</v>
      </c>
      <c r="V6">
        <f t="shared" si="14"/>
        <v>44602015</v>
      </c>
      <c r="W6">
        <f t="shared" si="7"/>
        <v>3.0726586254598153E-3</v>
      </c>
      <c r="X6">
        <f t="shared" si="8"/>
        <v>1.3250076522240892E-3</v>
      </c>
    </row>
    <row r="7" spans="1:24" x14ac:dyDescent="0.25">
      <c r="A7" s="217" t="s">
        <v>19</v>
      </c>
      <c r="B7">
        <v>6728</v>
      </c>
      <c r="C7">
        <v>471</v>
      </c>
      <c r="D7">
        <f t="shared" si="0"/>
        <v>3168888</v>
      </c>
      <c r="E7">
        <f t="shared" si="9"/>
        <v>3144</v>
      </c>
      <c r="F7">
        <f t="shared" si="10"/>
        <v>20454334</v>
      </c>
      <c r="G7">
        <f t="shared" si="1"/>
        <v>2.757831838922972E-3</v>
      </c>
      <c r="H7">
        <f t="shared" si="2"/>
        <v>1.3333795489280005E-3</v>
      </c>
      <c r="I7" s="217" t="s">
        <v>10</v>
      </c>
      <c r="J7">
        <v>11587</v>
      </c>
      <c r="K7">
        <v>321</v>
      </c>
      <c r="L7">
        <f t="shared" si="3"/>
        <v>3719427</v>
      </c>
      <c r="M7">
        <f t="shared" si="11"/>
        <v>4220</v>
      </c>
      <c r="N7">
        <f t="shared" si="12"/>
        <v>46328269</v>
      </c>
      <c r="O7">
        <f t="shared" si="4"/>
        <v>3.6810211955293909E-3</v>
      </c>
      <c r="P7">
        <f t="shared" si="5"/>
        <v>1.348949339941212E-3</v>
      </c>
      <c r="Q7" s="217" t="s">
        <v>19</v>
      </c>
      <c r="R7">
        <v>13543</v>
      </c>
      <c r="S7">
        <v>558</v>
      </c>
      <c r="T7">
        <f t="shared" si="6"/>
        <v>7556994</v>
      </c>
      <c r="U7">
        <f t="shared" si="13"/>
        <v>4103</v>
      </c>
      <c r="V7">
        <f t="shared" si="14"/>
        <v>52159009</v>
      </c>
      <c r="W7">
        <f t="shared" si="7"/>
        <v>3.5563098280004578E-3</v>
      </c>
      <c r="X7">
        <f t="shared" si="8"/>
        <v>1.5495059148656208E-3</v>
      </c>
    </row>
    <row r="8" spans="1:24" x14ac:dyDescent="0.25">
      <c r="A8" s="217" t="s">
        <v>21</v>
      </c>
      <c r="B8">
        <v>7006</v>
      </c>
      <c r="C8">
        <v>637</v>
      </c>
      <c r="D8">
        <f t="shared" si="0"/>
        <v>4462822</v>
      </c>
      <c r="E8">
        <f t="shared" si="9"/>
        <v>3781</v>
      </c>
      <c r="F8">
        <f t="shared" si="10"/>
        <v>24917156</v>
      </c>
      <c r="G8">
        <f t="shared" si="1"/>
        <v>3.3165910251169708E-3</v>
      </c>
      <c r="H8">
        <f t="shared" si="2"/>
        <v>1.6243025183733002E-3</v>
      </c>
      <c r="I8" s="217" t="s">
        <v>187</v>
      </c>
      <c r="J8">
        <v>12110</v>
      </c>
      <c r="K8">
        <v>286</v>
      </c>
      <c r="L8">
        <f t="shared" si="3"/>
        <v>3463460</v>
      </c>
      <c r="M8">
        <f t="shared" si="11"/>
        <v>4506</v>
      </c>
      <c r="N8">
        <f t="shared" si="12"/>
        <v>49791729</v>
      </c>
      <c r="O8">
        <f t="shared" si="4"/>
        <v>3.9304932481174018E-3</v>
      </c>
      <c r="P8">
        <f t="shared" si="5"/>
        <v>1.4497955874216175E-3</v>
      </c>
      <c r="Q8" s="217" t="s">
        <v>20</v>
      </c>
      <c r="R8">
        <v>13620</v>
      </c>
      <c r="S8">
        <v>167</v>
      </c>
      <c r="T8">
        <f t="shared" si="6"/>
        <v>2274540</v>
      </c>
      <c r="U8">
        <f t="shared" si="13"/>
        <v>4270</v>
      </c>
      <c r="V8">
        <f t="shared" si="14"/>
        <v>54433549</v>
      </c>
      <c r="W8">
        <f t="shared" si="7"/>
        <v>3.7010584853916536E-3</v>
      </c>
      <c r="X8">
        <f t="shared" si="8"/>
        <v>1.6170764698122926E-3</v>
      </c>
    </row>
    <row r="9" spans="1:24" x14ac:dyDescent="0.25">
      <c r="A9" s="217" t="s">
        <v>10</v>
      </c>
      <c r="B9">
        <v>7178</v>
      </c>
      <c r="C9">
        <v>244</v>
      </c>
      <c r="D9">
        <f t="shared" si="0"/>
        <v>1751432</v>
      </c>
      <c r="E9">
        <f t="shared" si="9"/>
        <v>4025</v>
      </c>
      <c r="F9">
        <f t="shared" si="10"/>
        <v>26668588</v>
      </c>
      <c r="G9">
        <f t="shared" si="1"/>
        <v>3.5306212314455986E-3</v>
      </c>
      <c r="H9">
        <f t="shared" si="2"/>
        <v>1.7384750751594593E-3</v>
      </c>
      <c r="I9" s="217" t="s">
        <v>32</v>
      </c>
      <c r="J9">
        <v>12316</v>
      </c>
      <c r="K9">
        <v>870</v>
      </c>
      <c r="L9">
        <f t="shared" si="3"/>
        <v>10714920</v>
      </c>
      <c r="M9">
        <f t="shared" si="11"/>
        <v>5376</v>
      </c>
      <c r="N9">
        <f t="shared" si="12"/>
        <v>60506649</v>
      </c>
      <c r="O9">
        <f t="shared" si="4"/>
        <v>4.6893767647312812E-3</v>
      </c>
      <c r="P9">
        <f t="shared" si="5"/>
        <v>1.761784025010833E-3</v>
      </c>
      <c r="Q9" s="217" t="s">
        <v>21</v>
      </c>
      <c r="R9">
        <v>13634</v>
      </c>
      <c r="S9">
        <v>729</v>
      </c>
      <c r="T9">
        <f t="shared" si="6"/>
        <v>9939186</v>
      </c>
      <c r="U9">
        <f t="shared" si="13"/>
        <v>4999</v>
      </c>
      <c r="V9">
        <f t="shared" si="14"/>
        <v>64372735</v>
      </c>
      <c r="W9">
        <f t="shared" si="7"/>
        <v>4.3329253790334605E-3</v>
      </c>
      <c r="X9">
        <f t="shared" si="8"/>
        <v>1.912343342999043E-3</v>
      </c>
    </row>
    <row r="10" spans="1:24" x14ac:dyDescent="0.25">
      <c r="A10" s="217" t="s">
        <v>62</v>
      </c>
      <c r="B10">
        <v>7210</v>
      </c>
      <c r="C10">
        <v>268</v>
      </c>
      <c r="D10">
        <f t="shared" si="0"/>
        <v>1932280</v>
      </c>
      <c r="E10">
        <f t="shared" si="9"/>
        <v>4293</v>
      </c>
      <c r="F10">
        <f t="shared" si="10"/>
        <v>28600868</v>
      </c>
      <c r="G10">
        <f t="shared" si="1"/>
        <v>3.7657035892163862E-3</v>
      </c>
      <c r="H10">
        <f t="shared" si="2"/>
        <v>1.8644367728027362E-3</v>
      </c>
      <c r="I10" s="217" t="s">
        <v>19</v>
      </c>
      <c r="J10">
        <v>12573</v>
      </c>
      <c r="K10">
        <v>551</v>
      </c>
      <c r="L10">
        <f t="shared" si="3"/>
        <v>6927723</v>
      </c>
      <c r="M10">
        <f t="shared" si="11"/>
        <v>5927</v>
      </c>
      <c r="N10">
        <f t="shared" si="12"/>
        <v>67434372</v>
      </c>
      <c r="O10">
        <f t="shared" si="4"/>
        <v>5.1700029919200712E-3</v>
      </c>
      <c r="P10">
        <f t="shared" si="5"/>
        <v>1.9634999010809178E-3</v>
      </c>
      <c r="Q10" s="217" t="s">
        <v>22</v>
      </c>
      <c r="R10">
        <v>13677</v>
      </c>
      <c r="S10">
        <v>390</v>
      </c>
      <c r="T10">
        <f t="shared" si="6"/>
        <v>5334030</v>
      </c>
      <c r="U10">
        <f t="shared" si="13"/>
        <v>5389</v>
      </c>
      <c r="V10">
        <f t="shared" si="14"/>
        <v>69706765</v>
      </c>
      <c r="W10">
        <f t="shared" si="7"/>
        <v>4.670961165755415E-3</v>
      </c>
      <c r="X10">
        <f t="shared" si="8"/>
        <v>2.0708032369565884E-3</v>
      </c>
    </row>
    <row r="11" spans="1:24" x14ac:dyDescent="0.25">
      <c r="A11" s="217" t="s">
        <v>20</v>
      </c>
      <c r="B11">
        <v>7471</v>
      </c>
      <c r="C11">
        <v>161</v>
      </c>
      <c r="D11">
        <f t="shared" si="0"/>
        <v>1202831</v>
      </c>
      <c r="E11">
        <f t="shared" si="9"/>
        <v>4454</v>
      </c>
      <c r="F11">
        <f t="shared" si="10"/>
        <v>29803699</v>
      </c>
      <c r="G11">
        <f t="shared" si="1"/>
        <v>3.9069284384742105E-3</v>
      </c>
      <c r="H11">
        <f t="shared" si="2"/>
        <v>1.9428470625836997E-3</v>
      </c>
      <c r="I11" s="217" t="s">
        <v>33</v>
      </c>
      <c r="J11">
        <v>12603</v>
      </c>
      <c r="K11">
        <v>399</v>
      </c>
      <c r="L11">
        <f t="shared" si="3"/>
        <v>5028597</v>
      </c>
      <c r="M11">
        <f t="shared" si="11"/>
        <v>6326</v>
      </c>
      <c r="N11">
        <f t="shared" si="12"/>
        <v>72462969</v>
      </c>
      <c r="O11">
        <f t="shared" si="4"/>
        <v>5.5180426736774714E-3</v>
      </c>
      <c r="P11">
        <f t="shared" si="5"/>
        <v>2.1099185510844473E-3</v>
      </c>
      <c r="Q11" s="217" t="s">
        <v>23</v>
      </c>
      <c r="R11">
        <v>13703</v>
      </c>
      <c r="S11">
        <v>325</v>
      </c>
      <c r="T11">
        <f t="shared" si="6"/>
        <v>4453475</v>
      </c>
      <c r="U11">
        <f t="shared" si="13"/>
        <v>5714</v>
      </c>
      <c r="V11">
        <f t="shared" si="14"/>
        <v>74160240</v>
      </c>
      <c r="W11">
        <f t="shared" si="7"/>
        <v>4.9526576546903766E-3</v>
      </c>
      <c r="X11">
        <f t="shared" si="8"/>
        <v>2.2031041756919501E-3</v>
      </c>
    </row>
    <row r="12" spans="1:24" x14ac:dyDescent="0.25">
      <c r="A12" s="217" t="s">
        <v>69</v>
      </c>
      <c r="B12">
        <v>7506</v>
      </c>
      <c r="C12">
        <v>808</v>
      </c>
      <c r="D12">
        <f t="shared" si="0"/>
        <v>6064848</v>
      </c>
      <c r="E12">
        <f t="shared" si="9"/>
        <v>5262</v>
      </c>
      <c r="F12">
        <f t="shared" si="10"/>
        <v>35868547</v>
      </c>
      <c r="G12">
        <f t="shared" si="1"/>
        <v>4.6156842036936003E-3</v>
      </c>
      <c r="H12">
        <f t="shared" si="2"/>
        <v>2.338203092780375E-3</v>
      </c>
      <c r="I12" s="217" t="s">
        <v>35</v>
      </c>
      <c r="J12">
        <v>12825</v>
      </c>
      <c r="K12">
        <v>438</v>
      </c>
      <c r="L12">
        <f t="shared" si="3"/>
        <v>5617350</v>
      </c>
      <c r="M12">
        <f t="shared" si="11"/>
        <v>6764</v>
      </c>
      <c r="N12">
        <f t="shared" si="12"/>
        <v>78080319</v>
      </c>
      <c r="O12">
        <f t="shared" si="4"/>
        <v>5.9001012716968721E-3</v>
      </c>
      <c r="P12">
        <f t="shared" si="5"/>
        <v>2.2734800382343077E-3</v>
      </c>
      <c r="Q12" s="217" t="s">
        <v>24</v>
      </c>
      <c r="R12">
        <v>13768</v>
      </c>
      <c r="S12">
        <v>896</v>
      </c>
      <c r="T12">
        <f t="shared" si="6"/>
        <v>12336128</v>
      </c>
      <c r="U12">
        <f t="shared" si="13"/>
        <v>6610</v>
      </c>
      <c r="V12">
        <f t="shared" si="14"/>
        <v>86496368</v>
      </c>
      <c r="W12">
        <f t="shared" si="7"/>
        <v>5.7292732057233793E-3</v>
      </c>
      <c r="X12">
        <f t="shared" si="8"/>
        <v>2.5695778428304382E-3</v>
      </c>
    </row>
    <row r="13" spans="1:24" x14ac:dyDescent="0.25">
      <c r="A13" s="217" t="s">
        <v>139</v>
      </c>
      <c r="B13">
        <v>7544</v>
      </c>
      <c r="C13">
        <v>829</v>
      </c>
      <c r="D13">
        <f t="shared" si="0"/>
        <v>6253976</v>
      </c>
      <c r="E13">
        <f t="shared" si="9"/>
        <v>6091</v>
      </c>
      <c r="F13">
        <f t="shared" si="10"/>
        <v>42122523</v>
      </c>
      <c r="G13">
        <f t="shared" si="1"/>
        <v>5.34286060142488E-3</v>
      </c>
      <c r="H13">
        <f t="shared" si="2"/>
        <v>2.7458880214554686E-3</v>
      </c>
      <c r="I13" s="217" t="s">
        <v>34</v>
      </c>
      <c r="J13">
        <v>13440</v>
      </c>
      <c r="K13">
        <v>7490</v>
      </c>
      <c r="L13">
        <f t="shared" si="3"/>
        <v>100665600</v>
      </c>
      <c r="M13">
        <f t="shared" si="11"/>
        <v>14254</v>
      </c>
      <c r="N13">
        <f t="shared" si="12"/>
        <v>178745919</v>
      </c>
      <c r="O13">
        <f t="shared" si="4"/>
        <v>1.2433477753809465E-2</v>
      </c>
      <c r="P13">
        <f t="shared" si="5"/>
        <v>5.2045801549856175E-3</v>
      </c>
      <c r="Q13" s="217" t="s">
        <v>25</v>
      </c>
      <c r="R13">
        <v>13867</v>
      </c>
      <c r="S13">
        <v>450</v>
      </c>
      <c r="T13">
        <f t="shared" si="6"/>
        <v>6240150</v>
      </c>
      <c r="U13">
        <f t="shared" si="13"/>
        <v>7060</v>
      </c>
      <c r="V13">
        <f t="shared" si="14"/>
        <v>92736518</v>
      </c>
      <c r="W13">
        <f t="shared" si="7"/>
        <v>6.1193144980948647E-3</v>
      </c>
      <c r="X13">
        <f t="shared" si="8"/>
        <v>2.7549561604025513E-3</v>
      </c>
    </row>
    <row r="14" spans="1:24" x14ac:dyDescent="0.25">
      <c r="A14" s="217" t="s">
        <v>187</v>
      </c>
      <c r="B14">
        <v>7595</v>
      </c>
      <c r="C14">
        <v>296</v>
      </c>
      <c r="D14">
        <f t="shared" si="0"/>
        <v>2248120</v>
      </c>
      <c r="E14">
        <f t="shared" si="9"/>
        <v>6387</v>
      </c>
      <c r="F14">
        <f t="shared" si="10"/>
        <v>44370643</v>
      </c>
      <c r="G14">
        <f t="shared" si="1"/>
        <v>5.6025038025448544E-3</v>
      </c>
      <c r="H14">
        <f t="shared" si="2"/>
        <v>2.8924387344503779E-3</v>
      </c>
      <c r="I14" s="217" t="s">
        <v>37</v>
      </c>
      <c r="J14">
        <v>13620</v>
      </c>
      <c r="K14">
        <v>4146</v>
      </c>
      <c r="L14">
        <f t="shared" si="3"/>
        <v>56468520</v>
      </c>
      <c r="M14">
        <f t="shared" si="11"/>
        <v>18400</v>
      </c>
      <c r="N14">
        <f t="shared" si="12"/>
        <v>235214439</v>
      </c>
      <c r="O14">
        <f t="shared" si="4"/>
        <v>1.6049950236431468E-2</v>
      </c>
      <c r="P14">
        <f t="shared" si="5"/>
        <v>6.8487851819737213E-3</v>
      </c>
      <c r="Q14" s="217" t="s">
        <v>26</v>
      </c>
      <c r="R14">
        <v>13909</v>
      </c>
      <c r="S14">
        <v>529</v>
      </c>
      <c r="T14">
        <f t="shared" si="6"/>
        <v>7357861</v>
      </c>
      <c r="U14">
        <f t="shared" si="13"/>
        <v>7589</v>
      </c>
      <c r="V14">
        <f t="shared" si="14"/>
        <v>100094379</v>
      </c>
      <c r="W14">
        <f t="shared" si="7"/>
        <v>6.577829706238234E-3</v>
      </c>
      <c r="X14">
        <f t="shared" si="8"/>
        <v>2.9735387093972813E-3</v>
      </c>
    </row>
    <row r="15" spans="1:24" x14ac:dyDescent="0.25">
      <c r="A15" s="217" t="s">
        <v>40</v>
      </c>
      <c r="B15">
        <v>7690</v>
      </c>
      <c r="C15">
        <v>54071</v>
      </c>
      <c r="D15">
        <f t="shared" si="0"/>
        <v>415805990</v>
      </c>
      <c r="E15">
        <f t="shared" si="9"/>
        <v>60458</v>
      </c>
      <c r="F15">
        <f t="shared" si="10"/>
        <v>460176633</v>
      </c>
      <c r="G15">
        <f t="shared" si="1"/>
        <v>5.3032123828754781E-2</v>
      </c>
      <c r="H15">
        <f t="shared" si="2"/>
        <v>2.9998048889626327E-2</v>
      </c>
      <c r="I15" s="217" t="s">
        <v>54</v>
      </c>
      <c r="J15">
        <v>13626</v>
      </c>
      <c r="K15">
        <v>12242</v>
      </c>
      <c r="L15">
        <f t="shared" si="3"/>
        <v>166809492</v>
      </c>
      <c r="M15">
        <f t="shared" si="11"/>
        <v>30642</v>
      </c>
      <c r="N15">
        <f t="shared" si="12"/>
        <v>402023931</v>
      </c>
      <c r="O15">
        <f t="shared" si="4"/>
        <v>2.6728400823083316E-2</v>
      </c>
      <c r="P15">
        <f t="shared" si="5"/>
        <v>1.1705810039287706E-2</v>
      </c>
      <c r="Q15" s="217" t="s">
        <v>28</v>
      </c>
      <c r="R15">
        <v>14033</v>
      </c>
      <c r="S15">
        <v>415</v>
      </c>
      <c r="T15">
        <f t="shared" si="6"/>
        <v>5823695</v>
      </c>
      <c r="U15">
        <f t="shared" si="13"/>
        <v>8004</v>
      </c>
      <c r="V15">
        <f t="shared" si="14"/>
        <v>105918074</v>
      </c>
      <c r="W15">
        <f t="shared" si="7"/>
        <v>6.9375344536474932E-3</v>
      </c>
      <c r="X15">
        <f t="shared" si="8"/>
        <v>3.1465452526940173E-3</v>
      </c>
    </row>
    <row r="16" spans="1:24" x14ac:dyDescent="0.25">
      <c r="A16" s="217" t="s">
        <v>32</v>
      </c>
      <c r="B16">
        <v>7846</v>
      </c>
      <c r="C16">
        <v>778</v>
      </c>
      <c r="D16">
        <f t="shared" si="0"/>
        <v>6104188</v>
      </c>
      <c r="E16">
        <f t="shared" si="9"/>
        <v>61236</v>
      </c>
      <c r="F16">
        <f t="shared" si="10"/>
        <v>466280821</v>
      </c>
      <c r="G16">
        <f t="shared" si="1"/>
        <v>5.3714564404671469E-2</v>
      </c>
      <c r="H16">
        <f t="shared" si="2"/>
        <v>3.0395969420405362E-2</v>
      </c>
      <c r="I16" s="217" t="s">
        <v>20</v>
      </c>
      <c r="J16">
        <v>13828</v>
      </c>
      <c r="K16">
        <v>158</v>
      </c>
      <c r="L16">
        <f t="shared" si="3"/>
        <v>2184824</v>
      </c>
      <c r="M16">
        <f t="shared" si="11"/>
        <v>30800</v>
      </c>
      <c r="N16">
        <f t="shared" si="12"/>
        <v>404208755</v>
      </c>
      <c r="O16">
        <f t="shared" si="4"/>
        <v>2.6866221047939631E-2</v>
      </c>
      <c r="P16">
        <f t="shared" si="5"/>
        <v>1.1769425990332363E-2</v>
      </c>
      <c r="Q16" s="217" t="s">
        <v>32</v>
      </c>
      <c r="R16">
        <v>14431</v>
      </c>
      <c r="S16">
        <v>869</v>
      </c>
      <c r="T16">
        <f t="shared" si="6"/>
        <v>12540539</v>
      </c>
      <c r="U16">
        <f t="shared" si="13"/>
        <v>8873</v>
      </c>
      <c r="V16">
        <f t="shared" si="14"/>
        <v>118458613</v>
      </c>
      <c r="W16">
        <f t="shared" si="7"/>
        <v>7.6907475271382067E-3</v>
      </c>
      <c r="X16">
        <f t="shared" si="8"/>
        <v>3.5190914288704663E-3</v>
      </c>
    </row>
    <row r="17" spans="1:24" x14ac:dyDescent="0.25">
      <c r="A17" s="217" t="s">
        <v>148</v>
      </c>
      <c r="B17">
        <v>7911</v>
      </c>
      <c r="C17">
        <v>1781</v>
      </c>
      <c r="D17">
        <f t="shared" si="0"/>
        <v>14089491</v>
      </c>
      <c r="E17">
        <f t="shared" si="9"/>
        <v>63017</v>
      </c>
      <c r="F17">
        <f t="shared" si="10"/>
        <v>480370312</v>
      </c>
      <c r="G17">
        <f t="shared" si="1"/>
        <v>5.5276809476275106E-2</v>
      </c>
      <c r="H17">
        <f t="shared" si="2"/>
        <v>3.1314436829522917E-2</v>
      </c>
      <c r="I17" s="217" t="s">
        <v>44</v>
      </c>
      <c r="J17">
        <v>13935</v>
      </c>
      <c r="K17">
        <v>409</v>
      </c>
      <c r="L17">
        <f t="shared" si="3"/>
        <v>5699415</v>
      </c>
      <c r="M17">
        <f t="shared" si="11"/>
        <v>31209</v>
      </c>
      <c r="N17">
        <f t="shared" si="12"/>
        <v>409908170</v>
      </c>
      <c r="O17">
        <f t="shared" si="4"/>
        <v>2.7222983528738569E-2</v>
      </c>
      <c r="P17">
        <f t="shared" si="5"/>
        <v>1.193537698026253E-2</v>
      </c>
      <c r="Q17" s="217" t="s">
        <v>33</v>
      </c>
      <c r="R17">
        <v>14560</v>
      </c>
      <c r="S17">
        <v>419</v>
      </c>
      <c r="T17">
        <f t="shared" si="6"/>
        <v>6100640</v>
      </c>
      <c r="U17">
        <f t="shared" si="13"/>
        <v>9292</v>
      </c>
      <c r="V17">
        <f t="shared" si="14"/>
        <v>124559253</v>
      </c>
      <c r="W17">
        <f t="shared" si="7"/>
        <v>8.0539193082574349E-3</v>
      </c>
      <c r="X17">
        <f t="shared" si="8"/>
        <v>3.700325274100651E-3</v>
      </c>
    </row>
    <row r="18" spans="1:24" x14ac:dyDescent="0.25">
      <c r="A18" s="217" t="s">
        <v>65</v>
      </c>
      <c r="B18">
        <v>7948</v>
      </c>
      <c r="C18">
        <v>1096</v>
      </c>
      <c r="D18">
        <f t="shared" si="0"/>
        <v>8711008</v>
      </c>
      <c r="E18">
        <f t="shared" si="9"/>
        <v>64113</v>
      </c>
      <c r="F18">
        <f t="shared" si="10"/>
        <v>489081320</v>
      </c>
      <c r="G18">
        <f t="shared" si="1"/>
        <v>5.6238191058800416E-2</v>
      </c>
      <c r="H18">
        <f t="shared" si="2"/>
        <v>3.1882291051408031E-2</v>
      </c>
      <c r="I18" s="217" t="s">
        <v>60</v>
      </c>
      <c r="J18">
        <v>13971</v>
      </c>
      <c r="K18">
        <v>611</v>
      </c>
      <c r="L18">
        <f t="shared" si="3"/>
        <v>8536281</v>
      </c>
      <c r="M18">
        <f t="shared" si="11"/>
        <v>31820</v>
      </c>
      <c r="N18">
        <f t="shared" si="12"/>
        <v>418444451</v>
      </c>
      <c r="O18">
        <f t="shared" si="4"/>
        <v>2.7755946550176592E-2</v>
      </c>
      <c r="P18">
        <f t="shared" si="5"/>
        <v>1.2183929556671174E-2</v>
      </c>
      <c r="Q18" s="217" t="s">
        <v>34</v>
      </c>
      <c r="R18">
        <v>14726</v>
      </c>
      <c r="S18">
        <v>7438</v>
      </c>
      <c r="T18">
        <f t="shared" si="6"/>
        <v>109531988</v>
      </c>
      <c r="U18">
        <f t="shared" si="13"/>
        <v>16730</v>
      </c>
      <c r="V18">
        <f t="shared" si="14"/>
        <v>234091241</v>
      </c>
      <c r="W18">
        <f t="shared" si="7"/>
        <v>1.4500868491944346E-2</v>
      </c>
      <c r="X18">
        <f t="shared" si="8"/>
        <v>6.9542303333971229E-3</v>
      </c>
    </row>
    <row r="19" spans="1:24" x14ac:dyDescent="0.25">
      <c r="A19" s="217" t="s">
        <v>81</v>
      </c>
      <c r="B19">
        <v>8186</v>
      </c>
      <c r="C19">
        <v>534</v>
      </c>
      <c r="D19">
        <f t="shared" si="0"/>
        <v>4371324</v>
      </c>
      <c r="E19">
        <f t="shared" si="9"/>
        <v>64647</v>
      </c>
      <c r="F19">
        <f t="shared" si="10"/>
        <v>493452644</v>
      </c>
      <c r="G19">
        <f t="shared" si="1"/>
        <v>5.6706601428388473E-2</v>
      </c>
      <c r="H19">
        <f t="shared" si="2"/>
        <v>3.216724943838549E-2</v>
      </c>
      <c r="I19" s="217" t="s">
        <v>47</v>
      </c>
      <c r="J19">
        <v>14323</v>
      </c>
      <c r="K19">
        <v>4197</v>
      </c>
      <c r="L19">
        <f t="shared" si="3"/>
        <v>60113631</v>
      </c>
      <c r="M19">
        <f t="shared" si="11"/>
        <v>36017</v>
      </c>
      <c r="N19">
        <f t="shared" si="12"/>
        <v>478558082</v>
      </c>
      <c r="O19">
        <f t="shared" si="4"/>
        <v>3.1416905307910442E-2</v>
      </c>
      <c r="P19">
        <f t="shared" si="5"/>
        <v>1.3934269999110746E-2</v>
      </c>
      <c r="Q19" s="217" t="s">
        <v>35</v>
      </c>
      <c r="R19">
        <v>14823</v>
      </c>
      <c r="S19">
        <v>439</v>
      </c>
      <c r="T19">
        <f t="shared" si="6"/>
        <v>6507297</v>
      </c>
      <c r="U19">
        <f t="shared" si="13"/>
        <v>17169</v>
      </c>
      <c r="V19">
        <f t="shared" si="14"/>
        <v>240598538</v>
      </c>
      <c r="W19">
        <f t="shared" si="7"/>
        <v>1.4881375441613418E-2</v>
      </c>
      <c r="X19">
        <f t="shared" si="8"/>
        <v>7.1475448802913576E-3</v>
      </c>
    </row>
    <row r="20" spans="1:24" x14ac:dyDescent="0.25">
      <c r="A20" s="217" t="s">
        <v>45</v>
      </c>
      <c r="B20">
        <v>8248</v>
      </c>
      <c r="C20">
        <v>49976</v>
      </c>
      <c r="D20">
        <f t="shared" si="0"/>
        <v>412202048</v>
      </c>
      <c r="E20">
        <f t="shared" si="9"/>
        <v>114623</v>
      </c>
      <c r="F20">
        <f t="shared" si="10"/>
        <v>905654692</v>
      </c>
      <c r="G20">
        <f t="shared" si="1"/>
        <v>0.10054419811477984</v>
      </c>
      <c r="H20">
        <f t="shared" si="2"/>
        <v>5.90379253953459E-2</v>
      </c>
      <c r="I20" s="217" t="s">
        <v>79</v>
      </c>
      <c r="J20">
        <v>14657</v>
      </c>
      <c r="K20">
        <v>1317</v>
      </c>
      <c r="L20">
        <f t="shared" si="3"/>
        <v>19303269</v>
      </c>
      <c r="M20">
        <f t="shared" si="11"/>
        <v>37334</v>
      </c>
      <c r="N20">
        <f t="shared" si="12"/>
        <v>497861351</v>
      </c>
      <c r="O20">
        <f t="shared" si="4"/>
        <v>3.2565697941681113E-2</v>
      </c>
      <c r="P20">
        <f t="shared" si="5"/>
        <v>1.4496327087327397E-2</v>
      </c>
      <c r="Q20" s="217" t="s">
        <v>37</v>
      </c>
      <c r="R20">
        <v>15088</v>
      </c>
      <c r="S20">
        <v>4292</v>
      </c>
      <c r="T20">
        <f t="shared" si="6"/>
        <v>64757696</v>
      </c>
      <c r="U20">
        <f t="shared" si="13"/>
        <v>21461</v>
      </c>
      <c r="V20">
        <f t="shared" si="14"/>
        <v>305356234</v>
      </c>
      <c r="W20">
        <f t="shared" si="7"/>
        <v>1.8601502612409899E-2</v>
      </c>
      <c r="X20">
        <f t="shared" si="8"/>
        <v>9.0713243942976488E-3</v>
      </c>
    </row>
    <row r="21" spans="1:24" x14ac:dyDescent="0.25">
      <c r="A21" s="217" t="s">
        <v>145</v>
      </c>
      <c r="B21">
        <v>8286</v>
      </c>
      <c r="C21">
        <v>4173</v>
      </c>
      <c r="D21">
        <f t="shared" si="0"/>
        <v>34577478</v>
      </c>
      <c r="E21">
        <f t="shared" si="9"/>
        <v>118796</v>
      </c>
      <c r="F21">
        <f t="shared" si="10"/>
        <v>940232170</v>
      </c>
      <c r="G21">
        <f t="shared" si="1"/>
        <v>0.10420464094678543</v>
      </c>
      <c r="H21">
        <f t="shared" si="2"/>
        <v>6.1291966129143831E-2</v>
      </c>
      <c r="I21" s="217" t="s">
        <v>68</v>
      </c>
      <c r="J21">
        <v>14771</v>
      </c>
      <c r="K21">
        <v>414</v>
      </c>
      <c r="L21">
        <f t="shared" si="3"/>
        <v>6115194</v>
      </c>
      <c r="M21">
        <f t="shared" si="11"/>
        <v>37748</v>
      </c>
      <c r="N21">
        <f t="shared" si="12"/>
        <v>503976545</v>
      </c>
      <c r="O21">
        <f t="shared" si="4"/>
        <v>3.2926821822000817E-2</v>
      </c>
      <c r="P21">
        <f t="shared" si="5"/>
        <v>1.4674384396352097E-2</v>
      </c>
      <c r="Q21" s="217" t="s">
        <v>40</v>
      </c>
      <c r="R21">
        <v>15379</v>
      </c>
      <c r="S21">
        <v>47856</v>
      </c>
      <c r="T21">
        <f t="shared" si="6"/>
        <v>735977424</v>
      </c>
      <c r="U21">
        <f t="shared" si="13"/>
        <v>69317</v>
      </c>
      <c r="V21">
        <f t="shared" si="14"/>
        <v>1041333658</v>
      </c>
      <c r="W21">
        <f t="shared" si="7"/>
        <v>6.0081093918476172E-2</v>
      </c>
      <c r="X21">
        <f t="shared" si="8"/>
        <v>3.0935263022724483E-2</v>
      </c>
    </row>
    <row r="22" spans="1:24" x14ac:dyDescent="0.25">
      <c r="A22" s="217" t="s">
        <v>34</v>
      </c>
      <c r="B22">
        <v>8395</v>
      </c>
      <c r="C22">
        <v>7430</v>
      </c>
      <c r="D22">
        <f t="shared" si="0"/>
        <v>62374850</v>
      </c>
      <c r="E22">
        <f t="shared" si="9"/>
        <v>126226</v>
      </c>
      <c r="F22">
        <f t="shared" si="10"/>
        <v>1002607020</v>
      </c>
      <c r="G22">
        <f t="shared" si="1"/>
        <v>0.11072203616408749</v>
      </c>
      <c r="H22">
        <f t="shared" si="2"/>
        <v>6.5358065243270536E-2</v>
      </c>
      <c r="I22" s="217" t="s">
        <v>40</v>
      </c>
      <c r="J22">
        <v>14850</v>
      </c>
      <c r="K22">
        <v>48205</v>
      </c>
      <c r="L22">
        <f t="shared" si="3"/>
        <v>715844250</v>
      </c>
      <c r="M22">
        <f t="shared" si="11"/>
        <v>85953</v>
      </c>
      <c r="N22">
        <f t="shared" si="12"/>
        <v>1219820795</v>
      </c>
      <c r="O22">
        <f t="shared" si="4"/>
        <v>7.49750746017388E-2</v>
      </c>
      <c r="P22">
        <f t="shared" si="5"/>
        <v>3.5517762519074791E-2</v>
      </c>
      <c r="Q22" s="217" t="s">
        <v>42</v>
      </c>
      <c r="R22">
        <v>15679</v>
      </c>
      <c r="S22">
        <v>1762</v>
      </c>
      <c r="T22">
        <f t="shared" si="6"/>
        <v>27626398</v>
      </c>
      <c r="U22">
        <f t="shared" si="13"/>
        <v>71079</v>
      </c>
      <c r="V22">
        <f t="shared" si="14"/>
        <v>1068960056</v>
      </c>
      <c r="W22">
        <f t="shared" si="7"/>
        <v>6.1608322267717411E-2</v>
      </c>
      <c r="X22">
        <f t="shared" si="8"/>
        <v>3.175597008614725E-2</v>
      </c>
    </row>
    <row r="23" spans="1:24" x14ac:dyDescent="0.25">
      <c r="A23" s="217" t="s">
        <v>79</v>
      </c>
      <c r="B23">
        <v>8397</v>
      </c>
      <c r="C23">
        <v>1135</v>
      </c>
      <c r="D23">
        <f t="shared" si="0"/>
        <v>9530595</v>
      </c>
      <c r="E23">
        <f t="shared" si="9"/>
        <v>127361</v>
      </c>
      <c r="F23">
        <f t="shared" si="10"/>
        <v>1012137615</v>
      </c>
      <c r="G23">
        <f t="shared" si="1"/>
        <v>0.11171762749270631</v>
      </c>
      <c r="H23">
        <f t="shared" si="2"/>
        <v>6.5979346799644623E-2</v>
      </c>
      <c r="I23" s="217" t="s">
        <v>45</v>
      </c>
      <c r="J23">
        <v>14899</v>
      </c>
      <c r="K23">
        <v>47004</v>
      </c>
      <c r="L23">
        <f t="shared" si="3"/>
        <v>700312596</v>
      </c>
      <c r="M23">
        <f t="shared" si="11"/>
        <v>132957</v>
      </c>
      <c r="N23">
        <f t="shared" si="12"/>
        <v>1920133391</v>
      </c>
      <c r="O23">
        <f t="shared" si="4"/>
        <v>0.11597571921658797</v>
      </c>
      <c r="P23">
        <f t="shared" si="5"/>
        <v>5.5908902410934699E-2</v>
      </c>
      <c r="Q23" s="217" t="s">
        <v>44</v>
      </c>
      <c r="R23">
        <v>16197</v>
      </c>
      <c r="S23">
        <v>419</v>
      </c>
      <c r="T23">
        <f t="shared" si="6"/>
        <v>6786543</v>
      </c>
      <c r="U23">
        <f t="shared" si="13"/>
        <v>71498</v>
      </c>
      <c r="V23">
        <f t="shared" si="14"/>
        <v>1075746599</v>
      </c>
      <c r="W23">
        <f t="shared" si="7"/>
        <v>6.1971494048836638E-2</v>
      </c>
      <c r="X23">
        <f t="shared" si="8"/>
        <v>3.1957580291586352E-2</v>
      </c>
    </row>
    <row r="24" spans="1:24" x14ac:dyDescent="0.25">
      <c r="A24" s="217" t="s">
        <v>28</v>
      </c>
      <c r="B24">
        <v>8438</v>
      </c>
      <c r="C24">
        <v>397</v>
      </c>
      <c r="D24">
        <f t="shared" si="0"/>
        <v>3349886</v>
      </c>
      <c r="E24">
        <f t="shared" si="9"/>
        <v>127758</v>
      </c>
      <c r="F24">
        <f t="shared" si="10"/>
        <v>1015487501</v>
      </c>
      <c r="G24">
        <f t="shared" si="1"/>
        <v>0.11206586516447871</v>
      </c>
      <c r="H24">
        <f t="shared" si="2"/>
        <v>6.6197719565222815E-2</v>
      </c>
      <c r="I24" s="217" t="s">
        <v>28</v>
      </c>
      <c r="J24">
        <v>14926</v>
      </c>
      <c r="K24">
        <v>395</v>
      </c>
      <c r="L24">
        <f t="shared" si="3"/>
        <v>5895770</v>
      </c>
      <c r="M24">
        <f t="shared" si="11"/>
        <v>133352</v>
      </c>
      <c r="N24">
        <f t="shared" si="12"/>
        <v>1926029161</v>
      </c>
      <c r="O24">
        <f t="shared" si="4"/>
        <v>0.11632026977872875</v>
      </c>
      <c r="P24">
        <f t="shared" si="5"/>
        <v>5.6080570708102143E-2</v>
      </c>
      <c r="Q24" s="217" t="s">
        <v>45</v>
      </c>
      <c r="R24">
        <v>16318</v>
      </c>
      <c r="S24">
        <v>47101</v>
      </c>
      <c r="T24">
        <f t="shared" si="6"/>
        <v>768594118</v>
      </c>
      <c r="U24">
        <f t="shared" si="13"/>
        <v>118599</v>
      </c>
      <c r="V24">
        <f t="shared" si="14"/>
        <v>1844340717</v>
      </c>
      <c r="W24">
        <f t="shared" si="7"/>
        <v>0.1027966827421463</v>
      </c>
      <c r="X24">
        <f t="shared" si="8"/>
        <v>5.4790474451287985E-2</v>
      </c>
    </row>
    <row r="25" spans="1:24" x14ac:dyDescent="0.25">
      <c r="A25" s="217" t="s">
        <v>159</v>
      </c>
      <c r="B25">
        <v>8496</v>
      </c>
      <c r="C25">
        <v>399</v>
      </c>
      <c r="D25">
        <f t="shared" si="0"/>
        <v>3389904</v>
      </c>
      <c r="E25">
        <f t="shared" si="9"/>
        <v>128157</v>
      </c>
      <c r="F25">
        <f t="shared" si="10"/>
        <v>1018877405</v>
      </c>
      <c r="G25">
        <f t="shared" si="1"/>
        <v>0.11241585718220462</v>
      </c>
      <c r="H25">
        <f t="shared" si="2"/>
        <v>6.6418701028927732E-2</v>
      </c>
      <c r="I25" s="217" t="s">
        <v>18</v>
      </c>
      <c r="J25">
        <v>15005</v>
      </c>
      <c r="K25">
        <v>1283</v>
      </c>
      <c r="L25">
        <f t="shared" si="3"/>
        <v>19251415</v>
      </c>
      <c r="M25">
        <f t="shared" si="11"/>
        <v>134635</v>
      </c>
      <c r="N25">
        <f t="shared" si="12"/>
        <v>1945280576</v>
      </c>
      <c r="O25">
        <f t="shared" si="4"/>
        <v>0.11743940489575819</v>
      </c>
      <c r="P25">
        <f t="shared" si="5"/>
        <v>5.6641117953180185E-2</v>
      </c>
      <c r="Q25" s="217" t="s">
        <v>47</v>
      </c>
      <c r="R25">
        <v>16367</v>
      </c>
      <c r="S25">
        <v>4258</v>
      </c>
      <c r="T25">
        <f t="shared" si="6"/>
        <v>69690686</v>
      </c>
      <c r="U25">
        <f t="shared" si="13"/>
        <v>122857</v>
      </c>
      <c r="V25">
        <f t="shared" si="14"/>
        <v>1914031403</v>
      </c>
      <c r="W25">
        <f t="shared" si="7"/>
        <v>0.10648734012640805</v>
      </c>
      <c r="X25">
        <f t="shared" si="8"/>
        <v>5.686080002377044E-2</v>
      </c>
    </row>
    <row r="26" spans="1:24" x14ac:dyDescent="0.25">
      <c r="A26" s="217" t="s">
        <v>54</v>
      </c>
      <c r="B26">
        <v>8577</v>
      </c>
      <c r="C26">
        <v>9460</v>
      </c>
      <c r="D26">
        <f t="shared" si="0"/>
        <v>81138420</v>
      </c>
      <c r="E26">
        <f t="shared" si="9"/>
        <v>137617</v>
      </c>
      <c r="F26">
        <f t="shared" si="10"/>
        <v>1100015825</v>
      </c>
      <c r="G26">
        <f t="shared" si="1"/>
        <v>0.12071391354232272</v>
      </c>
      <c r="H26">
        <f t="shared" si="2"/>
        <v>7.1707961967970316E-2</v>
      </c>
      <c r="I26" s="217" t="s">
        <v>21</v>
      </c>
      <c r="J26">
        <v>15007</v>
      </c>
      <c r="K26">
        <v>710</v>
      </c>
      <c r="L26">
        <f t="shared" si="3"/>
        <v>10654970</v>
      </c>
      <c r="M26">
        <f t="shared" si="11"/>
        <v>135345</v>
      </c>
      <c r="N26">
        <f t="shared" si="12"/>
        <v>1955935546</v>
      </c>
      <c r="O26">
        <f t="shared" si="4"/>
        <v>0.11805872362770745</v>
      </c>
      <c r="P26">
        <f t="shared" si="5"/>
        <v>5.6951360814803037E-2</v>
      </c>
      <c r="Q26" s="217" t="s">
        <v>50</v>
      </c>
      <c r="R26">
        <v>17157</v>
      </c>
      <c r="S26">
        <v>1012</v>
      </c>
      <c r="T26">
        <f t="shared" si="6"/>
        <v>17362884</v>
      </c>
      <c r="U26">
        <f t="shared" si="13"/>
        <v>123869</v>
      </c>
      <c r="V26">
        <f t="shared" si="14"/>
        <v>1931394287</v>
      </c>
      <c r="W26">
        <f t="shared" si="7"/>
        <v>0.10736449965503014</v>
      </c>
      <c r="X26">
        <f t="shared" si="8"/>
        <v>5.7376605288727178E-2</v>
      </c>
    </row>
    <row r="27" spans="1:24" x14ac:dyDescent="0.25">
      <c r="A27" s="217" t="s">
        <v>175</v>
      </c>
      <c r="B27">
        <v>8614</v>
      </c>
      <c r="C27">
        <v>594</v>
      </c>
      <c r="D27">
        <f t="shared" si="0"/>
        <v>5116716</v>
      </c>
      <c r="E27">
        <f t="shared" si="9"/>
        <v>138211</v>
      </c>
      <c r="F27">
        <f t="shared" si="10"/>
        <v>1105132541</v>
      </c>
      <c r="G27">
        <f t="shared" si="1"/>
        <v>0.12123495429051619</v>
      </c>
      <c r="H27">
        <f t="shared" si="2"/>
        <v>7.2041511056983573E-2</v>
      </c>
      <c r="I27" s="217" t="s">
        <v>70</v>
      </c>
      <c r="J27">
        <v>15337</v>
      </c>
      <c r="K27">
        <v>1072</v>
      </c>
      <c r="L27">
        <f t="shared" si="3"/>
        <v>16441264</v>
      </c>
      <c r="M27">
        <f t="shared" si="11"/>
        <v>136417</v>
      </c>
      <c r="N27">
        <f t="shared" si="12"/>
        <v>1972376810</v>
      </c>
      <c r="O27">
        <f t="shared" si="4"/>
        <v>0.11899380768496041</v>
      </c>
      <c r="P27">
        <f t="shared" si="5"/>
        <v>5.7430084339323222E-2</v>
      </c>
      <c r="Q27" s="217" t="s">
        <v>53</v>
      </c>
      <c r="R27">
        <v>17444</v>
      </c>
      <c r="S27">
        <v>6748</v>
      </c>
      <c r="T27">
        <f t="shared" si="6"/>
        <v>117712112</v>
      </c>
      <c r="U27">
        <f t="shared" si="13"/>
        <v>130617</v>
      </c>
      <c r="V27">
        <f t="shared" si="14"/>
        <v>2049106399</v>
      </c>
      <c r="W27">
        <f t="shared" si="7"/>
        <v>0.11321338552374745</v>
      </c>
      <c r="X27">
        <f t="shared" si="8"/>
        <v>6.0873520151417997E-2</v>
      </c>
    </row>
    <row r="28" spans="1:24" x14ac:dyDescent="0.25">
      <c r="A28" s="217" t="s">
        <v>88</v>
      </c>
      <c r="B28">
        <v>8633</v>
      </c>
      <c r="C28">
        <v>7226</v>
      </c>
      <c r="D28">
        <f t="shared" si="0"/>
        <v>62382058</v>
      </c>
      <c r="E28">
        <f t="shared" si="9"/>
        <v>145437</v>
      </c>
      <c r="F28">
        <f t="shared" si="10"/>
        <v>1167514599</v>
      </c>
      <c r="G28">
        <f t="shared" si="1"/>
        <v>0.12757340622055988</v>
      </c>
      <c r="H28">
        <f t="shared" si="2"/>
        <v>7.6108080047068524E-2</v>
      </c>
      <c r="I28" s="217" t="s">
        <v>61</v>
      </c>
      <c r="J28">
        <v>16177</v>
      </c>
      <c r="K28">
        <v>1056</v>
      </c>
      <c r="L28">
        <f t="shared" si="3"/>
        <v>17082912</v>
      </c>
      <c r="M28">
        <f t="shared" si="11"/>
        <v>137473</v>
      </c>
      <c r="N28">
        <f t="shared" si="12"/>
        <v>1989459722</v>
      </c>
      <c r="O28">
        <f t="shared" si="4"/>
        <v>0.11991493526374691</v>
      </c>
      <c r="P28">
        <f t="shared" si="5"/>
        <v>5.7927490855130534E-2</v>
      </c>
      <c r="Q28" s="217" t="s">
        <v>54</v>
      </c>
      <c r="R28">
        <v>17488</v>
      </c>
      <c r="S28">
        <v>12527</v>
      </c>
      <c r="T28">
        <f t="shared" si="6"/>
        <v>219072176</v>
      </c>
      <c r="U28">
        <f t="shared" si="13"/>
        <v>143144</v>
      </c>
      <c r="V28">
        <f t="shared" si="14"/>
        <v>2268178575</v>
      </c>
      <c r="W28">
        <f t="shared" si="7"/>
        <v>0.12407126834494211</v>
      </c>
      <c r="X28">
        <f t="shared" si="8"/>
        <v>6.7381573870277614E-2</v>
      </c>
    </row>
    <row r="29" spans="1:24" x14ac:dyDescent="0.25">
      <c r="A29" s="217" t="s">
        <v>13</v>
      </c>
      <c r="B29">
        <v>8637</v>
      </c>
      <c r="C29">
        <v>1047</v>
      </c>
      <c r="D29">
        <f t="shared" si="0"/>
        <v>9042939</v>
      </c>
      <c r="E29">
        <f t="shared" si="9"/>
        <v>146484</v>
      </c>
      <c r="F29">
        <f t="shared" si="10"/>
        <v>1176557538</v>
      </c>
      <c r="G29">
        <f t="shared" si="1"/>
        <v>0.12849180632722412</v>
      </c>
      <c r="H29">
        <f t="shared" si="2"/>
        <v>7.6697572226320287E-2</v>
      </c>
      <c r="I29" s="217" t="s">
        <v>64</v>
      </c>
      <c r="J29">
        <v>16260</v>
      </c>
      <c r="K29">
        <v>81260</v>
      </c>
      <c r="L29">
        <f t="shared" si="3"/>
        <v>1321287600</v>
      </c>
      <c r="M29">
        <f t="shared" si="11"/>
        <v>218733</v>
      </c>
      <c r="N29">
        <f t="shared" si="12"/>
        <v>3310747322</v>
      </c>
      <c r="O29">
        <f t="shared" si="4"/>
        <v>0.19079640027529154</v>
      </c>
      <c r="P29">
        <f t="shared" si="5"/>
        <v>9.6399682334862014E-2</v>
      </c>
      <c r="Q29" s="217" t="s">
        <v>56</v>
      </c>
      <c r="R29">
        <v>17625</v>
      </c>
      <c r="S29">
        <v>1570</v>
      </c>
      <c r="T29">
        <f t="shared" si="6"/>
        <v>27671250</v>
      </c>
      <c r="U29">
        <f t="shared" si="13"/>
        <v>144714</v>
      </c>
      <c r="V29">
        <f t="shared" si="14"/>
        <v>2295849825</v>
      </c>
      <c r="W29">
        <f t="shared" si="7"/>
        <v>0.12543207907610485</v>
      </c>
      <c r="X29">
        <f t="shared" si="8"/>
        <v>6.8203613367744401E-2</v>
      </c>
    </row>
    <row r="30" spans="1:24" x14ac:dyDescent="0.25">
      <c r="A30" s="217" t="s">
        <v>95</v>
      </c>
      <c r="B30">
        <v>8730</v>
      </c>
      <c r="C30">
        <v>2268</v>
      </c>
      <c r="D30">
        <f t="shared" si="0"/>
        <v>19799640</v>
      </c>
      <c r="E30">
        <f t="shared" si="9"/>
        <v>148752</v>
      </c>
      <c r="F30">
        <f t="shared" si="10"/>
        <v>1196357178</v>
      </c>
      <c r="G30">
        <f t="shared" si="1"/>
        <v>0.13048123463850825</v>
      </c>
      <c r="H30">
        <f t="shared" si="2"/>
        <v>7.7988273505185529E-2</v>
      </c>
      <c r="I30" s="217" t="s">
        <v>76</v>
      </c>
      <c r="J30">
        <v>16382</v>
      </c>
      <c r="K30">
        <v>664</v>
      </c>
      <c r="L30">
        <f t="shared" si="3"/>
        <v>10877648</v>
      </c>
      <c r="M30">
        <f t="shared" si="11"/>
        <v>219397</v>
      </c>
      <c r="N30">
        <f t="shared" si="12"/>
        <v>3321624970</v>
      </c>
      <c r="O30">
        <f t="shared" si="4"/>
        <v>0.19137559413164973</v>
      </c>
      <c r="P30">
        <f t="shared" si="5"/>
        <v>9.6716408955701508E-2</v>
      </c>
      <c r="Q30" s="217" t="s">
        <v>57</v>
      </c>
      <c r="R30">
        <v>17658</v>
      </c>
      <c r="S30">
        <v>1740</v>
      </c>
      <c r="T30">
        <f t="shared" si="6"/>
        <v>30724920</v>
      </c>
      <c r="U30">
        <f t="shared" si="13"/>
        <v>146454</v>
      </c>
      <c r="V30">
        <f t="shared" si="14"/>
        <v>2326574745</v>
      </c>
      <c r="W30">
        <f t="shared" si="7"/>
        <v>0.12694023873994126</v>
      </c>
      <c r="X30">
        <f t="shared" si="8"/>
        <v>6.9116369307447412E-2</v>
      </c>
    </row>
    <row r="31" spans="1:24" x14ac:dyDescent="0.25">
      <c r="A31" s="217" t="s">
        <v>60</v>
      </c>
      <c r="B31">
        <v>8742</v>
      </c>
      <c r="C31">
        <v>525</v>
      </c>
      <c r="D31">
        <f t="shared" si="0"/>
        <v>4589550</v>
      </c>
      <c r="E31">
        <f t="shared" si="9"/>
        <v>149277</v>
      </c>
      <c r="F31">
        <f t="shared" si="10"/>
        <v>1200946728</v>
      </c>
      <c r="G31">
        <f t="shared" si="1"/>
        <v>0.13094175045130549</v>
      </c>
      <c r="H31">
        <f t="shared" si="2"/>
        <v>7.8287457634513932E-2</v>
      </c>
      <c r="I31" s="217" t="s">
        <v>67</v>
      </c>
      <c r="J31">
        <v>16542</v>
      </c>
      <c r="K31">
        <v>1266</v>
      </c>
      <c r="L31">
        <f t="shared" si="3"/>
        <v>20942172</v>
      </c>
      <c r="M31">
        <f t="shared" si="11"/>
        <v>220663</v>
      </c>
      <c r="N31">
        <f t="shared" si="12"/>
        <v>3342567142</v>
      </c>
      <c r="O31">
        <f t="shared" si="4"/>
        <v>0.19247990049030853</v>
      </c>
      <c r="P31">
        <f t="shared" si="5"/>
        <v>9.7326186305602816E-2</v>
      </c>
      <c r="Q31" s="217" t="s">
        <v>60</v>
      </c>
      <c r="R31">
        <v>17783</v>
      </c>
      <c r="S31">
        <v>614</v>
      </c>
      <c r="T31">
        <f t="shared" si="6"/>
        <v>10918762</v>
      </c>
      <c r="U31">
        <f t="shared" si="13"/>
        <v>147068</v>
      </c>
      <c r="V31">
        <f t="shared" si="14"/>
        <v>2337493507</v>
      </c>
      <c r="W31">
        <f t="shared" si="7"/>
        <v>0.12747242841442147</v>
      </c>
      <c r="X31">
        <f t="shared" si="8"/>
        <v>6.9440736787320545E-2</v>
      </c>
    </row>
    <row r="32" spans="1:24" x14ac:dyDescent="0.25">
      <c r="A32" s="217" t="s">
        <v>24</v>
      </c>
      <c r="B32">
        <v>8785</v>
      </c>
      <c r="C32">
        <v>580</v>
      </c>
      <c r="D32">
        <f t="shared" si="0"/>
        <v>5095300</v>
      </c>
      <c r="E32">
        <f t="shared" si="9"/>
        <v>149857</v>
      </c>
      <c r="F32">
        <f t="shared" si="10"/>
        <v>1206042028</v>
      </c>
      <c r="G32">
        <f t="shared" si="1"/>
        <v>0.13145051077782435</v>
      </c>
      <c r="H32">
        <f t="shared" si="2"/>
        <v>7.8619610654781083E-2</v>
      </c>
      <c r="I32" s="217" t="s">
        <v>26</v>
      </c>
      <c r="J32">
        <v>16627</v>
      </c>
      <c r="K32">
        <v>518</v>
      </c>
      <c r="L32">
        <f t="shared" si="3"/>
        <v>8612786</v>
      </c>
      <c r="M32">
        <f t="shared" si="11"/>
        <v>221181</v>
      </c>
      <c r="N32">
        <f t="shared" si="12"/>
        <v>3351179928</v>
      </c>
      <c r="O32">
        <f t="shared" si="4"/>
        <v>0.19293174148066025</v>
      </c>
      <c r="P32">
        <f t="shared" si="5"/>
        <v>9.7576966493175876E-2</v>
      </c>
      <c r="Q32" s="217" t="s">
        <v>61</v>
      </c>
      <c r="R32">
        <v>18137</v>
      </c>
      <c r="S32">
        <v>1109</v>
      </c>
      <c r="T32">
        <f t="shared" si="6"/>
        <v>20113933</v>
      </c>
      <c r="U32">
        <f t="shared" si="13"/>
        <v>148177</v>
      </c>
      <c r="V32">
        <f t="shared" si="14"/>
        <v>2357607440</v>
      </c>
      <c r="W32">
        <f t="shared" si="7"/>
        <v>0.1284336635105103</v>
      </c>
      <c r="X32">
        <f t="shared" si="8"/>
        <v>7.0038268426671879E-2</v>
      </c>
    </row>
    <row r="33" spans="1:24" x14ac:dyDescent="0.25">
      <c r="A33" s="217" t="s">
        <v>18</v>
      </c>
      <c r="B33">
        <v>8839</v>
      </c>
      <c r="C33">
        <v>987</v>
      </c>
      <c r="D33">
        <f t="shared" si="0"/>
        <v>8724093</v>
      </c>
      <c r="E33">
        <f t="shared" si="9"/>
        <v>150844</v>
      </c>
      <c r="F33">
        <f t="shared" si="10"/>
        <v>1214766121</v>
      </c>
      <c r="G33">
        <f t="shared" si="1"/>
        <v>0.1323162805058832</v>
      </c>
      <c r="H33">
        <f t="shared" si="2"/>
        <v>7.9188317863196953E-2</v>
      </c>
      <c r="I33" s="217" t="s">
        <v>69</v>
      </c>
      <c r="J33">
        <v>17290</v>
      </c>
      <c r="K33">
        <v>892</v>
      </c>
      <c r="L33">
        <f t="shared" si="3"/>
        <v>15422680</v>
      </c>
      <c r="M33">
        <f t="shared" si="11"/>
        <v>222073</v>
      </c>
      <c r="N33">
        <f t="shared" si="12"/>
        <v>3366602608</v>
      </c>
      <c r="O33">
        <f t="shared" si="4"/>
        <v>0.1937098151551655</v>
      </c>
      <c r="P33">
        <f t="shared" si="5"/>
        <v>9.8026031706601499E-2</v>
      </c>
      <c r="Q33" s="217" t="s">
        <v>62</v>
      </c>
      <c r="R33">
        <v>18145</v>
      </c>
      <c r="S33">
        <v>258</v>
      </c>
      <c r="T33">
        <f t="shared" si="6"/>
        <v>4681410</v>
      </c>
      <c r="U33">
        <f t="shared" si="13"/>
        <v>148435</v>
      </c>
      <c r="V33">
        <f t="shared" si="14"/>
        <v>2362288850</v>
      </c>
      <c r="W33">
        <f t="shared" si="7"/>
        <v>0.12865728718480329</v>
      </c>
      <c r="X33">
        <f t="shared" si="8"/>
        <v>7.0177340710137065E-2</v>
      </c>
    </row>
    <row r="34" spans="1:24" x14ac:dyDescent="0.25">
      <c r="A34" s="217" t="s">
        <v>61</v>
      </c>
      <c r="B34">
        <v>8893</v>
      </c>
      <c r="C34">
        <v>937</v>
      </c>
      <c r="D34">
        <f t="shared" si="0"/>
        <v>8332741</v>
      </c>
      <c r="E34">
        <f t="shared" si="9"/>
        <v>151781</v>
      </c>
      <c r="F34">
        <f t="shared" si="10"/>
        <v>1223098862</v>
      </c>
      <c r="G34">
        <f t="shared" si="1"/>
        <v>0.1331381915851042</v>
      </c>
      <c r="H34">
        <f t="shared" si="2"/>
        <v>7.9731513571055929E-2</v>
      </c>
      <c r="I34" s="217" t="s">
        <v>100</v>
      </c>
      <c r="J34">
        <v>17886</v>
      </c>
      <c r="K34">
        <v>225</v>
      </c>
      <c r="L34">
        <f t="shared" si="3"/>
        <v>4024350</v>
      </c>
      <c r="M34">
        <f t="shared" si="11"/>
        <v>222298</v>
      </c>
      <c r="N34">
        <f t="shared" si="12"/>
        <v>3370626958</v>
      </c>
      <c r="O34">
        <f t="shared" si="4"/>
        <v>0.19390607813360014</v>
      </c>
      <c r="P34">
        <f t="shared" si="5"/>
        <v>9.814320949876533E-2</v>
      </c>
      <c r="Q34" s="217" t="s">
        <v>64</v>
      </c>
      <c r="R34">
        <v>18444</v>
      </c>
      <c r="S34">
        <v>80277</v>
      </c>
      <c r="T34">
        <f t="shared" si="6"/>
        <v>1480628988</v>
      </c>
      <c r="U34">
        <f t="shared" si="13"/>
        <v>228712</v>
      </c>
      <c r="V34">
        <f t="shared" si="14"/>
        <v>3842917838</v>
      </c>
      <c r="W34">
        <f t="shared" si="7"/>
        <v>0.19823805346859388</v>
      </c>
      <c r="X34">
        <f t="shared" si="8"/>
        <v>0.11416290367640236</v>
      </c>
    </row>
    <row r="35" spans="1:24" x14ac:dyDescent="0.25">
      <c r="A35" s="217" t="s">
        <v>44</v>
      </c>
      <c r="B35">
        <v>9036</v>
      </c>
      <c r="C35">
        <v>368</v>
      </c>
      <c r="D35">
        <f t="shared" si="0"/>
        <v>3325248</v>
      </c>
      <c r="E35">
        <f t="shared" si="9"/>
        <v>152149</v>
      </c>
      <c r="F35">
        <f t="shared" si="10"/>
        <v>1226424110</v>
      </c>
      <c r="G35">
        <f t="shared" si="1"/>
        <v>0.13346099124055066</v>
      </c>
      <c r="H35">
        <f t="shared" si="2"/>
        <v>7.9948280231770169E-2</v>
      </c>
      <c r="I35" s="217" t="s">
        <v>57</v>
      </c>
      <c r="J35">
        <v>17907</v>
      </c>
      <c r="K35">
        <v>1704</v>
      </c>
      <c r="L35">
        <f t="shared" si="3"/>
        <v>30513528</v>
      </c>
      <c r="M35">
        <f t="shared" si="11"/>
        <v>224002</v>
      </c>
      <c r="N35">
        <f t="shared" si="12"/>
        <v>3401140486</v>
      </c>
      <c r="O35">
        <f t="shared" si="4"/>
        <v>0.19539244309027837</v>
      </c>
      <c r="P35">
        <f t="shared" si="5"/>
        <v>9.9031677907867294E-2</v>
      </c>
      <c r="Q35" s="217" t="s">
        <v>65</v>
      </c>
      <c r="R35">
        <v>18457</v>
      </c>
      <c r="S35">
        <v>1142</v>
      </c>
      <c r="T35">
        <f t="shared" si="6"/>
        <v>21077894</v>
      </c>
      <c r="U35">
        <f t="shared" si="13"/>
        <v>229854</v>
      </c>
      <c r="V35">
        <f t="shared" si="14"/>
        <v>3863995732</v>
      </c>
      <c r="W35">
        <f t="shared" si="7"/>
        <v>0.19922789159278995</v>
      </c>
      <c r="X35">
        <f t="shared" si="8"/>
        <v>0.11478907204217614</v>
      </c>
    </row>
    <row r="36" spans="1:24" x14ac:dyDescent="0.25">
      <c r="A36" s="217" t="s">
        <v>147</v>
      </c>
      <c r="B36">
        <v>9107</v>
      </c>
      <c r="C36">
        <v>8601</v>
      </c>
      <c r="D36">
        <f t="shared" si="0"/>
        <v>78329307</v>
      </c>
      <c r="E36">
        <f t="shared" si="9"/>
        <v>160750</v>
      </c>
      <c r="F36">
        <f t="shared" si="10"/>
        <v>1304753417</v>
      </c>
      <c r="G36">
        <f t="shared" si="1"/>
        <v>0.14100555601363476</v>
      </c>
      <c r="H36">
        <f t="shared" si="2"/>
        <v>8.5054420379648013E-2</v>
      </c>
      <c r="I36" s="217" t="s">
        <v>86</v>
      </c>
      <c r="J36">
        <v>18028</v>
      </c>
      <c r="K36">
        <v>5287</v>
      </c>
      <c r="L36">
        <f t="shared" si="3"/>
        <v>95314036</v>
      </c>
      <c r="M36">
        <f t="shared" si="11"/>
        <v>229289</v>
      </c>
      <c r="N36">
        <f t="shared" si="12"/>
        <v>3496454522</v>
      </c>
      <c r="O36">
        <f t="shared" si="4"/>
        <v>0.20000418694353994</v>
      </c>
      <c r="P36">
        <f t="shared" si="5"/>
        <v>0.10180695548081813</v>
      </c>
      <c r="Q36" s="217" t="s">
        <v>67</v>
      </c>
      <c r="R36">
        <v>18595</v>
      </c>
      <c r="S36">
        <v>1313</v>
      </c>
      <c r="T36">
        <f t="shared" si="6"/>
        <v>24415235</v>
      </c>
      <c r="U36">
        <f t="shared" si="13"/>
        <v>231167</v>
      </c>
      <c r="V36">
        <f t="shared" si="14"/>
        <v>3888410967</v>
      </c>
      <c r="W36">
        <f t="shared" si="7"/>
        <v>0.20036594540808719</v>
      </c>
      <c r="X36">
        <f t="shared" si="8"/>
        <v>0.11551438396375299</v>
      </c>
    </row>
    <row r="37" spans="1:24" x14ac:dyDescent="0.25">
      <c r="A37" s="217" t="s">
        <v>64</v>
      </c>
      <c r="B37">
        <v>9146</v>
      </c>
      <c r="C37">
        <v>82196</v>
      </c>
      <c r="D37">
        <f t="shared" si="0"/>
        <v>751764616</v>
      </c>
      <c r="E37">
        <f t="shared" si="9"/>
        <v>242946</v>
      </c>
      <c r="F37">
        <f t="shared" si="10"/>
        <v>2056518033</v>
      </c>
      <c r="G37">
        <f t="shared" si="1"/>
        <v>0.21310566601112607</v>
      </c>
      <c r="H37">
        <f t="shared" si="2"/>
        <v>0.13406054126249423</v>
      </c>
      <c r="I37" s="217" t="s">
        <v>53</v>
      </c>
      <c r="J37">
        <v>19320</v>
      </c>
      <c r="K37">
        <v>6440</v>
      </c>
      <c r="L37">
        <f t="shared" si="3"/>
        <v>124420800</v>
      </c>
      <c r="M37">
        <f t="shared" si="11"/>
        <v>235729</v>
      </c>
      <c r="N37">
        <f t="shared" si="12"/>
        <v>3620875322</v>
      </c>
      <c r="O37">
        <f t="shared" si="4"/>
        <v>0.20562166952629096</v>
      </c>
      <c r="P37">
        <f t="shared" si="5"/>
        <v>0.10542974043820467</v>
      </c>
      <c r="Q37" s="217" t="s">
        <v>68</v>
      </c>
      <c r="R37">
        <v>18770</v>
      </c>
      <c r="S37">
        <v>431</v>
      </c>
      <c r="T37">
        <f t="shared" si="6"/>
        <v>8089870</v>
      </c>
      <c r="U37">
        <f t="shared" si="13"/>
        <v>231598</v>
      </c>
      <c r="V37">
        <f t="shared" si="14"/>
        <v>3896500837</v>
      </c>
      <c r="W37">
        <f t="shared" si="7"/>
        <v>0.20073951829033634</v>
      </c>
      <c r="X37">
        <f t="shared" si="8"/>
        <v>0.11575471256001704</v>
      </c>
    </row>
    <row r="38" spans="1:24" x14ac:dyDescent="0.25">
      <c r="A38" s="217" t="s">
        <v>67</v>
      </c>
      <c r="B38">
        <v>9186</v>
      </c>
      <c r="C38">
        <v>1048</v>
      </c>
      <c r="D38">
        <f t="shared" si="0"/>
        <v>9626928</v>
      </c>
      <c r="E38">
        <f t="shared" si="9"/>
        <v>243994</v>
      </c>
      <c r="F38">
        <f t="shared" si="10"/>
        <v>2066144961</v>
      </c>
      <c r="G38">
        <f t="shared" si="1"/>
        <v>0.21402494329076704</v>
      </c>
      <c r="H38">
        <f t="shared" si="2"/>
        <v>0.13468810258588917</v>
      </c>
      <c r="I38" s="217" t="s">
        <v>139</v>
      </c>
      <c r="J38">
        <v>20050</v>
      </c>
      <c r="K38">
        <v>1031</v>
      </c>
      <c r="L38">
        <f t="shared" si="3"/>
        <v>20671550</v>
      </c>
      <c r="M38">
        <f t="shared" si="11"/>
        <v>236760</v>
      </c>
      <c r="N38">
        <f t="shared" si="12"/>
        <v>3641546872</v>
      </c>
      <c r="O38">
        <f t="shared" si="4"/>
        <v>0.2065209901074736</v>
      </c>
      <c r="P38">
        <f t="shared" si="5"/>
        <v>0.10603163803399142</v>
      </c>
      <c r="Q38" s="217" t="s">
        <v>69</v>
      </c>
      <c r="R38">
        <v>18812</v>
      </c>
      <c r="S38">
        <v>897</v>
      </c>
      <c r="T38">
        <f t="shared" si="6"/>
        <v>16874364</v>
      </c>
      <c r="U38">
        <f t="shared" si="13"/>
        <v>232495</v>
      </c>
      <c r="V38">
        <f t="shared" si="14"/>
        <v>3913375201</v>
      </c>
      <c r="W38">
        <f t="shared" si="7"/>
        <v>0.20151700059979682</v>
      </c>
      <c r="X38">
        <f t="shared" si="8"/>
        <v>0.11625600519054988</v>
      </c>
    </row>
    <row r="39" spans="1:24" x14ac:dyDescent="0.25">
      <c r="A39" s="217" t="s">
        <v>22</v>
      </c>
      <c r="B39">
        <v>9243</v>
      </c>
      <c r="C39">
        <v>332</v>
      </c>
      <c r="D39">
        <f t="shared" si="0"/>
        <v>3068676</v>
      </c>
      <c r="E39">
        <f t="shared" si="9"/>
        <v>244326</v>
      </c>
      <c r="F39">
        <f t="shared" si="10"/>
        <v>2069213637</v>
      </c>
      <c r="G39">
        <f t="shared" si="1"/>
        <v>0.21431616471905027</v>
      </c>
      <c r="H39">
        <f t="shared" si="2"/>
        <v>0.13488814380065992</v>
      </c>
      <c r="I39" s="217" t="s">
        <v>77</v>
      </c>
      <c r="J39">
        <v>20191</v>
      </c>
      <c r="K39">
        <v>8987</v>
      </c>
      <c r="L39">
        <f t="shared" si="3"/>
        <v>181456517</v>
      </c>
      <c r="M39">
        <f t="shared" si="11"/>
        <v>245747</v>
      </c>
      <c r="N39">
        <f t="shared" si="12"/>
        <v>3823003389</v>
      </c>
      <c r="O39">
        <f t="shared" si="4"/>
        <v>0.21436016960610457</v>
      </c>
      <c r="P39">
        <f t="shared" si="5"/>
        <v>0.11131514320521163</v>
      </c>
      <c r="Q39" s="217" t="s">
        <v>70</v>
      </c>
      <c r="R39">
        <v>19016</v>
      </c>
      <c r="S39">
        <v>1060</v>
      </c>
      <c r="T39">
        <f t="shared" si="6"/>
        <v>20156960</v>
      </c>
      <c r="U39">
        <f t="shared" si="13"/>
        <v>233555</v>
      </c>
      <c r="V39">
        <f t="shared" si="14"/>
        <v>3933532161</v>
      </c>
      <c r="W39">
        <f t="shared" si="7"/>
        <v>0.20243576453293854</v>
      </c>
      <c r="X39">
        <f t="shared" si="8"/>
        <v>0.1168548150480322</v>
      </c>
    </row>
    <row r="40" spans="1:24" x14ac:dyDescent="0.25">
      <c r="A40" s="217" t="s">
        <v>124</v>
      </c>
      <c r="B40">
        <v>9317</v>
      </c>
      <c r="C40">
        <v>804</v>
      </c>
      <c r="D40">
        <f t="shared" si="0"/>
        <v>7490868</v>
      </c>
      <c r="E40">
        <f t="shared" si="9"/>
        <v>245130</v>
      </c>
      <c r="F40">
        <f t="shared" si="10"/>
        <v>2076704505</v>
      </c>
      <c r="G40">
        <f t="shared" si="1"/>
        <v>0.21502141179236264</v>
      </c>
      <c r="H40">
        <f t="shared" si="2"/>
        <v>0.13537645939162068</v>
      </c>
      <c r="I40" s="217" t="s">
        <v>82</v>
      </c>
      <c r="J40">
        <v>20572</v>
      </c>
      <c r="K40">
        <v>16277</v>
      </c>
      <c r="L40">
        <f t="shared" si="3"/>
        <v>334850444</v>
      </c>
      <c r="M40">
        <f t="shared" si="11"/>
        <v>262024</v>
      </c>
      <c r="N40">
        <f t="shared" si="12"/>
        <v>4157853833</v>
      </c>
      <c r="O40">
        <f t="shared" si="4"/>
        <v>0.22855826960601733</v>
      </c>
      <c r="P40">
        <f t="shared" si="5"/>
        <v>0.12106504958338479</v>
      </c>
      <c r="Q40" s="217" t="s">
        <v>73</v>
      </c>
      <c r="R40">
        <v>19372</v>
      </c>
      <c r="S40">
        <v>668</v>
      </c>
      <c r="T40">
        <f t="shared" si="6"/>
        <v>12940496</v>
      </c>
      <c r="U40">
        <f t="shared" si="13"/>
        <v>234223</v>
      </c>
      <c r="V40">
        <f t="shared" si="14"/>
        <v>3946472657</v>
      </c>
      <c r="W40">
        <f t="shared" si="7"/>
        <v>0.20301475916250333</v>
      </c>
      <c r="X40">
        <f t="shared" si="8"/>
        <v>0.11723924288663043</v>
      </c>
    </row>
    <row r="41" spans="1:24" x14ac:dyDescent="0.25">
      <c r="A41" s="217" t="s">
        <v>103</v>
      </c>
      <c r="B41">
        <v>9349</v>
      </c>
      <c r="C41">
        <v>7518</v>
      </c>
      <c r="D41">
        <f t="shared" si="0"/>
        <v>70285782</v>
      </c>
      <c r="E41">
        <f t="shared" si="9"/>
        <v>252648</v>
      </c>
      <c r="F41">
        <f t="shared" si="10"/>
        <v>2146990287</v>
      </c>
      <c r="G41">
        <f t="shared" si="1"/>
        <v>0.22161599823161929</v>
      </c>
      <c r="H41">
        <f t="shared" si="2"/>
        <v>0.13995825727852387</v>
      </c>
      <c r="I41" s="217" t="s">
        <v>113</v>
      </c>
      <c r="J41">
        <v>20617</v>
      </c>
      <c r="K41">
        <v>27861</v>
      </c>
      <c r="L41">
        <f t="shared" si="3"/>
        <v>574410237</v>
      </c>
      <c r="M41">
        <f t="shared" si="11"/>
        <v>289885</v>
      </c>
      <c r="N41">
        <f t="shared" si="12"/>
        <v>4732264070</v>
      </c>
      <c r="O41">
        <f t="shared" si="4"/>
        <v>0.25286086001564873</v>
      </c>
      <c r="P41">
        <f t="shared" si="5"/>
        <v>0.13779026567243455</v>
      </c>
      <c r="Q41" s="217" t="s">
        <v>76</v>
      </c>
      <c r="R41">
        <v>19761</v>
      </c>
      <c r="S41">
        <v>702</v>
      </c>
      <c r="T41">
        <f t="shared" si="6"/>
        <v>13872222</v>
      </c>
      <c r="U41">
        <f t="shared" si="13"/>
        <v>234925</v>
      </c>
      <c r="V41">
        <f t="shared" si="14"/>
        <v>3960344879</v>
      </c>
      <c r="W41">
        <f t="shared" si="7"/>
        <v>0.20362322357860285</v>
      </c>
      <c r="X41">
        <f t="shared" si="8"/>
        <v>0.11765134983523692</v>
      </c>
    </row>
    <row r="42" spans="1:24" x14ac:dyDescent="0.25">
      <c r="A42" s="217" t="s">
        <v>98</v>
      </c>
      <c r="B42">
        <v>9388</v>
      </c>
      <c r="C42">
        <v>100474</v>
      </c>
      <c r="D42">
        <f t="shared" si="0"/>
        <v>943249912</v>
      </c>
      <c r="E42">
        <f t="shared" si="9"/>
        <v>353122</v>
      </c>
      <c r="F42">
        <f t="shared" si="10"/>
        <v>3090240199</v>
      </c>
      <c r="G42">
        <f t="shared" si="1"/>
        <v>0.309749075898269</v>
      </c>
      <c r="H42">
        <f t="shared" si="2"/>
        <v>0.20144694433081001</v>
      </c>
      <c r="I42" s="217" t="s">
        <v>145</v>
      </c>
      <c r="J42">
        <v>22337</v>
      </c>
      <c r="K42">
        <v>4014</v>
      </c>
      <c r="L42">
        <f t="shared" si="3"/>
        <v>89660718</v>
      </c>
      <c r="M42">
        <f t="shared" si="11"/>
        <v>293899</v>
      </c>
      <c r="N42">
        <f t="shared" si="12"/>
        <v>4821924788</v>
      </c>
      <c r="O42">
        <f t="shared" si="4"/>
        <v>0.25636219155092238</v>
      </c>
      <c r="P42">
        <f t="shared" si="5"/>
        <v>0.14040093447089011</v>
      </c>
      <c r="Q42" s="217" t="s">
        <v>77</v>
      </c>
      <c r="R42">
        <v>19944</v>
      </c>
      <c r="S42">
        <v>8856</v>
      </c>
      <c r="T42">
        <f t="shared" si="6"/>
        <v>176624064</v>
      </c>
      <c r="U42">
        <f t="shared" si="13"/>
        <v>243781</v>
      </c>
      <c r="V42">
        <f t="shared" si="14"/>
        <v>4136968943</v>
      </c>
      <c r="W42">
        <f t="shared" si="7"/>
        <v>0.21129923621247371</v>
      </c>
      <c r="X42">
        <f t="shared" si="8"/>
        <v>0.12289838265128609</v>
      </c>
    </row>
    <row r="43" spans="1:24" x14ac:dyDescent="0.25">
      <c r="A43" s="217" t="s">
        <v>57</v>
      </c>
      <c r="B43">
        <v>9409</v>
      </c>
      <c r="C43">
        <v>1448</v>
      </c>
      <c r="D43">
        <f t="shared" si="0"/>
        <v>13624232</v>
      </c>
      <c r="E43">
        <f t="shared" si="9"/>
        <v>354570</v>
      </c>
      <c r="F43">
        <f t="shared" si="10"/>
        <v>3103864431</v>
      </c>
      <c r="G43">
        <f t="shared" si="1"/>
        <v>0.31101922236861262</v>
      </c>
      <c r="H43">
        <f t="shared" si="2"/>
        <v>0.2023350823810956</v>
      </c>
      <c r="I43" s="217" t="s">
        <v>115</v>
      </c>
      <c r="J43">
        <v>22352</v>
      </c>
      <c r="K43">
        <v>680</v>
      </c>
      <c r="L43">
        <f t="shared" si="3"/>
        <v>15199360</v>
      </c>
      <c r="M43">
        <f t="shared" si="11"/>
        <v>294579</v>
      </c>
      <c r="N43">
        <f t="shared" si="12"/>
        <v>4837124148</v>
      </c>
      <c r="O43">
        <f t="shared" si="4"/>
        <v>0.25695534188574704</v>
      </c>
      <c r="P43">
        <f t="shared" si="5"/>
        <v>0.14084349723185854</v>
      </c>
      <c r="Q43" s="217" t="s">
        <v>78</v>
      </c>
      <c r="R43">
        <v>20225</v>
      </c>
      <c r="S43">
        <v>1269</v>
      </c>
      <c r="T43">
        <f t="shared" si="6"/>
        <v>25665525</v>
      </c>
      <c r="U43">
        <f t="shared" si="13"/>
        <v>245050</v>
      </c>
      <c r="V43">
        <f t="shared" si="14"/>
        <v>4162634468</v>
      </c>
      <c r="W43">
        <f t="shared" si="7"/>
        <v>0.21239915265696127</v>
      </c>
      <c r="X43">
        <f t="shared" si="8"/>
        <v>0.12366083737498745</v>
      </c>
    </row>
    <row r="44" spans="1:24" x14ac:dyDescent="0.25">
      <c r="A44" s="217" t="s">
        <v>84</v>
      </c>
      <c r="B44">
        <v>9525</v>
      </c>
      <c r="C44">
        <v>34496</v>
      </c>
      <c r="D44">
        <f t="shared" si="0"/>
        <v>328574400</v>
      </c>
      <c r="E44">
        <f t="shared" si="9"/>
        <v>389066</v>
      </c>
      <c r="F44">
        <f t="shared" si="10"/>
        <v>3432438831</v>
      </c>
      <c r="G44">
        <f t="shared" si="1"/>
        <v>0.34127818137481075</v>
      </c>
      <c r="H44">
        <f t="shared" si="2"/>
        <v>0.22375422930913971</v>
      </c>
      <c r="I44" s="217" t="s">
        <v>84</v>
      </c>
      <c r="J44">
        <v>22578</v>
      </c>
      <c r="K44">
        <v>29638</v>
      </c>
      <c r="L44">
        <f t="shared" si="3"/>
        <v>669166764</v>
      </c>
      <c r="M44">
        <f t="shared" si="11"/>
        <v>324217</v>
      </c>
      <c r="N44">
        <f t="shared" si="12"/>
        <v>5506290912</v>
      </c>
      <c r="O44">
        <f t="shared" si="4"/>
        <v>0.28280797368505983</v>
      </c>
      <c r="P44">
        <f t="shared" si="5"/>
        <v>0.1603277577944191</v>
      </c>
      <c r="Q44" s="217" t="s">
        <v>79</v>
      </c>
      <c r="R44">
        <v>20409</v>
      </c>
      <c r="S44">
        <v>1302</v>
      </c>
      <c r="T44">
        <f t="shared" si="6"/>
        <v>26572518</v>
      </c>
      <c r="U44">
        <f t="shared" si="13"/>
        <v>246352</v>
      </c>
      <c r="V44">
        <f t="shared" si="14"/>
        <v>4189206986</v>
      </c>
      <c r="W44">
        <f t="shared" si="7"/>
        <v>0.21352767212955612</v>
      </c>
      <c r="X44">
        <f t="shared" si="8"/>
        <v>0.12445023645681956</v>
      </c>
    </row>
    <row r="45" spans="1:24" x14ac:dyDescent="0.25">
      <c r="A45" s="217" t="s">
        <v>130</v>
      </c>
      <c r="B45">
        <v>9617</v>
      </c>
      <c r="C45">
        <v>1518</v>
      </c>
      <c r="D45">
        <f t="shared" si="0"/>
        <v>14598606</v>
      </c>
      <c r="E45">
        <f t="shared" si="9"/>
        <v>390584</v>
      </c>
      <c r="F45">
        <f t="shared" si="10"/>
        <v>3447037437</v>
      </c>
      <c r="G45">
        <f t="shared" si="1"/>
        <v>0.3426097299535274</v>
      </c>
      <c r="H45">
        <f t="shared" si="2"/>
        <v>0.2247058849672148</v>
      </c>
      <c r="I45" s="217" t="s">
        <v>50</v>
      </c>
      <c r="J45">
        <v>22607</v>
      </c>
      <c r="K45">
        <v>986</v>
      </c>
      <c r="L45">
        <f t="shared" si="3"/>
        <v>22290502</v>
      </c>
      <c r="M45">
        <f t="shared" si="11"/>
        <v>325203</v>
      </c>
      <c r="N45">
        <f t="shared" si="12"/>
        <v>5528581414</v>
      </c>
      <c r="O45">
        <f t="shared" si="4"/>
        <v>0.28366804167055559</v>
      </c>
      <c r="P45">
        <f t="shared" si="5"/>
        <v>0.16097679473469109</v>
      </c>
      <c r="Q45" s="217" t="s">
        <v>80</v>
      </c>
      <c r="R45">
        <v>20467</v>
      </c>
      <c r="S45">
        <v>2828</v>
      </c>
      <c r="T45">
        <f t="shared" si="6"/>
        <v>57880676</v>
      </c>
      <c r="U45">
        <f t="shared" si="13"/>
        <v>249180</v>
      </c>
      <c r="V45">
        <f t="shared" si="14"/>
        <v>4247087662</v>
      </c>
      <c r="W45">
        <f t="shared" si="7"/>
        <v>0.21597886496250404</v>
      </c>
      <c r="X45">
        <f t="shared" si="8"/>
        <v>0.1261697179335175</v>
      </c>
    </row>
    <row r="46" spans="1:24" x14ac:dyDescent="0.25">
      <c r="A46" s="217" t="s">
        <v>33</v>
      </c>
      <c r="B46">
        <v>9648</v>
      </c>
      <c r="C46">
        <v>386</v>
      </c>
      <c r="D46">
        <f t="shared" si="0"/>
        <v>3724128</v>
      </c>
      <c r="E46">
        <f t="shared" si="9"/>
        <v>390970</v>
      </c>
      <c r="F46">
        <f t="shared" si="10"/>
        <v>3450761565</v>
      </c>
      <c r="G46">
        <f t="shared" si="1"/>
        <v>0.34294831872255543</v>
      </c>
      <c r="H46">
        <f t="shared" si="2"/>
        <v>0.22494865386464213</v>
      </c>
      <c r="I46" s="217" t="s">
        <v>159</v>
      </c>
      <c r="J46">
        <v>22844</v>
      </c>
      <c r="K46">
        <v>358</v>
      </c>
      <c r="L46">
        <f t="shared" si="3"/>
        <v>8178152</v>
      </c>
      <c r="M46">
        <f t="shared" si="11"/>
        <v>325561</v>
      </c>
      <c r="N46">
        <f t="shared" si="12"/>
        <v>5536759566</v>
      </c>
      <c r="O46">
        <f t="shared" si="4"/>
        <v>0.28398031787624267</v>
      </c>
      <c r="P46">
        <f t="shared" si="5"/>
        <v>0.16121491959841824</v>
      </c>
      <c r="Q46" s="217" t="s">
        <v>81</v>
      </c>
      <c r="R46">
        <v>20568</v>
      </c>
      <c r="S46">
        <v>542</v>
      </c>
      <c r="T46">
        <f t="shared" si="6"/>
        <v>11147856</v>
      </c>
      <c r="U46">
        <f t="shared" si="13"/>
        <v>249722</v>
      </c>
      <c r="V46">
        <f t="shared" si="14"/>
        <v>4258235518</v>
      </c>
      <c r="W46">
        <f t="shared" si="7"/>
        <v>0.2164486480302048</v>
      </c>
      <c r="X46">
        <f t="shared" si="8"/>
        <v>0.12650089118893862</v>
      </c>
    </row>
    <row r="47" spans="1:24" x14ac:dyDescent="0.25">
      <c r="A47" s="217" t="s">
        <v>115</v>
      </c>
      <c r="B47">
        <v>9709</v>
      </c>
      <c r="C47">
        <v>658</v>
      </c>
      <c r="D47">
        <f t="shared" si="0"/>
        <v>6388522</v>
      </c>
      <c r="E47">
        <f t="shared" si="9"/>
        <v>391628</v>
      </c>
      <c r="F47">
        <f t="shared" si="10"/>
        <v>3457150087</v>
      </c>
      <c r="G47">
        <f t="shared" si="1"/>
        <v>0.34352549854126135</v>
      </c>
      <c r="H47">
        <f t="shared" si="2"/>
        <v>0.22536510959391087</v>
      </c>
      <c r="I47" s="217" t="s">
        <v>98</v>
      </c>
      <c r="J47">
        <v>22851</v>
      </c>
      <c r="K47">
        <v>97328</v>
      </c>
      <c r="L47">
        <f t="shared" si="3"/>
        <v>2224042128</v>
      </c>
      <c r="M47">
        <f t="shared" si="11"/>
        <v>422889</v>
      </c>
      <c r="N47">
        <f t="shared" si="12"/>
        <v>7760801694</v>
      </c>
      <c r="O47">
        <f t="shared" si="4"/>
        <v>0.36887757638773189</v>
      </c>
      <c r="P47">
        <f t="shared" si="5"/>
        <v>0.22597279260608552</v>
      </c>
      <c r="Q47" s="217" t="s">
        <v>82</v>
      </c>
      <c r="R47">
        <v>20755</v>
      </c>
      <c r="S47">
        <v>16196</v>
      </c>
      <c r="T47">
        <f t="shared" si="6"/>
        <v>336147980</v>
      </c>
      <c r="U47">
        <f t="shared" si="13"/>
        <v>265918</v>
      </c>
      <c r="V47">
        <f t="shared" si="14"/>
        <v>4594383498</v>
      </c>
      <c r="W47">
        <f t="shared" si="7"/>
        <v>0.2304866675218683</v>
      </c>
      <c r="X47">
        <f t="shared" si="8"/>
        <v>0.13648695674628331</v>
      </c>
    </row>
    <row r="48" spans="1:24" x14ac:dyDescent="0.25">
      <c r="A48" s="217" t="s">
        <v>254</v>
      </c>
      <c r="B48">
        <v>9766</v>
      </c>
      <c r="C48">
        <v>1148</v>
      </c>
      <c r="D48">
        <f t="shared" si="0"/>
        <v>11211368</v>
      </c>
      <c r="E48">
        <f t="shared" si="9"/>
        <v>392776</v>
      </c>
      <c r="F48">
        <f t="shared" si="10"/>
        <v>3468361455</v>
      </c>
      <c r="G48">
        <f t="shared" si="1"/>
        <v>0.34453249311857798</v>
      </c>
      <c r="H48">
        <f t="shared" si="2"/>
        <v>0.226095957579805</v>
      </c>
      <c r="I48" s="217" t="s">
        <v>88</v>
      </c>
      <c r="J48">
        <v>23156</v>
      </c>
      <c r="K48">
        <v>7174</v>
      </c>
      <c r="L48">
        <f t="shared" si="3"/>
        <v>166121144</v>
      </c>
      <c r="M48">
        <f t="shared" si="11"/>
        <v>430063</v>
      </c>
      <c r="N48">
        <f t="shared" si="12"/>
        <v>7926922838</v>
      </c>
      <c r="O48">
        <f t="shared" si="4"/>
        <v>0.37513531242013187</v>
      </c>
      <c r="P48">
        <f t="shared" si="5"/>
        <v>0.23080977469900762</v>
      </c>
      <c r="Q48" s="217" t="s">
        <v>84</v>
      </c>
      <c r="R48">
        <v>20814</v>
      </c>
      <c r="S48">
        <v>29224</v>
      </c>
      <c r="T48">
        <f t="shared" si="6"/>
        <v>608268336</v>
      </c>
      <c r="U48">
        <f t="shared" si="13"/>
        <v>295142</v>
      </c>
      <c r="V48">
        <f t="shared" si="14"/>
        <v>5202651834</v>
      </c>
      <c r="W48">
        <f t="shared" si="7"/>
        <v>0.25581681580690008</v>
      </c>
      <c r="X48">
        <f t="shared" si="8"/>
        <v>0.1545569968510995</v>
      </c>
    </row>
    <row r="49" spans="1:24" x14ac:dyDescent="0.25">
      <c r="A49" s="217" t="s">
        <v>68</v>
      </c>
      <c r="B49">
        <v>9959</v>
      </c>
      <c r="C49">
        <v>338</v>
      </c>
      <c r="D49">
        <f t="shared" si="0"/>
        <v>3366142</v>
      </c>
      <c r="E49">
        <f t="shared" si="9"/>
        <v>393114</v>
      </c>
      <c r="F49">
        <f t="shared" si="10"/>
        <v>3471727597</v>
      </c>
      <c r="G49">
        <f t="shared" si="1"/>
        <v>0.34482897758472175</v>
      </c>
      <c r="H49">
        <f t="shared" si="2"/>
        <v>0.22631539004343779</v>
      </c>
      <c r="I49" s="217" t="s">
        <v>62</v>
      </c>
      <c r="J49">
        <v>23254</v>
      </c>
      <c r="K49">
        <v>253</v>
      </c>
      <c r="L49">
        <f t="shared" si="3"/>
        <v>5883262</v>
      </c>
      <c r="M49">
        <f t="shared" si="11"/>
        <v>430316</v>
      </c>
      <c r="N49">
        <f t="shared" si="12"/>
        <v>7932806100</v>
      </c>
      <c r="O49">
        <f t="shared" si="4"/>
        <v>0.37535599923588281</v>
      </c>
      <c r="P49">
        <f t="shared" si="5"/>
        <v>0.2309810787982737</v>
      </c>
      <c r="Q49" s="217" t="s">
        <v>86</v>
      </c>
      <c r="R49">
        <v>20906</v>
      </c>
      <c r="S49">
        <v>5503</v>
      </c>
      <c r="T49">
        <f t="shared" si="6"/>
        <v>115045718</v>
      </c>
      <c r="U49">
        <f t="shared" si="13"/>
        <v>300645</v>
      </c>
      <c r="V49">
        <f t="shared" si="14"/>
        <v>5317697552</v>
      </c>
      <c r="W49">
        <f t="shared" si="7"/>
        <v>0.26058658743338964</v>
      </c>
      <c r="X49">
        <f t="shared" si="8"/>
        <v>0.15797470021507565</v>
      </c>
    </row>
    <row r="50" spans="1:24" x14ac:dyDescent="0.25">
      <c r="A50" s="217" t="s">
        <v>82</v>
      </c>
      <c r="B50">
        <v>9972</v>
      </c>
      <c r="C50">
        <v>17346</v>
      </c>
      <c r="D50">
        <f t="shared" si="0"/>
        <v>172974312</v>
      </c>
      <c r="E50">
        <f t="shared" si="9"/>
        <v>410460</v>
      </c>
      <c r="F50">
        <f t="shared" si="10"/>
        <v>3644701909</v>
      </c>
      <c r="G50">
        <f t="shared" si="1"/>
        <v>0.36004442003954296</v>
      </c>
      <c r="H50">
        <f t="shared" si="2"/>
        <v>0.23759125999406494</v>
      </c>
      <c r="I50" s="217" t="s">
        <v>24</v>
      </c>
      <c r="J50">
        <v>23661</v>
      </c>
      <c r="K50">
        <v>855</v>
      </c>
      <c r="L50">
        <f t="shared" si="3"/>
        <v>20230155</v>
      </c>
      <c r="M50">
        <f t="shared" si="11"/>
        <v>431171</v>
      </c>
      <c r="N50">
        <f t="shared" si="12"/>
        <v>7953036255</v>
      </c>
      <c r="O50">
        <f t="shared" si="4"/>
        <v>0.37610179855393439</v>
      </c>
      <c r="P50">
        <f t="shared" si="5"/>
        <v>0.2315701242088449</v>
      </c>
      <c r="Q50" s="217" t="s">
        <v>88</v>
      </c>
      <c r="R50">
        <v>21040</v>
      </c>
      <c r="S50">
        <v>7366</v>
      </c>
      <c r="T50">
        <f t="shared" si="6"/>
        <v>154980640</v>
      </c>
      <c r="U50">
        <f t="shared" si="13"/>
        <v>308011</v>
      </c>
      <c r="V50">
        <f t="shared" si="14"/>
        <v>5472678192</v>
      </c>
      <c r="W50">
        <f t="shared" si="7"/>
        <v>0.2669711300102971</v>
      </c>
      <c r="X50">
        <f t="shared" si="8"/>
        <v>0.16257876426793483</v>
      </c>
    </row>
    <row r="51" spans="1:24" x14ac:dyDescent="0.25">
      <c r="A51" s="217" t="s">
        <v>26</v>
      </c>
      <c r="B51">
        <v>10062</v>
      </c>
      <c r="C51">
        <v>452</v>
      </c>
      <c r="D51">
        <f t="shared" si="0"/>
        <v>4548024</v>
      </c>
      <c r="E51">
        <f t="shared" si="9"/>
        <v>410912</v>
      </c>
      <c r="F51">
        <f t="shared" si="10"/>
        <v>3649249933</v>
      </c>
      <c r="G51">
        <f t="shared" si="1"/>
        <v>0.360440902225037</v>
      </c>
      <c r="H51">
        <f t="shared" si="2"/>
        <v>0.2378877371215839</v>
      </c>
      <c r="I51" s="217" t="s">
        <v>23</v>
      </c>
      <c r="J51">
        <v>24427</v>
      </c>
      <c r="K51">
        <v>307</v>
      </c>
      <c r="L51">
        <f t="shared" si="3"/>
        <v>7499089</v>
      </c>
      <c r="M51">
        <f t="shared" si="11"/>
        <v>431478</v>
      </c>
      <c r="N51">
        <f t="shared" si="12"/>
        <v>7960535344</v>
      </c>
      <c r="O51">
        <f t="shared" si="4"/>
        <v>0.37636958848450963</v>
      </c>
      <c r="P51">
        <f t="shared" si="5"/>
        <v>0.2317884766613553</v>
      </c>
      <c r="Q51" s="217" t="s">
        <v>95</v>
      </c>
      <c r="R51">
        <v>21711</v>
      </c>
      <c r="S51">
        <v>2552</v>
      </c>
      <c r="T51">
        <f t="shared" si="6"/>
        <v>55406472</v>
      </c>
      <c r="U51">
        <f t="shared" si="13"/>
        <v>310563</v>
      </c>
      <c r="V51">
        <f t="shared" si="14"/>
        <v>5528084664</v>
      </c>
      <c r="W51">
        <f t="shared" si="7"/>
        <v>0.26918309751725716</v>
      </c>
      <c r="X51">
        <f t="shared" si="8"/>
        <v>0.16422474370143667</v>
      </c>
    </row>
    <row r="52" spans="1:24" x14ac:dyDescent="0.25">
      <c r="A52" s="217" t="s">
        <v>47</v>
      </c>
      <c r="B52">
        <v>10249</v>
      </c>
      <c r="C52">
        <v>3963</v>
      </c>
      <c r="D52">
        <f t="shared" si="0"/>
        <v>40616787</v>
      </c>
      <c r="E52">
        <f t="shared" si="9"/>
        <v>414875</v>
      </c>
      <c r="F52">
        <f t="shared" si="10"/>
        <v>3689866720</v>
      </c>
      <c r="G52">
        <f t="shared" si="1"/>
        <v>0.36391713873192366</v>
      </c>
      <c r="H52">
        <f t="shared" si="2"/>
        <v>0.24053546904621975</v>
      </c>
      <c r="I52" s="217" t="s">
        <v>78</v>
      </c>
      <c r="J52">
        <v>24586</v>
      </c>
      <c r="K52">
        <v>1220</v>
      </c>
      <c r="L52">
        <f t="shared" si="3"/>
        <v>29994920</v>
      </c>
      <c r="M52">
        <f t="shared" si="11"/>
        <v>432698</v>
      </c>
      <c r="N52">
        <f t="shared" si="12"/>
        <v>7990530264</v>
      </c>
      <c r="O52">
        <f t="shared" si="4"/>
        <v>0.37743376996757738</v>
      </c>
      <c r="P52">
        <f t="shared" si="5"/>
        <v>0.23266184465910175</v>
      </c>
      <c r="Q52" s="217" t="s">
        <v>98</v>
      </c>
      <c r="R52">
        <v>22501</v>
      </c>
      <c r="S52">
        <v>99321</v>
      </c>
      <c r="T52">
        <f t="shared" si="6"/>
        <v>2234821821</v>
      </c>
      <c r="U52">
        <f t="shared" si="13"/>
        <v>409884</v>
      </c>
      <c r="V52">
        <f t="shared" si="14"/>
        <v>7762906485</v>
      </c>
      <c r="W52">
        <f t="shared" si="7"/>
        <v>0.355270411294209</v>
      </c>
      <c r="X52">
        <f t="shared" si="8"/>
        <v>0.23061537681929858</v>
      </c>
    </row>
    <row r="53" spans="1:24" x14ac:dyDescent="0.25">
      <c r="A53" s="217" t="s">
        <v>109</v>
      </c>
      <c r="B53">
        <v>10352</v>
      </c>
      <c r="C53">
        <v>4713</v>
      </c>
      <c r="D53">
        <f t="shared" si="0"/>
        <v>48788976</v>
      </c>
      <c r="E53">
        <f t="shared" si="9"/>
        <v>419588</v>
      </c>
      <c r="F53">
        <f t="shared" si="10"/>
        <v>3738655696</v>
      </c>
      <c r="G53">
        <f t="shared" si="1"/>
        <v>0.36805125497137786</v>
      </c>
      <c r="H53">
        <f t="shared" si="2"/>
        <v>0.24371593059591085</v>
      </c>
      <c r="I53" s="217" t="s">
        <v>175</v>
      </c>
      <c r="J53">
        <v>24663</v>
      </c>
      <c r="K53">
        <v>727</v>
      </c>
      <c r="L53">
        <f t="shared" si="3"/>
        <v>17930001</v>
      </c>
      <c r="M53">
        <f t="shared" si="11"/>
        <v>433425</v>
      </c>
      <c r="N53">
        <f t="shared" si="12"/>
        <v>8008460265</v>
      </c>
      <c r="O53">
        <f t="shared" si="4"/>
        <v>0.37806791745789725</v>
      </c>
      <c r="P53">
        <f t="shared" si="5"/>
        <v>0.23318391603228636</v>
      </c>
      <c r="Q53" s="217" t="s">
        <v>100</v>
      </c>
      <c r="R53">
        <v>22545</v>
      </c>
      <c r="S53">
        <v>234</v>
      </c>
      <c r="T53">
        <f t="shared" si="6"/>
        <v>5275530</v>
      </c>
      <c r="U53">
        <f t="shared" si="13"/>
        <v>410118</v>
      </c>
      <c r="V53">
        <f t="shared" si="14"/>
        <v>7768182015</v>
      </c>
      <c r="W53">
        <f t="shared" si="7"/>
        <v>0.35547323276624221</v>
      </c>
      <c r="X53">
        <f t="shared" si="8"/>
        <v>0.23077209883330485</v>
      </c>
    </row>
    <row r="54" spans="1:24" x14ac:dyDescent="0.25">
      <c r="A54" s="217" t="s">
        <v>9</v>
      </c>
      <c r="B54">
        <v>10352</v>
      </c>
      <c r="C54">
        <v>0</v>
      </c>
      <c r="D54">
        <f t="shared" si="0"/>
        <v>0</v>
      </c>
      <c r="E54">
        <f t="shared" si="9"/>
        <v>419588</v>
      </c>
      <c r="F54">
        <f t="shared" si="10"/>
        <v>3738655696</v>
      </c>
      <c r="G54">
        <f t="shared" si="1"/>
        <v>0.36805125497137786</v>
      </c>
      <c r="H54">
        <f t="shared" si="2"/>
        <v>0.24371593059591085</v>
      </c>
      <c r="I54" s="217" t="s">
        <v>95</v>
      </c>
      <c r="J54">
        <v>25015</v>
      </c>
      <c r="K54">
        <v>2427</v>
      </c>
      <c r="L54">
        <f t="shared" si="3"/>
        <v>60711405</v>
      </c>
      <c r="M54">
        <f t="shared" si="11"/>
        <v>435852</v>
      </c>
      <c r="N54">
        <f t="shared" si="12"/>
        <v>8069171670</v>
      </c>
      <c r="O54">
        <f t="shared" si="4"/>
        <v>0.3801849407852787</v>
      </c>
      <c r="P54">
        <f t="shared" si="5"/>
        <v>0.23495166197810732</v>
      </c>
      <c r="Q54" s="217" t="s">
        <v>102</v>
      </c>
      <c r="R54">
        <v>22932</v>
      </c>
      <c r="S54">
        <v>6473</v>
      </c>
      <c r="T54">
        <f t="shared" si="6"/>
        <v>148438836</v>
      </c>
      <c r="U54">
        <f t="shared" si="13"/>
        <v>416591</v>
      </c>
      <c r="V54">
        <f t="shared" si="14"/>
        <v>7916620851</v>
      </c>
      <c r="W54">
        <f t="shared" si="7"/>
        <v>0.36108376006739912</v>
      </c>
      <c r="X54">
        <f t="shared" si="8"/>
        <v>0.23518182322775735</v>
      </c>
    </row>
    <row r="55" spans="1:24" x14ac:dyDescent="0.25">
      <c r="A55" s="217" t="s">
        <v>73</v>
      </c>
      <c r="B55">
        <v>10924</v>
      </c>
      <c r="C55">
        <v>624</v>
      </c>
      <c r="D55">
        <f t="shared" si="0"/>
        <v>6816576</v>
      </c>
      <c r="E55">
        <f t="shared" si="9"/>
        <v>420212</v>
      </c>
      <c r="F55">
        <f t="shared" si="10"/>
        <v>3745472272</v>
      </c>
      <c r="G55">
        <f t="shared" si="1"/>
        <v>0.36859861090887402</v>
      </c>
      <c r="H55">
        <f t="shared" si="2"/>
        <v>0.24416029036006223</v>
      </c>
      <c r="I55" s="217" t="s">
        <v>25</v>
      </c>
      <c r="J55">
        <v>25179</v>
      </c>
      <c r="K55">
        <v>408</v>
      </c>
      <c r="L55">
        <f t="shared" si="3"/>
        <v>10273032</v>
      </c>
      <c r="M55">
        <f t="shared" si="11"/>
        <v>436260</v>
      </c>
      <c r="N55">
        <f t="shared" si="12"/>
        <v>8079444702</v>
      </c>
      <c r="O55">
        <f t="shared" si="4"/>
        <v>0.38054083098617347</v>
      </c>
      <c r="P55">
        <f t="shared" si="5"/>
        <v>0.23525078387570283</v>
      </c>
      <c r="Q55" s="217" t="s">
        <v>103</v>
      </c>
      <c r="R55">
        <v>23197</v>
      </c>
      <c r="S55">
        <v>8176</v>
      </c>
      <c r="T55">
        <f t="shared" si="6"/>
        <v>189658672</v>
      </c>
      <c r="U55">
        <f t="shared" si="13"/>
        <v>424767</v>
      </c>
      <c r="V55">
        <f t="shared" si="14"/>
        <v>8106279523</v>
      </c>
      <c r="W55">
        <f t="shared" si="7"/>
        <v>0.36817037697057531</v>
      </c>
      <c r="X55">
        <f t="shared" si="8"/>
        <v>0.24081607970048977</v>
      </c>
    </row>
    <row r="56" spans="1:24" x14ac:dyDescent="0.25">
      <c r="A56" s="217" t="s">
        <v>23</v>
      </c>
      <c r="B56">
        <v>11329</v>
      </c>
      <c r="C56">
        <v>285</v>
      </c>
      <c r="D56">
        <f t="shared" si="0"/>
        <v>3228765</v>
      </c>
      <c r="E56">
        <f t="shared" si="9"/>
        <v>420497</v>
      </c>
      <c r="F56">
        <f t="shared" si="10"/>
        <v>3748701037</v>
      </c>
      <c r="G56">
        <f t="shared" si="1"/>
        <v>0.36884860520724966</v>
      </c>
      <c r="H56">
        <f t="shared" si="2"/>
        <v>0.24437076747553782</v>
      </c>
      <c r="I56" s="217" t="s">
        <v>110</v>
      </c>
      <c r="J56">
        <v>25261</v>
      </c>
      <c r="K56">
        <v>16255</v>
      </c>
      <c r="L56">
        <f t="shared" si="3"/>
        <v>410617555</v>
      </c>
      <c r="M56">
        <f t="shared" si="11"/>
        <v>452515</v>
      </c>
      <c r="N56">
        <f t="shared" si="12"/>
        <v>8490062257</v>
      </c>
      <c r="O56">
        <f t="shared" si="4"/>
        <v>0.39471974082819489</v>
      </c>
      <c r="P56">
        <f t="shared" si="5"/>
        <v>0.24720681615883269</v>
      </c>
      <c r="Q56" s="217" t="s">
        <v>108</v>
      </c>
      <c r="R56">
        <v>23961</v>
      </c>
      <c r="S56">
        <v>17026</v>
      </c>
      <c r="T56">
        <f t="shared" si="6"/>
        <v>407959986</v>
      </c>
      <c r="U56">
        <f t="shared" si="13"/>
        <v>441793</v>
      </c>
      <c r="V56">
        <f t="shared" si="14"/>
        <v>8514239509</v>
      </c>
      <c r="W56">
        <f t="shared" si="7"/>
        <v>0.38292780595705733</v>
      </c>
      <c r="X56">
        <f t="shared" si="8"/>
        <v>0.25293548962515872</v>
      </c>
    </row>
    <row r="57" spans="1:24" x14ac:dyDescent="0.25">
      <c r="A57" s="217" t="s">
        <v>35</v>
      </c>
      <c r="B57">
        <v>11409</v>
      </c>
      <c r="C57">
        <v>510</v>
      </c>
      <c r="D57">
        <f t="shared" si="0"/>
        <v>5818590</v>
      </c>
      <c r="E57">
        <f t="shared" si="9"/>
        <v>421007</v>
      </c>
      <c r="F57">
        <f t="shared" si="10"/>
        <v>3754519627</v>
      </c>
      <c r="G57">
        <f t="shared" si="1"/>
        <v>0.36929596342539556</v>
      </c>
      <c r="H57">
        <f t="shared" si="2"/>
        <v>0.24475007041004535</v>
      </c>
      <c r="I57" s="217" t="s">
        <v>102</v>
      </c>
      <c r="J57">
        <v>25385</v>
      </c>
      <c r="K57">
        <v>6275</v>
      </c>
      <c r="L57">
        <f t="shared" si="3"/>
        <v>159290875</v>
      </c>
      <c r="M57">
        <f t="shared" si="11"/>
        <v>458790</v>
      </c>
      <c r="N57">
        <f t="shared" si="12"/>
        <v>8649353132</v>
      </c>
      <c r="O57">
        <f t="shared" si="4"/>
        <v>0.4001932972267605</v>
      </c>
      <c r="P57">
        <f t="shared" si="5"/>
        <v>0.25184491996301128</v>
      </c>
      <c r="Q57" s="217" t="s">
        <v>109</v>
      </c>
      <c r="R57">
        <v>24141</v>
      </c>
      <c r="S57">
        <v>4950</v>
      </c>
      <c r="T57">
        <f t="shared" si="6"/>
        <v>119497950</v>
      </c>
      <c r="U57">
        <f t="shared" si="13"/>
        <v>446743</v>
      </c>
      <c r="V57">
        <f t="shared" si="14"/>
        <v>8633737459</v>
      </c>
      <c r="W57">
        <f t="shared" si="7"/>
        <v>0.38721826017314365</v>
      </c>
      <c r="X57">
        <f t="shared" si="8"/>
        <v>0.25648545700163466</v>
      </c>
    </row>
    <row r="58" spans="1:24" x14ac:dyDescent="0.25">
      <c r="A58" s="217" t="s">
        <v>113</v>
      </c>
      <c r="B58">
        <v>11530</v>
      </c>
      <c r="C58">
        <v>23909</v>
      </c>
      <c r="D58">
        <f t="shared" si="0"/>
        <v>275670770</v>
      </c>
      <c r="E58">
        <f t="shared" si="9"/>
        <v>444916</v>
      </c>
      <c r="F58">
        <f t="shared" si="10"/>
        <v>4030190397</v>
      </c>
      <c r="G58">
        <f t="shared" si="1"/>
        <v>0.3902682921266708</v>
      </c>
      <c r="H58">
        <f t="shared" si="2"/>
        <v>0.26272052923580003</v>
      </c>
      <c r="I58" s="217" t="s">
        <v>81</v>
      </c>
      <c r="J58">
        <v>25552</v>
      </c>
      <c r="K58">
        <v>546</v>
      </c>
      <c r="L58">
        <f t="shared" si="3"/>
        <v>13951392</v>
      </c>
      <c r="M58">
        <f t="shared" si="11"/>
        <v>459336</v>
      </c>
      <c r="N58">
        <f t="shared" si="12"/>
        <v>8663304524</v>
      </c>
      <c r="O58">
        <f t="shared" si="4"/>
        <v>0.4006695620544285</v>
      </c>
      <c r="P58">
        <f t="shared" si="5"/>
        <v>0.25225114539374471</v>
      </c>
      <c r="Q58" s="217" t="s">
        <v>110</v>
      </c>
      <c r="R58">
        <v>24231</v>
      </c>
      <c r="S58">
        <v>16295</v>
      </c>
      <c r="T58">
        <f t="shared" si="6"/>
        <v>394844145</v>
      </c>
      <c r="U58">
        <f t="shared" si="13"/>
        <v>463038</v>
      </c>
      <c r="V58">
        <f t="shared" si="14"/>
        <v>9028581604</v>
      </c>
      <c r="W58">
        <f t="shared" si="7"/>
        <v>0.40134208874912891</v>
      </c>
      <c r="X58">
        <f t="shared" si="8"/>
        <v>0.26821523005249071</v>
      </c>
    </row>
    <row r="59" spans="1:24" x14ac:dyDescent="0.25">
      <c r="A59" s="217" t="s">
        <v>53</v>
      </c>
      <c r="B59">
        <v>11577</v>
      </c>
      <c r="C59">
        <v>4645</v>
      </c>
      <c r="D59">
        <f t="shared" si="0"/>
        <v>53775165</v>
      </c>
      <c r="E59">
        <f t="shared" si="9"/>
        <v>449561</v>
      </c>
      <c r="F59">
        <f t="shared" si="10"/>
        <v>4083965562</v>
      </c>
      <c r="G59">
        <f t="shared" si="1"/>
        <v>0.39434276060370554</v>
      </c>
      <c r="H59">
        <f t="shared" si="2"/>
        <v>0.26622603106495901</v>
      </c>
      <c r="I59" s="217" t="s">
        <v>103</v>
      </c>
      <c r="J59">
        <v>25608</v>
      </c>
      <c r="K59">
        <v>8178</v>
      </c>
      <c r="L59">
        <f t="shared" si="3"/>
        <v>209422224</v>
      </c>
      <c r="M59">
        <f t="shared" si="11"/>
        <v>467514</v>
      </c>
      <c r="N59">
        <f t="shared" si="12"/>
        <v>8872726748</v>
      </c>
      <c r="O59">
        <f t="shared" si="4"/>
        <v>0.40780306711059899</v>
      </c>
      <c r="P59">
        <f t="shared" si="5"/>
        <v>0.25834893356782523</v>
      </c>
      <c r="Q59" s="217" t="s">
        <v>113</v>
      </c>
      <c r="R59">
        <v>24415</v>
      </c>
      <c r="S59">
        <v>28261</v>
      </c>
      <c r="T59">
        <f t="shared" si="6"/>
        <v>689992315</v>
      </c>
      <c r="U59">
        <f t="shared" si="13"/>
        <v>491299</v>
      </c>
      <c r="V59">
        <f t="shared" si="14"/>
        <v>9718573919</v>
      </c>
      <c r="W59">
        <f t="shared" si="7"/>
        <v>0.42583754866848572</v>
      </c>
      <c r="X59">
        <f t="shared" si="8"/>
        <v>0.28871307297171339</v>
      </c>
    </row>
    <row r="60" spans="1:24" x14ac:dyDescent="0.25">
      <c r="A60" s="217" t="s">
        <v>110</v>
      </c>
      <c r="B60">
        <v>11591</v>
      </c>
      <c r="C60">
        <v>15439</v>
      </c>
      <c r="D60">
        <f t="shared" si="0"/>
        <v>178953449</v>
      </c>
      <c r="E60">
        <f t="shared" si="9"/>
        <v>465000</v>
      </c>
      <c r="F60">
        <f t="shared" si="10"/>
        <v>4262919011</v>
      </c>
      <c r="G60">
        <f t="shared" si="1"/>
        <v>0.40788543419185175</v>
      </c>
      <c r="H60">
        <f t="shared" si="2"/>
        <v>0.27789166970695683</v>
      </c>
      <c r="I60" s="217" t="s">
        <v>108</v>
      </c>
      <c r="J60">
        <v>25694</v>
      </c>
      <c r="K60">
        <v>16940</v>
      </c>
      <c r="L60">
        <f t="shared" si="3"/>
        <v>435256360</v>
      </c>
      <c r="M60">
        <f t="shared" si="11"/>
        <v>484454</v>
      </c>
      <c r="N60">
        <f t="shared" si="12"/>
        <v>9307983108</v>
      </c>
      <c r="O60">
        <f t="shared" si="4"/>
        <v>0.42257948868696577</v>
      </c>
      <c r="P60">
        <f t="shared" si="5"/>
        <v>0.27102237879253704</v>
      </c>
      <c r="Q60" s="217" t="s">
        <v>115</v>
      </c>
      <c r="R60">
        <v>24698</v>
      </c>
      <c r="S60">
        <v>680</v>
      </c>
      <c r="T60">
        <f t="shared" si="6"/>
        <v>16794640</v>
      </c>
      <c r="U60">
        <f t="shared" si="13"/>
        <v>491979</v>
      </c>
      <c r="V60">
        <f t="shared" si="14"/>
        <v>9735368559</v>
      </c>
      <c r="W60">
        <f t="shared" si="7"/>
        <v>0.42642694439918039</v>
      </c>
      <c r="X60">
        <f t="shared" si="8"/>
        <v>0.28921199721350715</v>
      </c>
    </row>
    <row r="61" spans="1:24" x14ac:dyDescent="0.25">
      <c r="A61" s="217" t="s">
        <v>102</v>
      </c>
      <c r="B61">
        <v>11688</v>
      </c>
      <c r="C61">
        <v>5913</v>
      </c>
      <c r="D61">
        <f t="shared" si="0"/>
        <v>69111144</v>
      </c>
      <c r="E61">
        <f t="shared" si="9"/>
        <v>470913</v>
      </c>
      <c r="F61">
        <f t="shared" si="10"/>
        <v>4332030155</v>
      </c>
      <c r="G61">
        <f t="shared" si="1"/>
        <v>0.41307215800341396</v>
      </c>
      <c r="H61">
        <f t="shared" si="2"/>
        <v>0.28239689515270433</v>
      </c>
      <c r="I61" s="217" t="s">
        <v>178</v>
      </c>
      <c r="J61">
        <v>26037</v>
      </c>
      <c r="K61">
        <v>2443</v>
      </c>
      <c r="L61">
        <f t="shared" si="3"/>
        <v>63608391</v>
      </c>
      <c r="M61">
        <f t="shared" si="11"/>
        <v>486897</v>
      </c>
      <c r="N61">
        <f t="shared" si="12"/>
        <v>9371591499</v>
      </c>
      <c r="O61">
        <f t="shared" si="4"/>
        <v>0.42471046849281374</v>
      </c>
      <c r="P61">
        <f t="shared" si="5"/>
        <v>0.27287447685072636</v>
      </c>
      <c r="Q61" s="217" t="s">
        <v>124</v>
      </c>
      <c r="R61">
        <v>25879</v>
      </c>
      <c r="S61">
        <v>838</v>
      </c>
      <c r="T61">
        <f t="shared" si="6"/>
        <v>21686602</v>
      </c>
      <c r="U61">
        <f t="shared" si="13"/>
        <v>492817</v>
      </c>
      <c r="V61">
        <f t="shared" si="14"/>
        <v>9757055161</v>
      </c>
      <c r="W61">
        <f t="shared" si="7"/>
        <v>0.42715328796141883</v>
      </c>
      <c r="X61">
        <f t="shared" si="8"/>
        <v>0.28985624868063792</v>
      </c>
    </row>
    <row r="62" spans="1:24" x14ac:dyDescent="0.25">
      <c r="A62" s="217" t="s">
        <v>70</v>
      </c>
      <c r="B62">
        <v>11758</v>
      </c>
      <c r="C62">
        <v>899</v>
      </c>
      <c r="D62">
        <f t="shared" si="0"/>
        <v>10570442</v>
      </c>
      <c r="E62">
        <f t="shared" si="9"/>
        <v>471812</v>
      </c>
      <c r="F62">
        <f t="shared" si="10"/>
        <v>4342600597</v>
      </c>
      <c r="G62">
        <f t="shared" si="1"/>
        <v>0.41386073650951821</v>
      </c>
      <c r="H62">
        <f t="shared" si="2"/>
        <v>0.28308596237855144</v>
      </c>
      <c r="I62" s="217" t="s">
        <v>148</v>
      </c>
      <c r="J62">
        <v>26064</v>
      </c>
      <c r="K62">
        <v>1863</v>
      </c>
      <c r="L62">
        <f t="shared" si="3"/>
        <v>48557232</v>
      </c>
      <c r="M62">
        <f t="shared" si="11"/>
        <v>488760</v>
      </c>
      <c r="N62">
        <f t="shared" si="12"/>
        <v>9420148731</v>
      </c>
      <c r="O62">
        <f t="shared" si="4"/>
        <v>0.42633552595425239</v>
      </c>
      <c r="P62">
        <f t="shared" si="5"/>
        <v>0.27428832734567521</v>
      </c>
      <c r="Q62" s="217" t="s">
        <v>126</v>
      </c>
      <c r="R62">
        <v>26221</v>
      </c>
      <c r="S62">
        <v>12358</v>
      </c>
      <c r="T62">
        <f t="shared" si="6"/>
        <v>324039118</v>
      </c>
      <c r="U62">
        <f t="shared" si="13"/>
        <v>505175</v>
      </c>
      <c r="V62">
        <f t="shared" si="14"/>
        <v>10081094279</v>
      </c>
      <c r="W62">
        <f t="shared" si="7"/>
        <v>0.43786468860836736</v>
      </c>
      <c r="X62">
        <f t="shared" si="8"/>
        <v>0.29948259204135708</v>
      </c>
    </row>
    <row r="63" spans="1:24" x14ac:dyDescent="0.25">
      <c r="A63" s="217" t="s">
        <v>37</v>
      </c>
      <c r="B63">
        <v>11777</v>
      </c>
      <c r="C63">
        <v>3117</v>
      </c>
      <c r="D63">
        <f t="shared" si="0"/>
        <v>36708909</v>
      </c>
      <c r="E63">
        <f t="shared" si="9"/>
        <v>474929</v>
      </c>
      <c r="F63">
        <f t="shared" si="10"/>
        <v>4379309506</v>
      </c>
      <c r="G63">
        <f t="shared" si="1"/>
        <v>0.41659488467806877</v>
      </c>
      <c r="H63">
        <f t="shared" si="2"/>
        <v>0.28547894708898292</v>
      </c>
      <c r="I63" s="217" t="s">
        <v>73</v>
      </c>
      <c r="J63">
        <v>26260</v>
      </c>
      <c r="K63">
        <v>662</v>
      </c>
      <c r="L63">
        <f t="shared" si="3"/>
        <v>17384120</v>
      </c>
      <c r="M63">
        <f t="shared" si="11"/>
        <v>489422</v>
      </c>
      <c r="N63">
        <f t="shared" si="12"/>
        <v>9437532851</v>
      </c>
      <c r="O63">
        <f t="shared" si="4"/>
        <v>0.4269129752508023</v>
      </c>
      <c r="P63">
        <f t="shared" si="5"/>
        <v>0.27479450419418772</v>
      </c>
      <c r="Q63" s="217" t="s">
        <v>130</v>
      </c>
      <c r="R63">
        <v>26854</v>
      </c>
      <c r="S63">
        <v>1917</v>
      </c>
      <c r="T63">
        <f t="shared" si="6"/>
        <v>51479118</v>
      </c>
      <c r="U63">
        <f t="shared" si="13"/>
        <v>507092</v>
      </c>
      <c r="V63">
        <f t="shared" si="14"/>
        <v>10132573397</v>
      </c>
      <c r="W63">
        <f t="shared" si="7"/>
        <v>0.43952626451386989</v>
      </c>
      <c r="X63">
        <f t="shared" si="8"/>
        <v>0.30101190019659951</v>
      </c>
    </row>
    <row r="64" spans="1:24" x14ac:dyDescent="0.25">
      <c r="A64" s="217" t="s">
        <v>141</v>
      </c>
      <c r="B64">
        <v>11824</v>
      </c>
      <c r="C64">
        <v>3147</v>
      </c>
      <c r="D64">
        <f t="shared" si="0"/>
        <v>37210128</v>
      </c>
      <c r="E64">
        <f t="shared" si="9"/>
        <v>478076</v>
      </c>
      <c r="F64">
        <f t="shared" si="10"/>
        <v>4416519634</v>
      </c>
      <c r="G64">
        <f t="shared" si="1"/>
        <v>0.419355348035922</v>
      </c>
      <c r="H64">
        <f t="shared" si="2"/>
        <v>0.28790460532298817</v>
      </c>
      <c r="I64" s="217" t="s">
        <v>109</v>
      </c>
      <c r="J64">
        <v>26314</v>
      </c>
      <c r="K64">
        <v>4804</v>
      </c>
      <c r="L64">
        <f t="shared" si="3"/>
        <v>126412456</v>
      </c>
      <c r="M64">
        <f t="shared" si="11"/>
        <v>494226</v>
      </c>
      <c r="N64">
        <f t="shared" si="12"/>
        <v>9563945307</v>
      </c>
      <c r="O64">
        <f t="shared" si="4"/>
        <v>0.43110340791035756</v>
      </c>
      <c r="P64">
        <f t="shared" si="5"/>
        <v>0.27847528059188881</v>
      </c>
      <c r="Q64" s="217" t="s">
        <v>135</v>
      </c>
      <c r="R64">
        <v>28150</v>
      </c>
      <c r="S64">
        <v>2470</v>
      </c>
      <c r="T64">
        <f t="shared" si="6"/>
        <v>69530500</v>
      </c>
      <c r="U64">
        <f t="shared" si="13"/>
        <v>509562</v>
      </c>
      <c r="V64">
        <f t="shared" si="14"/>
        <v>10202103897</v>
      </c>
      <c r="W64">
        <f t="shared" si="7"/>
        <v>0.44166715782977556</v>
      </c>
      <c r="X64">
        <f t="shared" si="8"/>
        <v>0.30307746706757982</v>
      </c>
    </row>
    <row r="65" spans="1:24" x14ac:dyDescent="0.25">
      <c r="A65" s="217" t="s">
        <v>86</v>
      </c>
      <c r="B65">
        <v>11911</v>
      </c>
      <c r="C65">
        <v>3523</v>
      </c>
      <c r="D65">
        <f t="shared" si="0"/>
        <v>41962453</v>
      </c>
      <c r="E65">
        <f t="shared" si="9"/>
        <v>481599</v>
      </c>
      <c r="F65">
        <f t="shared" si="10"/>
        <v>4458482087</v>
      </c>
      <c r="G65">
        <f t="shared" si="1"/>
        <v>0.42244562843303574</v>
      </c>
      <c r="H65">
        <f t="shared" si="2"/>
        <v>0.29064005868231302</v>
      </c>
      <c r="I65" s="217" t="s">
        <v>65</v>
      </c>
      <c r="J65">
        <v>27640</v>
      </c>
      <c r="K65">
        <v>1110</v>
      </c>
      <c r="L65">
        <f t="shared" si="3"/>
        <v>30680400</v>
      </c>
      <c r="M65">
        <f t="shared" si="11"/>
        <v>495336</v>
      </c>
      <c r="N65">
        <f t="shared" si="12"/>
        <v>9594625707</v>
      </c>
      <c r="O65">
        <f t="shared" si="4"/>
        <v>0.43207163860396836</v>
      </c>
      <c r="P65">
        <f t="shared" si="5"/>
        <v>0.27936860784590584</v>
      </c>
      <c r="Q65" s="217" t="s">
        <v>139</v>
      </c>
      <c r="R65">
        <v>28445</v>
      </c>
      <c r="S65">
        <v>1023</v>
      </c>
      <c r="T65">
        <f t="shared" si="6"/>
        <v>29099235</v>
      </c>
      <c r="U65">
        <f t="shared" si="13"/>
        <v>510585</v>
      </c>
      <c r="V65">
        <f t="shared" si="14"/>
        <v>10231203132</v>
      </c>
      <c r="W65">
        <f t="shared" si="7"/>
        <v>0.44255385170110006</v>
      </c>
      <c r="X65">
        <f t="shared" si="8"/>
        <v>0.30394192821465732</v>
      </c>
    </row>
    <row r="66" spans="1:24" x14ac:dyDescent="0.25">
      <c r="A66" s="217" t="s">
        <v>135</v>
      </c>
      <c r="B66">
        <v>12265</v>
      </c>
      <c r="C66">
        <v>1389</v>
      </c>
      <c r="D66">
        <f t="shared" si="0"/>
        <v>17036085</v>
      </c>
      <c r="E66">
        <f t="shared" si="9"/>
        <v>482988</v>
      </c>
      <c r="F66">
        <f t="shared" si="10"/>
        <v>4475518172</v>
      </c>
      <c r="G66">
        <f t="shared" si="1"/>
        <v>0.42366402169775075</v>
      </c>
      <c r="H66">
        <f t="shared" si="2"/>
        <v>0.2917506090103168</v>
      </c>
      <c r="I66" s="217" t="s">
        <v>124</v>
      </c>
      <c r="J66">
        <v>29079</v>
      </c>
      <c r="K66">
        <v>813</v>
      </c>
      <c r="L66">
        <f t="shared" si="3"/>
        <v>23641227</v>
      </c>
      <c r="M66">
        <f t="shared" si="11"/>
        <v>496149</v>
      </c>
      <c r="N66">
        <f t="shared" si="12"/>
        <v>9618266934</v>
      </c>
      <c r="O66">
        <f t="shared" si="4"/>
        <v>0.43278080216604548</v>
      </c>
      <c r="P66">
        <f t="shared" si="5"/>
        <v>0.28005697411223557</v>
      </c>
      <c r="Q66" s="217" t="s">
        <v>140</v>
      </c>
      <c r="R66">
        <v>28614</v>
      </c>
      <c r="S66">
        <v>42452</v>
      </c>
      <c r="T66">
        <f t="shared" si="6"/>
        <v>1214721528</v>
      </c>
      <c r="U66">
        <f t="shared" si="13"/>
        <v>553037</v>
      </c>
      <c r="V66">
        <f t="shared" si="14"/>
        <v>11445924660</v>
      </c>
      <c r="W66">
        <f t="shared" si="7"/>
        <v>0.47934948046499853</v>
      </c>
      <c r="X66">
        <f t="shared" si="8"/>
        <v>0.34002808530691736</v>
      </c>
    </row>
    <row r="67" spans="1:24" x14ac:dyDescent="0.25">
      <c r="A67" s="217" t="s">
        <v>140</v>
      </c>
      <c r="B67">
        <v>12755</v>
      </c>
      <c r="C67">
        <v>48490</v>
      </c>
      <c r="D67">
        <f t="shared" si="0"/>
        <v>618489950</v>
      </c>
      <c r="E67">
        <f t="shared" si="9"/>
        <v>531478</v>
      </c>
      <c r="F67">
        <f t="shared" si="10"/>
        <v>5094008122</v>
      </c>
      <c r="G67">
        <f t="shared" si="1"/>
        <v>0.46619813934068172</v>
      </c>
      <c r="H67">
        <f t="shared" si="2"/>
        <v>0.33206880517096915</v>
      </c>
      <c r="I67" s="217" t="s">
        <v>126</v>
      </c>
      <c r="J67">
        <v>29281</v>
      </c>
      <c r="K67">
        <v>12399</v>
      </c>
      <c r="L67">
        <f t="shared" si="3"/>
        <v>363055119</v>
      </c>
      <c r="M67">
        <f t="shared" si="11"/>
        <v>508548</v>
      </c>
      <c r="N67">
        <f t="shared" si="12"/>
        <v>9981322053</v>
      </c>
      <c r="O67">
        <f t="shared" si="4"/>
        <v>0.44359620069764949</v>
      </c>
      <c r="P67">
        <f t="shared" si="5"/>
        <v>0.29062812157162649</v>
      </c>
      <c r="Q67" s="217" t="s">
        <v>141</v>
      </c>
      <c r="R67">
        <v>28855</v>
      </c>
      <c r="S67">
        <v>2786</v>
      </c>
      <c r="T67">
        <f t="shared" si="6"/>
        <v>80390030</v>
      </c>
      <c r="U67">
        <f t="shared" si="13"/>
        <v>555823</v>
      </c>
      <c r="V67">
        <f t="shared" si="14"/>
        <v>11526314690</v>
      </c>
      <c r="W67">
        <f t="shared" si="7"/>
        <v>0.48176426944399181</v>
      </c>
      <c r="X67">
        <f t="shared" si="8"/>
        <v>0.34241626003203962</v>
      </c>
    </row>
    <row r="68" spans="1:24" x14ac:dyDescent="0.25">
      <c r="A68" s="217" t="s">
        <v>78</v>
      </c>
      <c r="B68">
        <v>12936</v>
      </c>
      <c r="C68">
        <v>1046</v>
      </c>
      <c r="D68">
        <f t="shared" ref="D68:D114" si="15">B68*C68</f>
        <v>13531056</v>
      </c>
      <c r="E68">
        <f t="shared" si="9"/>
        <v>532524</v>
      </c>
      <c r="F68">
        <f t="shared" si="10"/>
        <v>5107539178</v>
      </c>
      <c r="G68">
        <f t="shared" ref="G68:G114" si="16">E68/$E$114</f>
        <v>0.46711566227436918</v>
      </c>
      <c r="H68">
        <f t="shared" ref="H68:H114" si="17">F68/$F$114</f>
        <v>0.33295086925312406</v>
      </c>
      <c r="I68" s="217" t="s">
        <v>147</v>
      </c>
      <c r="J68">
        <v>29747</v>
      </c>
      <c r="K68">
        <v>8504</v>
      </c>
      <c r="L68">
        <f t="shared" ref="L68:L114" si="18">J68*K68</f>
        <v>252968488</v>
      </c>
      <c r="M68">
        <f t="shared" si="11"/>
        <v>517052</v>
      </c>
      <c r="N68">
        <f t="shared" si="12"/>
        <v>10234290541</v>
      </c>
      <c r="O68">
        <f t="shared" ref="O68:O114" si="19">M68/$M$114</f>
        <v>0.45101406900257413</v>
      </c>
      <c r="P68">
        <f t="shared" ref="P68:P114" si="20">N68/$N$114</f>
        <v>0.29799385489772001</v>
      </c>
      <c r="Q68" s="217" t="s">
        <v>142</v>
      </c>
      <c r="R68">
        <v>28943</v>
      </c>
      <c r="S68">
        <v>353187</v>
      </c>
      <c r="T68">
        <f t="shared" ref="T68:T114" si="21">R68*S68</f>
        <v>10222291341</v>
      </c>
      <c r="U68">
        <f t="shared" si="13"/>
        <v>909010</v>
      </c>
      <c r="V68">
        <f t="shared" si="14"/>
        <v>21748606031</v>
      </c>
      <c r="W68">
        <f t="shared" ref="W68:W114" si="22">U68/$U$114</f>
        <v>0.7878920781746761</v>
      </c>
      <c r="X68">
        <f t="shared" ref="X68:X114" si="23">V68/$V$114</f>
        <v>0.64609344255594681</v>
      </c>
    </row>
    <row r="69" spans="1:24" x14ac:dyDescent="0.25">
      <c r="A69" s="217" t="s">
        <v>108</v>
      </c>
      <c r="B69">
        <v>12938</v>
      </c>
      <c r="C69">
        <v>17176</v>
      </c>
      <c r="D69">
        <f t="shared" si="15"/>
        <v>222223088</v>
      </c>
      <c r="E69">
        <f t="shared" ref="E69:E114" si="24">E68+C69</f>
        <v>549700</v>
      </c>
      <c r="F69">
        <f t="shared" ref="F69:F114" si="25">F68+D69</f>
        <v>5329762266</v>
      </c>
      <c r="G69">
        <f t="shared" si="16"/>
        <v>0.48218198532314177</v>
      </c>
      <c r="H69">
        <f t="shared" si="17"/>
        <v>0.34743717425033527</v>
      </c>
      <c r="I69" s="217" t="s">
        <v>230</v>
      </c>
      <c r="J69">
        <v>29812</v>
      </c>
      <c r="K69">
        <v>2382</v>
      </c>
      <c r="L69">
        <f t="shared" si="18"/>
        <v>71012184</v>
      </c>
      <c r="M69">
        <f t="shared" ref="M69:M114" si="26">M68+K69</f>
        <v>519434</v>
      </c>
      <c r="N69">
        <f t="shared" ref="N69:N114" si="27">N68+L69</f>
        <v>10305302725</v>
      </c>
      <c r="O69">
        <f t="shared" si="19"/>
        <v>0.45309183973426864</v>
      </c>
      <c r="P69">
        <f t="shared" si="20"/>
        <v>0.30006153065600455</v>
      </c>
      <c r="Q69" s="217" t="s">
        <v>143</v>
      </c>
      <c r="R69">
        <v>28951</v>
      </c>
      <c r="S69">
        <v>9724</v>
      </c>
      <c r="T69">
        <f t="shared" si="21"/>
        <v>281519524</v>
      </c>
      <c r="U69">
        <f t="shared" ref="U69:U114" si="28">U68+S69</f>
        <v>918734</v>
      </c>
      <c r="V69">
        <f t="shared" ref="V69:V114" si="29">V68+T69</f>
        <v>22030125555</v>
      </c>
      <c r="W69">
        <f t="shared" si="22"/>
        <v>0.79632043712361011</v>
      </c>
      <c r="X69">
        <f t="shared" si="23"/>
        <v>0.65445664147309179</v>
      </c>
    </row>
    <row r="70" spans="1:24" x14ac:dyDescent="0.25">
      <c r="A70" s="217" t="s">
        <v>50</v>
      </c>
      <c r="B70">
        <v>13389</v>
      </c>
      <c r="C70">
        <v>977</v>
      </c>
      <c r="D70">
        <f t="shared" si="15"/>
        <v>13081053</v>
      </c>
      <c r="E70">
        <f t="shared" si="24"/>
        <v>550677</v>
      </c>
      <c r="F70">
        <f t="shared" si="25"/>
        <v>5342843319</v>
      </c>
      <c r="G70">
        <f t="shared" si="16"/>
        <v>0.48303898332143302</v>
      </c>
      <c r="H70">
        <f t="shared" si="17"/>
        <v>0.34828990348359429</v>
      </c>
      <c r="I70" s="217" t="s">
        <v>141</v>
      </c>
      <c r="J70">
        <v>29971</v>
      </c>
      <c r="K70">
        <v>2831</v>
      </c>
      <c r="L70">
        <f t="shared" si="18"/>
        <v>84847901</v>
      </c>
      <c r="M70">
        <f t="shared" si="26"/>
        <v>522265</v>
      </c>
      <c r="N70">
        <f t="shared" si="27"/>
        <v>10390150626</v>
      </c>
      <c r="O70">
        <f t="shared" si="19"/>
        <v>0.4555612641429283</v>
      </c>
      <c r="P70">
        <f t="shared" si="20"/>
        <v>0.30253206371324753</v>
      </c>
      <c r="Q70" s="217" t="s">
        <v>145</v>
      </c>
      <c r="R70">
        <v>29802</v>
      </c>
      <c r="S70">
        <v>4050</v>
      </c>
      <c r="T70">
        <f t="shared" si="21"/>
        <v>120698100</v>
      </c>
      <c r="U70">
        <f t="shared" si="28"/>
        <v>922784</v>
      </c>
      <c r="V70">
        <f t="shared" si="29"/>
        <v>22150823655</v>
      </c>
      <c r="W70">
        <f t="shared" si="22"/>
        <v>0.79983080875495349</v>
      </c>
      <c r="X70">
        <f t="shared" si="23"/>
        <v>0.65804226212518357</v>
      </c>
    </row>
    <row r="71" spans="1:24" x14ac:dyDescent="0.25">
      <c r="A71" s="217" t="s">
        <v>185</v>
      </c>
      <c r="B71">
        <v>13594</v>
      </c>
      <c r="C71">
        <v>23613</v>
      </c>
      <c r="D71">
        <f t="shared" si="15"/>
        <v>320995122</v>
      </c>
      <c r="E71">
        <f t="shared" si="24"/>
        <v>574290</v>
      </c>
      <c r="F71">
        <f t="shared" si="25"/>
        <v>5663838441</v>
      </c>
      <c r="G71">
        <f t="shared" si="16"/>
        <v>0.50375166882158828</v>
      </c>
      <c r="H71">
        <f t="shared" si="17"/>
        <v>0.36921497153911975</v>
      </c>
      <c r="I71" s="217" t="s">
        <v>135</v>
      </c>
      <c r="J71">
        <v>30219</v>
      </c>
      <c r="K71">
        <v>2258</v>
      </c>
      <c r="L71">
        <f t="shared" si="18"/>
        <v>68234502</v>
      </c>
      <c r="M71">
        <f t="shared" si="26"/>
        <v>524523</v>
      </c>
      <c r="N71">
        <f t="shared" si="27"/>
        <v>10458385128</v>
      </c>
      <c r="O71">
        <f t="shared" si="19"/>
        <v>0.45753087216650778</v>
      </c>
      <c r="P71">
        <f t="shared" si="20"/>
        <v>0.30451886115724697</v>
      </c>
      <c r="Q71" s="217" t="s">
        <v>146</v>
      </c>
      <c r="R71">
        <v>30088</v>
      </c>
      <c r="S71">
        <v>4882</v>
      </c>
      <c r="T71">
        <f t="shared" si="21"/>
        <v>146889616</v>
      </c>
      <c r="U71">
        <f t="shared" si="28"/>
        <v>927666</v>
      </c>
      <c r="V71">
        <f t="shared" si="29"/>
        <v>22297713271</v>
      </c>
      <c r="W71">
        <f t="shared" si="22"/>
        <v>0.80406232339797035</v>
      </c>
      <c r="X71">
        <f t="shared" si="23"/>
        <v>0.6624059632994973</v>
      </c>
    </row>
    <row r="72" spans="1:24" x14ac:dyDescent="0.25">
      <c r="A72" s="217" t="s">
        <v>143</v>
      </c>
      <c r="B72">
        <v>13641</v>
      </c>
      <c r="C72">
        <v>8417</v>
      </c>
      <c r="D72">
        <f t="shared" si="15"/>
        <v>114816297</v>
      </c>
      <c r="E72">
        <f t="shared" si="24"/>
        <v>582707</v>
      </c>
      <c r="F72">
        <f t="shared" si="25"/>
        <v>5778654738</v>
      </c>
      <c r="G72">
        <f t="shared" si="16"/>
        <v>0.51113483376694913</v>
      </c>
      <c r="H72">
        <f t="shared" si="17"/>
        <v>0.37669962991535644</v>
      </c>
      <c r="I72" s="217" t="s">
        <v>142</v>
      </c>
      <c r="J72">
        <v>30572</v>
      </c>
      <c r="K72">
        <v>353340</v>
      </c>
      <c r="L72">
        <f t="shared" si="18"/>
        <v>10802310480</v>
      </c>
      <c r="M72">
        <f t="shared" si="26"/>
        <v>877863</v>
      </c>
      <c r="N72">
        <f t="shared" si="27"/>
        <v>21260695608</v>
      </c>
      <c r="O72">
        <f t="shared" si="19"/>
        <v>0.76574225350024117</v>
      </c>
      <c r="P72">
        <f t="shared" si="20"/>
        <v>0.61905186457760009</v>
      </c>
      <c r="Q72" s="217" t="s">
        <v>147</v>
      </c>
      <c r="R72">
        <v>30098</v>
      </c>
      <c r="S72">
        <v>8435</v>
      </c>
      <c r="T72">
        <f t="shared" si="21"/>
        <v>253876630</v>
      </c>
      <c r="U72">
        <f t="shared" si="28"/>
        <v>936101</v>
      </c>
      <c r="V72">
        <f t="shared" si="29"/>
        <v>22551589901</v>
      </c>
      <c r="W72">
        <f t="shared" si="22"/>
        <v>0.81137343073386703</v>
      </c>
      <c r="X72">
        <f t="shared" si="23"/>
        <v>0.66994796510078058</v>
      </c>
    </row>
    <row r="73" spans="1:24" x14ac:dyDescent="0.25">
      <c r="A73" s="217" t="s">
        <v>80</v>
      </c>
      <c r="B73">
        <v>13742</v>
      </c>
      <c r="C73">
        <v>2894</v>
      </c>
      <c r="D73">
        <f t="shared" si="15"/>
        <v>39769348</v>
      </c>
      <c r="E73">
        <f t="shared" si="24"/>
        <v>585601</v>
      </c>
      <c r="F73">
        <f t="shared" si="25"/>
        <v>5818424086</v>
      </c>
      <c r="G73">
        <f t="shared" si="16"/>
        <v>0.51367337236168298</v>
      </c>
      <c r="H73">
        <f t="shared" si="17"/>
        <v>0.37929211888602649</v>
      </c>
      <c r="I73" s="217" t="s">
        <v>160</v>
      </c>
      <c r="J73">
        <v>31008</v>
      </c>
      <c r="K73">
        <v>29234</v>
      </c>
      <c r="L73">
        <f t="shared" si="18"/>
        <v>906487872</v>
      </c>
      <c r="M73">
        <f t="shared" si="26"/>
        <v>907097</v>
      </c>
      <c r="N73">
        <f t="shared" si="27"/>
        <v>22167183480</v>
      </c>
      <c r="O73">
        <f t="shared" si="19"/>
        <v>0.79124248421827581</v>
      </c>
      <c r="P73">
        <f t="shared" si="20"/>
        <v>0.64544625061863936</v>
      </c>
      <c r="Q73" s="217" t="s">
        <v>148</v>
      </c>
      <c r="R73">
        <v>30297</v>
      </c>
      <c r="S73">
        <v>1938</v>
      </c>
      <c r="T73">
        <f t="shared" si="21"/>
        <v>58715586</v>
      </c>
      <c r="U73">
        <f t="shared" si="28"/>
        <v>938039</v>
      </c>
      <c r="V73">
        <f t="shared" si="29"/>
        <v>22610305487</v>
      </c>
      <c r="W73">
        <f t="shared" si="22"/>
        <v>0.81305320856634689</v>
      </c>
      <c r="X73">
        <f t="shared" si="23"/>
        <v>0.67169224954072848</v>
      </c>
    </row>
    <row r="74" spans="1:24" x14ac:dyDescent="0.25">
      <c r="A74" s="217" t="s">
        <v>56</v>
      </c>
      <c r="B74">
        <v>13849</v>
      </c>
      <c r="C74">
        <v>1090</v>
      </c>
      <c r="D74">
        <f t="shared" si="15"/>
        <v>15095410</v>
      </c>
      <c r="E74">
        <f t="shared" si="24"/>
        <v>586691</v>
      </c>
      <c r="F74">
        <f t="shared" si="25"/>
        <v>5833519496</v>
      </c>
      <c r="G74">
        <f t="shared" si="16"/>
        <v>0.5146294909063478</v>
      </c>
      <c r="H74">
        <f t="shared" si="17"/>
        <v>0.38027616026213207</v>
      </c>
      <c r="I74" s="217" t="s">
        <v>140</v>
      </c>
      <c r="J74">
        <v>31359</v>
      </c>
      <c r="K74">
        <v>42966</v>
      </c>
      <c r="L74">
        <f t="shared" si="18"/>
        <v>1347370794</v>
      </c>
      <c r="M74">
        <f t="shared" si="26"/>
        <v>950063</v>
      </c>
      <c r="N74">
        <f t="shared" si="27"/>
        <v>23514554274</v>
      </c>
      <c r="O74">
        <f t="shared" si="19"/>
        <v>0.82872086258015165</v>
      </c>
      <c r="P74">
        <f t="shared" si="20"/>
        <v>0.68467791159916003</v>
      </c>
      <c r="Q74" s="217" t="s">
        <v>159</v>
      </c>
      <c r="R74">
        <v>33034</v>
      </c>
      <c r="S74">
        <v>379</v>
      </c>
      <c r="T74">
        <f t="shared" si="21"/>
        <v>12519886</v>
      </c>
      <c r="U74">
        <f t="shared" si="28"/>
        <v>938418</v>
      </c>
      <c r="V74">
        <f t="shared" si="29"/>
        <v>22622825373</v>
      </c>
      <c r="W74">
        <f t="shared" si="22"/>
        <v>0.81338171001036641</v>
      </c>
      <c r="X74">
        <f t="shared" si="23"/>
        <v>0.67206418217101371</v>
      </c>
    </row>
    <row r="75" spans="1:24" x14ac:dyDescent="0.25">
      <c r="A75" s="217" t="s">
        <v>126</v>
      </c>
      <c r="B75">
        <v>14321</v>
      </c>
      <c r="C75">
        <v>10413</v>
      </c>
      <c r="D75">
        <f t="shared" si="15"/>
        <v>149124573</v>
      </c>
      <c r="E75">
        <f t="shared" si="24"/>
        <v>597104</v>
      </c>
      <c r="F75">
        <f t="shared" si="25"/>
        <v>5982644069</v>
      </c>
      <c r="G75">
        <f t="shared" si="16"/>
        <v>0.52376349311331494</v>
      </c>
      <c r="H75">
        <f t="shared" si="17"/>
        <v>0.38999731060028631</v>
      </c>
      <c r="I75" s="217" t="s">
        <v>80</v>
      </c>
      <c r="J75">
        <v>31711</v>
      </c>
      <c r="K75">
        <v>2831</v>
      </c>
      <c r="L75">
        <f t="shared" si="18"/>
        <v>89773841</v>
      </c>
      <c r="M75">
        <f t="shared" si="26"/>
        <v>952894</v>
      </c>
      <c r="N75">
        <f t="shared" si="27"/>
        <v>23604328115</v>
      </c>
      <c r="O75">
        <f t="shared" si="19"/>
        <v>0.83119028698881126</v>
      </c>
      <c r="P75">
        <f t="shared" si="20"/>
        <v>0.68729187422230353</v>
      </c>
      <c r="Q75" s="217" t="s">
        <v>160</v>
      </c>
      <c r="R75">
        <v>33229</v>
      </c>
      <c r="S75">
        <v>29254</v>
      </c>
      <c r="T75">
        <f t="shared" si="21"/>
        <v>972081166</v>
      </c>
      <c r="U75">
        <f t="shared" si="28"/>
        <v>967672</v>
      </c>
      <c r="V75">
        <f t="shared" si="29"/>
        <v>23594906539</v>
      </c>
      <c r="W75">
        <f t="shared" si="22"/>
        <v>0.83873786104822301</v>
      </c>
      <c r="X75">
        <f t="shared" si="23"/>
        <v>0.70094213720360399</v>
      </c>
    </row>
    <row r="76" spans="1:24" x14ac:dyDescent="0.25">
      <c r="A76" s="217" t="s">
        <v>142</v>
      </c>
      <c r="B76">
        <v>15071</v>
      </c>
      <c r="C76">
        <v>358875</v>
      </c>
      <c r="D76">
        <f t="shared" si="15"/>
        <v>5408605125</v>
      </c>
      <c r="E76">
        <f t="shared" si="24"/>
        <v>955979</v>
      </c>
      <c r="F76">
        <f t="shared" si="25"/>
        <v>11391249194</v>
      </c>
      <c r="G76">
        <f t="shared" si="16"/>
        <v>0.83855894514686502</v>
      </c>
      <c r="H76">
        <f t="shared" si="17"/>
        <v>0.74257410248713884</v>
      </c>
      <c r="I76" s="217" t="s">
        <v>130</v>
      </c>
      <c r="J76">
        <v>32327</v>
      </c>
      <c r="K76">
        <v>1840</v>
      </c>
      <c r="L76">
        <f t="shared" si="18"/>
        <v>59481680</v>
      </c>
      <c r="M76">
        <f t="shared" si="26"/>
        <v>954734</v>
      </c>
      <c r="N76">
        <f t="shared" si="27"/>
        <v>23663809795</v>
      </c>
      <c r="O76">
        <f t="shared" si="19"/>
        <v>0.83279528201245445</v>
      </c>
      <c r="P76">
        <f t="shared" si="20"/>
        <v>0.68902381402291635</v>
      </c>
      <c r="Q76" s="217" t="s">
        <v>161</v>
      </c>
      <c r="R76">
        <v>33273</v>
      </c>
      <c r="S76">
        <v>1466</v>
      </c>
      <c r="T76">
        <f t="shared" si="21"/>
        <v>48778218</v>
      </c>
      <c r="U76">
        <f t="shared" si="28"/>
        <v>969138</v>
      </c>
      <c r="V76">
        <f t="shared" si="29"/>
        <v>23643684757</v>
      </c>
      <c r="W76">
        <f t="shared" si="22"/>
        <v>0.84000852890292654</v>
      </c>
      <c r="X76">
        <f t="shared" si="23"/>
        <v>0.70239120877832661</v>
      </c>
    </row>
    <row r="77" spans="1:24" x14ac:dyDescent="0.25">
      <c r="A77" s="217" t="s">
        <v>174</v>
      </c>
      <c r="B77">
        <v>15128</v>
      </c>
      <c r="C77">
        <v>7338</v>
      </c>
      <c r="D77">
        <f t="shared" si="15"/>
        <v>111009264</v>
      </c>
      <c r="E77">
        <f t="shared" si="24"/>
        <v>963317</v>
      </c>
      <c r="F77">
        <f t="shared" si="25"/>
        <v>11502258458</v>
      </c>
      <c r="G77">
        <f t="shared" si="16"/>
        <v>0.84499564045030551</v>
      </c>
      <c r="H77">
        <f t="shared" si="17"/>
        <v>0.74981058754498275</v>
      </c>
      <c r="I77" s="217" t="s">
        <v>143</v>
      </c>
      <c r="J77">
        <v>32876</v>
      </c>
      <c r="K77">
        <v>9608</v>
      </c>
      <c r="L77">
        <f t="shared" si="18"/>
        <v>315872608</v>
      </c>
      <c r="M77">
        <f t="shared" si="26"/>
        <v>964342</v>
      </c>
      <c r="N77">
        <f t="shared" si="27"/>
        <v>23979682403</v>
      </c>
      <c r="O77">
        <f t="shared" si="19"/>
        <v>0.84117614733156498</v>
      </c>
      <c r="P77">
        <f t="shared" si="20"/>
        <v>0.69822113900967786</v>
      </c>
      <c r="Q77" s="217" t="s">
        <v>165</v>
      </c>
      <c r="R77">
        <v>33992</v>
      </c>
      <c r="S77">
        <v>3041</v>
      </c>
      <c r="T77">
        <f t="shared" si="21"/>
        <v>103369672</v>
      </c>
      <c r="U77">
        <f t="shared" si="28"/>
        <v>972179</v>
      </c>
      <c r="V77">
        <f t="shared" si="29"/>
        <v>23747054429</v>
      </c>
      <c r="W77">
        <f t="shared" si="22"/>
        <v>0.84264434128093024</v>
      </c>
      <c r="X77">
        <f t="shared" si="23"/>
        <v>0.70546204776189936</v>
      </c>
    </row>
    <row r="78" spans="1:24" x14ac:dyDescent="0.25">
      <c r="A78" s="217" t="s">
        <v>194</v>
      </c>
      <c r="B78">
        <v>15287</v>
      </c>
      <c r="C78">
        <v>16060</v>
      </c>
      <c r="D78">
        <f t="shared" si="15"/>
        <v>245509220</v>
      </c>
      <c r="E78">
        <f t="shared" si="24"/>
        <v>979377</v>
      </c>
      <c r="F78">
        <f t="shared" si="25"/>
        <v>11747767678</v>
      </c>
      <c r="G78">
        <f t="shared" si="16"/>
        <v>0.85908303845701761</v>
      </c>
      <c r="H78">
        <f t="shared" si="17"/>
        <v>0.76581487167475526</v>
      </c>
      <c r="I78" s="217" t="s">
        <v>56</v>
      </c>
      <c r="J78">
        <v>34597</v>
      </c>
      <c r="K78">
        <v>1520</v>
      </c>
      <c r="L78">
        <f t="shared" si="18"/>
        <v>52587440</v>
      </c>
      <c r="M78">
        <f t="shared" si="26"/>
        <v>965862</v>
      </c>
      <c r="N78">
        <f t="shared" si="27"/>
        <v>24032269843</v>
      </c>
      <c r="O78">
        <f t="shared" si="19"/>
        <v>0.84250201278587888</v>
      </c>
      <c r="P78">
        <f t="shared" si="20"/>
        <v>0.69975233786533109</v>
      </c>
      <c r="Q78" s="217" t="s">
        <v>174</v>
      </c>
      <c r="R78">
        <v>36579</v>
      </c>
      <c r="S78">
        <v>7252</v>
      </c>
      <c r="T78">
        <f t="shared" si="21"/>
        <v>265270908</v>
      </c>
      <c r="U78">
        <f t="shared" si="28"/>
        <v>979431</v>
      </c>
      <c r="V78">
        <f t="shared" si="29"/>
        <v>24012325337</v>
      </c>
      <c r="W78">
        <f t="shared" si="22"/>
        <v>0.84893007339710369</v>
      </c>
      <c r="X78">
        <f t="shared" si="23"/>
        <v>0.71334254336310554</v>
      </c>
    </row>
    <row r="79" spans="1:24" x14ac:dyDescent="0.25">
      <c r="A79" s="217" t="s">
        <v>160</v>
      </c>
      <c r="B79">
        <v>15528</v>
      </c>
      <c r="C79">
        <v>29646</v>
      </c>
      <c r="D79">
        <f t="shared" si="15"/>
        <v>460343088</v>
      </c>
      <c r="E79">
        <f t="shared" si="24"/>
        <v>1009023</v>
      </c>
      <c r="F79">
        <f t="shared" si="25"/>
        <v>12208110766</v>
      </c>
      <c r="G79">
        <f t="shared" si="16"/>
        <v>0.88508770852594587</v>
      </c>
      <c r="H79">
        <f t="shared" si="17"/>
        <v>0.79582377145264893</v>
      </c>
      <c r="I79" s="217" t="s">
        <v>200</v>
      </c>
      <c r="J79">
        <v>34971</v>
      </c>
      <c r="K79">
        <v>3300</v>
      </c>
      <c r="L79">
        <f t="shared" si="18"/>
        <v>115404300</v>
      </c>
      <c r="M79">
        <f t="shared" si="26"/>
        <v>969162</v>
      </c>
      <c r="N79">
        <f t="shared" si="27"/>
        <v>24147674143</v>
      </c>
      <c r="O79">
        <f t="shared" si="19"/>
        <v>0.84538053646958666</v>
      </c>
      <c r="P79">
        <f t="shared" si="20"/>
        <v>0.70311258761503315</v>
      </c>
      <c r="Q79" s="217" t="s">
        <v>175</v>
      </c>
      <c r="R79">
        <v>36955</v>
      </c>
      <c r="S79">
        <v>760</v>
      </c>
      <c r="T79">
        <f t="shared" si="21"/>
        <v>28085800</v>
      </c>
      <c r="U79">
        <f t="shared" si="28"/>
        <v>980191</v>
      </c>
      <c r="V79">
        <f t="shared" si="29"/>
        <v>24040411137</v>
      </c>
      <c r="W79">
        <f t="shared" si="22"/>
        <v>0.84958880980199769</v>
      </c>
      <c r="X79">
        <f t="shared" si="23"/>
        <v>0.71417689804234674</v>
      </c>
    </row>
    <row r="80" spans="1:24" x14ac:dyDescent="0.25">
      <c r="A80" s="217" t="s">
        <v>198</v>
      </c>
      <c r="B80">
        <v>15984</v>
      </c>
      <c r="C80">
        <v>26256</v>
      </c>
      <c r="D80">
        <f t="shared" si="15"/>
        <v>419675904</v>
      </c>
      <c r="E80">
        <f t="shared" si="24"/>
        <v>1035279</v>
      </c>
      <c r="F80">
        <f t="shared" si="25"/>
        <v>12627786670</v>
      </c>
      <c r="G80">
        <f t="shared" si="16"/>
        <v>0.90811876220366905</v>
      </c>
      <c r="H80">
        <f t="shared" si="17"/>
        <v>0.82318165402029797</v>
      </c>
      <c r="I80" s="217" t="s">
        <v>161</v>
      </c>
      <c r="J80">
        <v>35290</v>
      </c>
      <c r="K80">
        <v>1448</v>
      </c>
      <c r="L80">
        <f t="shared" si="18"/>
        <v>51099920</v>
      </c>
      <c r="M80">
        <f t="shared" si="26"/>
        <v>970610</v>
      </c>
      <c r="N80">
        <f t="shared" si="27"/>
        <v>24198774063</v>
      </c>
      <c r="O80">
        <f t="shared" si="19"/>
        <v>0.84664359777080145</v>
      </c>
      <c r="P80">
        <f t="shared" si="20"/>
        <v>0.70460047405765092</v>
      </c>
      <c r="Q80" s="217" t="s">
        <v>176</v>
      </c>
      <c r="R80">
        <v>36974</v>
      </c>
      <c r="S80">
        <v>16527</v>
      </c>
      <c r="T80">
        <f t="shared" si="21"/>
        <v>611069298</v>
      </c>
      <c r="U80">
        <f t="shared" si="28"/>
        <v>996718</v>
      </c>
      <c r="V80">
        <f t="shared" si="29"/>
        <v>24651480435</v>
      </c>
      <c r="W80">
        <f t="shared" si="22"/>
        <v>0.8639137263331611</v>
      </c>
      <c r="X80">
        <f t="shared" si="23"/>
        <v>0.73233014730449786</v>
      </c>
    </row>
    <row r="81" spans="1:24" x14ac:dyDescent="0.25">
      <c r="A81" s="217" t="s">
        <v>77</v>
      </c>
      <c r="B81">
        <v>15998</v>
      </c>
      <c r="C81">
        <v>10247</v>
      </c>
      <c r="D81">
        <f t="shared" si="15"/>
        <v>163931506</v>
      </c>
      <c r="E81">
        <f t="shared" si="24"/>
        <v>1045526</v>
      </c>
      <c r="F81">
        <f t="shared" si="25"/>
        <v>12791718176</v>
      </c>
      <c r="G81">
        <f t="shared" si="16"/>
        <v>0.91710715369649465</v>
      </c>
      <c r="H81">
        <f t="shared" si="17"/>
        <v>0.83386804046169305</v>
      </c>
      <c r="I81" s="217" t="s">
        <v>185</v>
      </c>
      <c r="J81">
        <v>35871</v>
      </c>
      <c r="K81">
        <v>23987</v>
      </c>
      <c r="L81">
        <f t="shared" si="18"/>
        <v>860437677</v>
      </c>
      <c r="M81">
        <f t="shared" si="26"/>
        <v>994597</v>
      </c>
      <c r="N81">
        <f t="shared" si="27"/>
        <v>25059211740</v>
      </c>
      <c r="O81">
        <f t="shared" si="19"/>
        <v>0.86756697583174069</v>
      </c>
      <c r="P81">
        <f t="shared" si="20"/>
        <v>0.72965400749421638</v>
      </c>
      <c r="Q81" s="217" t="s">
        <v>178</v>
      </c>
      <c r="R81">
        <v>37753</v>
      </c>
      <c r="S81">
        <v>2501</v>
      </c>
      <c r="T81">
        <f t="shared" si="21"/>
        <v>94420253</v>
      </c>
      <c r="U81">
        <f t="shared" si="28"/>
        <v>999219</v>
      </c>
      <c r="V81">
        <f t="shared" si="29"/>
        <v>24745900688</v>
      </c>
      <c r="W81">
        <f t="shared" si="22"/>
        <v>0.86608148916031913</v>
      </c>
      <c r="X81">
        <f t="shared" si="23"/>
        <v>0.73513512276916981</v>
      </c>
    </row>
    <row r="82" spans="1:24" x14ac:dyDescent="0.25">
      <c r="A82" s="217" t="s">
        <v>205</v>
      </c>
      <c r="B82">
        <v>16603</v>
      </c>
      <c r="C82">
        <v>374</v>
      </c>
      <c r="D82">
        <f t="shared" si="15"/>
        <v>6209522</v>
      </c>
      <c r="E82">
        <f t="shared" si="24"/>
        <v>1045900</v>
      </c>
      <c r="F82">
        <f t="shared" si="25"/>
        <v>12797927698</v>
      </c>
      <c r="G82">
        <f t="shared" si="16"/>
        <v>0.91743521638980163</v>
      </c>
      <c r="H82">
        <f t="shared" si="17"/>
        <v>0.83427282751774767</v>
      </c>
      <c r="I82" s="217" t="s">
        <v>176</v>
      </c>
      <c r="J82">
        <v>36367</v>
      </c>
      <c r="K82">
        <v>15848</v>
      </c>
      <c r="L82">
        <f t="shared" si="18"/>
        <v>576344216</v>
      </c>
      <c r="M82">
        <f t="shared" si="26"/>
        <v>1010445</v>
      </c>
      <c r="N82">
        <f t="shared" si="27"/>
        <v>25635555956</v>
      </c>
      <c r="O82">
        <f t="shared" si="19"/>
        <v>0.88139086775277142</v>
      </c>
      <c r="P82">
        <f t="shared" si="20"/>
        <v>0.7464355356310034</v>
      </c>
      <c r="Q82" s="217" t="s">
        <v>179</v>
      </c>
      <c r="R82">
        <v>37814</v>
      </c>
      <c r="S82">
        <v>9667</v>
      </c>
      <c r="T82">
        <f t="shared" si="21"/>
        <v>365547938</v>
      </c>
      <c r="U82">
        <f t="shared" si="28"/>
        <v>1008886</v>
      </c>
      <c r="V82">
        <f t="shared" si="29"/>
        <v>25111448626</v>
      </c>
      <c r="W82">
        <f t="shared" si="22"/>
        <v>0.87446044287888613</v>
      </c>
      <c r="X82">
        <f t="shared" si="23"/>
        <v>0.74599458315688405</v>
      </c>
    </row>
    <row r="83" spans="1:24" x14ac:dyDescent="0.25">
      <c r="A83" s="217" t="s">
        <v>176</v>
      </c>
      <c r="B83">
        <v>16652</v>
      </c>
      <c r="C83">
        <v>12807</v>
      </c>
      <c r="D83">
        <f t="shared" si="15"/>
        <v>213262164</v>
      </c>
      <c r="E83">
        <f t="shared" si="24"/>
        <v>1058707</v>
      </c>
      <c r="F83">
        <f t="shared" si="25"/>
        <v>13011189862</v>
      </c>
      <c r="G83">
        <f t="shared" si="16"/>
        <v>0.92866917070312427</v>
      </c>
      <c r="H83">
        <f t="shared" si="17"/>
        <v>0.84817498673924718</v>
      </c>
      <c r="I83" s="217" t="s">
        <v>198</v>
      </c>
      <c r="J83">
        <v>37470</v>
      </c>
      <c r="K83">
        <v>29748</v>
      </c>
      <c r="L83">
        <f t="shared" si="18"/>
        <v>1114657560</v>
      </c>
      <c r="M83">
        <f t="shared" si="26"/>
        <v>1040193</v>
      </c>
      <c r="N83">
        <f t="shared" si="27"/>
        <v>26750213516</v>
      </c>
      <c r="O83">
        <f t="shared" si="19"/>
        <v>0.90733945034154118</v>
      </c>
      <c r="P83">
        <f t="shared" si="20"/>
        <v>0.77889123950853179</v>
      </c>
      <c r="Q83" s="217" t="s">
        <v>185</v>
      </c>
      <c r="R83">
        <v>39237</v>
      </c>
      <c r="S83">
        <v>24294</v>
      </c>
      <c r="T83">
        <f t="shared" si="21"/>
        <v>953223678</v>
      </c>
      <c r="U83">
        <f t="shared" si="28"/>
        <v>1033180</v>
      </c>
      <c r="V83">
        <f t="shared" si="29"/>
        <v>26064672304</v>
      </c>
      <c r="W83">
        <f t="shared" si="22"/>
        <v>0.89551747211638144</v>
      </c>
      <c r="X83">
        <f t="shared" si="23"/>
        <v>0.77431233220098428</v>
      </c>
    </row>
    <row r="84" spans="1:24" x14ac:dyDescent="0.25">
      <c r="A84" s="217" t="s">
        <v>165</v>
      </c>
      <c r="B84">
        <v>16831</v>
      </c>
      <c r="C84">
        <v>3050</v>
      </c>
      <c r="D84">
        <f t="shared" si="15"/>
        <v>51334550</v>
      </c>
      <c r="E84">
        <f t="shared" si="24"/>
        <v>1061757</v>
      </c>
      <c r="F84">
        <f t="shared" si="25"/>
        <v>13062524412</v>
      </c>
      <c r="G84">
        <f t="shared" si="16"/>
        <v>0.93134454828223212</v>
      </c>
      <c r="H84">
        <f t="shared" si="17"/>
        <v>0.85152138946853773</v>
      </c>
      <c r="I84" s="217" t="s">
        <v>179</v>
      </c>
      <c r="J84">
        <v>38471</v>
      </c>
      <c r="K84">
        <v>8536</v>
      </c>
      <c r="L84">
        <f t="shared" si="18"/>
        <v>328388456</v>
      </c>
      <c r="M84">
        <f t="shared" si="26"/>
        <v>1048729</v>
      </c>
      <c r="N84">
        <f t="shared" si="27"/>
        <v>27078601972</v>
      </c>
      <c r="O84">
        <f t="shared" si="19"/>
        <v>0.91478523160339875</v>
      </c>
      <c r="P84">
        <f t="shared" si="20"/>
        <v>0.78845299090842791</v>
      </c>
      <c r="Q84" s="217" t="s">
        <v>187</v>
      </c>
      <c r="R84">
        <v>39939</v>
      </c>
      <c r="S84">
        <v>272</v>
      </c>
      <c r="T84">
        <f t="shared" si="21"/>
        <v>10863408</v>
      </c>
      <c r="U84">
        <f t="shared" si="28"/>
        <v>1033452</v>
      </c>
      <c r="V84">
        <f t="shared" si="29"/>
        <v>26075535712</v>
      </c>
      <c r="W84">
        <f t="shared" si="22"/>
        <v>0.89575323040865928</v>
      </c>
      <c r="X84">
        <f t="shared" si="23"/>
        <v>0.77463505526022791</v>
      </c>
    </row>
    <row r="85" spans="1:24" x14ac:dyDescent="0.25">
      <c r="A85" s="217" t="s">
        <v>192</v>
      </c>
      <c r="B85">
        <v>17757</v>
      </c>
      <c r="C85">
        <v>202</v>
      </c>
      <c r="D85">
        <f t="shared" si="15"/>
        <v>3586914</v>
      </c>
      <c r="E85">
        <f t="shared" si="24"/>
        <v>1061959</v>
      </c>
      <c r="F85">
        <f t="shared" si="25"/>
        <v>13066111326</v>
      </c>
      <c r="G85">
        <f t="shared" si="16"/>
        <v>0.93152173722353704</v>
      </c>
      <c r="H85">
        <f t="shared" si="17"/>
        <v>0.85175521364347118</v>
      </c>
      <c r="I85" s="217" t="s">
        <v>192</v>
      </c>
      <c r="J85">
        <v>38543</v>
      </c>
      <c r="K85">
        <v>309</v>
      </c>
      <c r="L85">
        <f t="shared" si="18"/>
        <v>11909787</v>
      </c>
      <c r="M85">
        <f t="shared" si="26"/>
        <v>1049038</v>
      </c>
      <c r="N85">
        <f t="shared" si="27"/>
        <v>27090511759</v>
      </c>
      <c r="O85">
        <f t="shared" si="19"/>
        <v>0.91505476609378233</v>
      </c>
      <c r="P85">
        <f t="shared" si="20"/>
        <v>0.78879977052396877</v>
      </c>
      <c r="Q85" s="217" t="s">
        <v>192</v>
      </c>
      <c r="R85">
        <v>41830</v>
      </c>
      <c r="S85">
        <v>308</v>
      </c>
      <c r="T85">
        <f t="shared" si="21"/>
        <v>12883640</v>
      </c>
      <c r="U85">
        <f t="shared" si="28"/>
        <v>1033760</v>
      </c>
      <c r="V85">
        <f t="shared" si="29"/>
        <v>26088419352</v>
      </c>
      <c r="W85">
        <f t="shared" si="22"/>
        <v>0.89602019200432681</v>
      </c>
      <c r="X85">
        <f t="shared" si="23"/>
        <v>0.77501779405775761</v>
      </c>
    </row>
    <row r="86" spans="1:24" x14ac:dyDescent="0.25">
      <c r="A86" s="217" t="s">
        <v>178</v>
      </c>
      <c r="B86">
        <v>18326</v>
      </c>
      <c r="C86">
        <v>2057</v>
      </c>
      <c r="D86">
        <f t="shared" si="15"/>
        <v>37696582</v>
      </c>
      <c r="E86">
        <f t="shared" si="24"/>
        <v>1064016</v>
      </c>
      <c r="F86">
        <f t="shared" si="25"/>
        <v>13103807908</v>
      </c>
      <c r="G86">
        <f t="shared" si="16"/>
        <v>0.93332608203672551</v>
      </c>
      <c r="H86">
        <f t="shared" si="17"/>
        <v>0.85421258289848034</v>
      </c>
      <c r="I86" s="217" t="s">
        <v>146</v>
      </c>
      <c r="J86">
        <v>39383</v>
      </c>
      <c r="K86">
        <v>4829</v>
      </c>
      <c r="L86">
        <f t="shared" si="18"/>
        <v>190180507</v>
      </c>
      <c r="M86">
        <f t="shared" si="26"/>
        <v>1053867</v>
      </c>
      <c r="N86">
        <f t="shared" si="27"/>
        <v>27280692266</v>
      </c>
      <c r="O86">
        <f t="shared" si="19"/>
        <v>0.91926700575094145</v>
      </c>
      <c r="P86">
        <f t="shared" si="20"/>
        <v>0.79433729383154872</v>
      </c>
      <c r="Q86" s="217" t="s">
        <v>194</v>
      </c>
      <c r="R86">
        <v>43414</v>
      </c>
      <c r="S86">
        <v>17969</v>
      </c>
      <c r="T86">
        <f t="shared" si="21"/>
        <v>780106166</v>
      </c>
      <c r="U86">
        <f t="shared" si="28"/>
        <v>1051729</v>
      </c>
      <c r="V86">
        <f t="shared" si="29"/>
        <v>26868525518</v>
      </c>
      <c r="W86">
        <f t="shared" si="22"/>
        <v>0.911594974187934</v>
      </c>
      <c r="X86">
        <f t="shared" si="23"/>
        <v>0.79819268065194393</v>
      </c>
    </row>
    <row r="87" spans="1:24" x14ac:dyDescent="0.25">
      <c r="A87" s="217" t="s">
        <v>161</v>
      </c>
      <c r="B87">
        <v>18569</v>
      </c>
      <c r="C87">
        <v>1415</v>
      </c>
      <c r="D87">
        <f t="shared" si="15"/>
        <v>26275135</v>
      </c>
      <c r="E87">
        <f t="shared" si="24"/>
        <v>1065431</v>
      </c>
      <c r="F87">
        <f t="shared" si="25"/>
        <v>13130083043</v>
      </c>
      <c r="G87">
        <f t="shared" si="16"/>
        <v>0.93456728179883619</v>
      </c>
      <c r="H87">
        <f t="shared" si="17"/>
        <v>0.8559254095128459</v>
      </c>
      <c r="I87" s="217" t="s">
        <v>174</v>
      </c>
      <c r="J87">
        <v>39657</v>
      </c>
      <c r="K87">
        <v>7165</v>
      </c>
      <c r="L87">
        <f t="shared" si="18"/>
        <v>284142405</v>
      </c>
      <c r="M87">
        <f t="shared" si="26"/>
        <v>1061032</v>
      </c>
      <c r="N87">
        <f t="shared" si="27"/>
        <v>27564834671</v>
      </c>
      <c r="O87">
        <f t="shared" si="19"/>
        <v>0.925516891264204</v>
      </c>
      <c r="P87">
        <f t="shared" si="20"/>
        <v>0.80261072424342228</v>
      </c>
      <c r="Q87" s="217" t="s">
        <v>196</v>
      </c>
      <c r="R87">
        <v>43591</v>
      </c>
      <c r="S87">
        <v>3226</v>
      </c>
      <c r="T87">
        <f t="shared" si="21"/>
        <v>140624566</v>
      </c>
      <c r="U87">
        <f t="shared" si="28"/>
        <v>1054955</v>
      </c>
      <c r="V87">
        <f t="shared" si="29"/>
        <v>27009150084</v>
      </c>
      <c r="W87">
        <f t="shared" si="22"/>
        <v>0.91439113687502382</v>
      </c>
      <c r="X87">
        <f t="shared" si="23"/>
        <v>0.80237026379568066</v>
      </c>
    </row>
    <row r="88" spans="1:24" x14ac:dyDescent="0.25">
      <c r="A88" s="217" t="s">
        <v>244</v>
      </c>
      <c r="B88">
        <v>18953</v>
      </c>
      <c r="C88">
        <v>4677</v>
      </c>
      <c r="D88">
        <f t="shared" si="15"/>
        <v>88643181</v>
      </c>
      <c r="E88">
        <f t="shared" si="24"/>
        <v>1070108</v>
      </c>
      <c r="F88">
        <f t="shared" si="25"/>
        <v>13218726224</v>
      </c>
      <c r="G88">
        <f t="shared" si="16"/>
        <v>0.93866981981112707</v>
      </c>
      <c r="H88">
        <f t="shared" si="17"/>
        <v>0.86170389170137973</v>
      </c>
      <c r="I88" s="217" t="s">
        <v>165</v>
      </c>
      <c r="J88">
        <v>44319</v>
      </c>
      <c r="K88">
        <v>2931</v>
      </c>
      <c r="L88">
        <f t="shared" si="18"/>
        <v>129898989</v>
      </c>
      <c r="M88">
        <f t="shared" si="26"/>
        <v>1063963</v>
      </c>
      <c r="N88">
        <f t="shared" si="27"/>
        <v>27694733660</v>
      </c>
      <c r="O88">
        <f t="shared" si="19"/>
        <v>0.92807354366327899</v>
      </c>
      <c r="P88">
        <f t="shared" si="20"/>
        <v>0.80639301870969249</v>
      </c>
      <c r="Q88" s="217" t="s">
        <v>198</v>
      </c>
      <c r="R88">
        <v>44509</v>
      </c>
      <c r="S88">
        <v>30262</v>
      </c>
      <c r="T88">
        <f t="shared" si="21"/>
        <v>1346931358</v>
      </c>
      <c r="U88">
        <f t="shared" si="28"/>
        <v>1085217</v>
      </c>
      <c r="V88">
        <f t="shared" si="29"/>
        <v>28356081442</v>
      </c>
      <c r="W88">
        <f t="shared" si="22"/>
        <v>0.94062098040779252</v>
      </c>
      <c r="X88">
        <f t="shared" si="23"/>
        <v>0.84238402452757988</v>
      </c>
    </row>
    <row r="89" spans="1:24" x14ac:dyDescent="0.25">
      <c r="A89" s="217" t="s">
        <v>146</v>
      </c>
      <c r="B89">
        <v>20330</v>
      </c>
      <c r="C89">
        <v>4099</v>
      </c>
      <c r="D89">
        <f t="shared" si="15"/>
        <v>83332670</v>
      </c>
      <c r="E89">
        <f t="shared" si="24"/>
        <v>1074207</v>
      </c>
      <c r="F89">
        <f t="shared" si="25"/>
        <v>13302058894</v>
      </c>
      <c r="G89">
        <f t="shared" si="16"/>
        <v>0.94226535184285276</v>
      </c>
      <c r="H89">
        <f t="shared" si="17"/>
        <v>0.86713619166947287</v>
      </c>
      <c r="I89" s="217" t="s">
        <v>194</v>
      </c>
      <c r="J89">
        <v>44870</v>
      </c>
      <c r="K89">
        <v>17626</v>
      </c>
      <c r="L89">
        <f t="shared" si="18"/>
        <v>790878620</v>
      </c>
      <c r="M89">
        <f t="shared" si="26"/>
        <v>1081589</v>
      </c>
      <c r="N89">
        <f t="shared" si="27"/>
        <v>28485612280</v>
      </c>
      <c r="O89">
        <f t="shared" si="19"/>
        <v>0.94344834925389542</v>
      </c>
      <c r="P89">
        <f t="shared" si="20"/>
        <v>0.8294211873732491</v>
      </c>
      <c r="Q89" s="217" t="s">
        <v>200</v>
      </c>
      <c r="R89">
        <v>45530</v>
      </c>
      <c r="S89">
        <v>3422</v>
      </c>
      <c r="T89">
        <f t="shared" si="21"/>
        <v>155803660</v>
      </c>
      <c r="U89">
        <f t="shared" si="28"/>
        <v>1088639</v>
      </c>
      <c r="V89">
        <f t="shared" si="29"/>
        <v>28511885102</v>
      </c>
      <c r="W89">
        <f t="shared" si="22"/>
        <v>0.9435870277466708</v>
      </c>
      <c r="X89">
        <f t="shared" si="23"/>
        <v>0.84701253832330237</v>
      </c>
    </row>
    <row r="90" spans="1:24" x14ac:dyDescent="0.25">
      <c r="A90" s="217" t="s">
        <v>196</v>
      </c>
      <c r="B90">
        <v>20523</v>
      </c>
      <c r="C90">
        <v>2470</v>
      </c>
      <c r="D90">
        <f t="shared" si="15"/>
        <v>50691810</v>
      </c>
      <c r="E90">
        <f t="shared" si="24"/>
        <v>1076677</v>
      </c>
      <c r="F90">
        <f t="shared" si="25"/>
        <v>13352750704</v>
      </c>
      <c r="G90">
        <f t="shared" si="16"/>
        <v>0.94443196909544169</v>
      </c>
      <c r="H90">
        <f t="shared" si="17"/>
        <v>0.87044069538746949</v>
      </c>
      <c r="I90" s="217" t="s">
        <v>220</v>
      </c>
      <c r="J90">
        <v>46389</v>
      </c>
      <c r="K90">
        <v>7089</v>
      </c>
      <c r="L90">
        <f t="shared" si="18"/>
        <v>328851621</v>
      </c>
      <c r="M90">
        <f t="shared" si="26"/>
        <v>1088678</v>
      </c>
      <c r="N90">
        <f t="shared" si="27"/>
        <v>28814463901</v>
      </c>
      <c r="O90">
        <f t="shared" si="19"/>
        <v>0.9496319414944423</v>
      </c>
      <c r="P90">
        <f t="shared" si="20"/>
        <v>0.83899642483974168</v>
      </c>
      <c r="Q90" s="217" t="s">
        <v>201</v>
      </c>
      <c r="R90">
        <v>46651</v>
      </c>
      <c r="S90">
        <v>12317</v>
      </c>
      <c r="T90">
        <f t="shared" si="21"/>
        <v>574600367</v>
      </c>
      <c r="U90">
        <f t="shared" si="28"/>
        <v>1100956</v>
      </c>
      <c r="V90">
        <f t="shared" si="29"/>
        <v>29086485469</v>
      </c>
      <c r="W90">
        <f t="shared" si="22"/>
        <v>0.95426289129809205</v>
      </c>
      <c r="X90">
        <f t="shared" si="23"/>
        <v>0.86408239230289885</v>
      </c>
    </row>
    <row r="91" spans="1:24" x14ac:dyDescent="0.25">
      <c r="A91" s="217" t="s">
        <v>200</v>
      </c>
      <c r="B91">
        <v>20981</v>
      </c>
      <c r="C91">
        <v>2787</v>
      </c>
      <c r="D91">
        <f t="shared" si="15"/>
        <v>58474047</v>
      </c>
      <c r="E91">
        <f t="shared" si="24"/>
        <v>1079464</v>
      </c>
      <c r="F91">
        <f t="shared" si="25"/>
        <v>13411224751</v>
      </c>
      <c r="G91">
        <f t="shared" si="16"/>
        <v>0.94687665018166256</v>
      </c>
      <c r="H91">
        <f t="shared" si="17"/>
        <v>0.87425250849333025</v>
      </c>
      <c r="I91" s="217" t="s">
        <v>205</v>
      </c>
      <c r="J91">
        <v>54297</v>
      </c>
      <c r="K91">
        <v>404</v>
      </c>
      <c r="L91">
        <f t="shared" si="18"/>
        <v>21935988</v>
      </c>
      <c r="M91">
        <f t="shared" si="26"/>
        <v>1089082</v>
      </c>
      <c r="N91">
        <f t="shared" si="27"/>
        <v>28836399889</v>
      </c>
      <c r="O91">
        <f t="shared" si="19"/>
        <v>0.9499843425757204</v>
      </c>
      <c r="P91">
        <f t="shared" si="20"/>
        <v>0.83963513932599965</v>
      </c>
      <c r="Q91" s="217" t="s">
        <v>205</v>
      </c>
      <c r="R91">
        <v>47109</v>
      </c>
      <c r="S91">
        <v>414</v>
      </c>
      <c r="T91">
        <f t="shared" si="21"/>
        <v>19503126</v>
      </c>
      <c r="U91">
        <f t="shared" si="28"/>
        <v>1101370</v>
      </c>
      <c r="V91">
        <f t="shared" si="29"/>
        <v>29105988595</v>
      </c>
      <c r="W91">
        <f t="shared" si="22"/>
        <v>0.95462172928707389</v>
      </c>
      <c r="X91">
        <f t="shared" si="23"/>
        <v>0.86466177848516634</v>
      </c>
    </row>
    <row r="92" spans="1:24" x14ac:dyDescent="0.25">
      <c r="A92" s="217" t="s">
        <v>209</v>
      </c>
      <c r="B92">
        <v>21805</v>
      </c>
      <c r="C92">
        <v>473</v>
      </c>
      <c r="D92">
        <f t="shared" si="15"/>
        <v>10313765</v>
      </c>
      <c r="E92">
        <f t="shared" si="24"/>
        <v>1079937</v>
      </c>
      <c r="F92">
        <f t="shared" si="25"/>
        <v>13421538516</v>
      </c>
      <c r="G92">
        <f t="shared" si="16"/>
        <v>0.94729155299966838</v>
      </c>
      <c r="H92">
        <f t="shared" si="17"/>
        <v>0.87492484342848142</v>
      </c>
      <c r="I92" s="217" t="s">
        <v>196</v>
      </c>
      <c r="J92">
        <v>54441</v>
      </c>
      <c r="K92">
        <v>3114</v>
      </c>
      <c r="L92">
        <f t="shared" si="18"/>
        <v>169529274</v>
      </c>
      <c r="M92">
        <f t="shared" si="26"/>
        <v>1092196</v>
      </c>
      <c r="N92">
        <f t="shared" si="27"/>
        <v>29005929163</v>
      </c>
      <c r="O92">
        <f t="shared" si="19"/>
        <v>0.9527006221972556</v>
      </c>
      <c r="P92">
        <f t="shared" si="20"/>
        <v>0.84457135661188643</v>
      </c>
      <c r="Q92" s="217" t="s">
        <v>206</v>
      </c>
      <c r="R92">
        <v>47260</v>
      </c>
      <c r="S92">
        <v>352</v>
      </c>
      <c r="T92">
        <f t="shared" si="21"/>
        <v>16635520</v>
      </c>
      <c r="U92">
        <f t="shared" si="28"/>
        <v>1101722</v>
      </c>
      <c r="V92">
        <f t="shared" si="29"/>
        <v>29122624115</v>
      </c>
      <c r="W92">
        <f t="shared" si="22"/>
        <v>0.95492682825355113</v>
      </c>
      <c r="X92">
        <f t="shared" si="23"/>
        <v>0.86515597569349267</v>
      </c>
    </row>
    <row r="93" spans="1:24" x14ac:dyDescent="0.25">
      <c r="A93" s="217" t="s">
        <v>208</v>
      </c>
      <c r="B93">
        <v>22349</v>
      </c>
      <c r="C93">
        <v>1490</v>
      </c>
      <c r="D93">
        <f t="shared" si="15"/>
        <v>33300010</v>
      </c>
      <c r="E93">
        <f t="shared" si="24"/>
        <v>1081427</v>
      </c>
      <c r="F93">
        <f t="shared" si="25"/>
        <v>13454838526</v>
      </c>
      <c r="G93">
        <f t="shared" si="16"/>
        <v>0.94859854073503591</v>
      </c>
      <c r="H93">
        <f t="shared" si="17"/>
        <v>0.87709560842689682</v>
      </c>
      <c r="I93" s="217" t="s">
        <v>208</v>
      </c>
      <c r="J93">
        <v>58862</v>
      </c>
      <c r="K93">
        <v>1456</v>
      </c>
      <c r="L93">
        <f t="shared" si="18"/>
        <v>85703072</v>
      </c>
      <c r="M93">
        <f t="shared" si="26"/>
        <v>1093652</v>
      </c>
      <c r="N93">
        <f t="shared" si="27"/>
        <v>29091632235</v>
      </c>
      <c r="O93">
        <f t="shared" si="19"/>
        <v>0.95397066173770373</v>
      </c>
      <c r="P93">
        <f t="shared" si="20"/>
        <v>0.84706678985169381</v>
      </c>
      <c r="Q93" s="217" t="s">
        <v>208</v>
      </c>
      <c r="R93">
        <v>48825</v>
      </c>
      <c r="S93">
        <v>1433</v>
      </c>
      <c r="T93">
        <f t="shared" si="21"/>
        <v>69966225</v>
      </c>
      <c r="U93">
        <f t="shared" si="28"/>
        <v>1103155</v>
      </c>
      <c r="V93">
        <f t="shared" si="29"/>
        <v>29192590340</v>
      </c>
      <c r="W93">
        <f t="shared" si="22"/>
        <v>0.95616889308014741</v>
      </c>
      <c r="X93">
        <f t="shared" si="23"/>
        <v>0.86723448679937509</v>
      </c>
    </row>
    <row r="94" spans="1:24" x14ac:dyDescent="0.25">
      <c r="A94" s="217" t="s">
        <v>179</v>
      </c>
      <c r="B94">
        <v>23337</v>
      </c>
      <c r="C94">
        <v>6374</v>
      </c>
      <c r="D94">
        <f t="shared" si="15"/>
        <v>148750038</v>
      </c>
      <c r="E94">
        <f t="shared" si="24"/>
        <v>1087801</v>
      </c>
      <c r="F94">
        <f t="shared" si="25"/>
        <v>13603588564</v>
      </c>
      <c r="G94">
        <f t="shared" si="16"/>
        <v>0.95418964128888284</v>
      </c>
      <c r="H94">
        <f t="shared" si="17"/>
        <v>0.88679234353308323</v>
      </c>
      <c r="I94" s="217" t="s">
        <v>215</v>
      </c>
      <c r="J94">
        <v>60704</v>
      </c>
      <c r="K94">
        <v>4162</v>
      </c>
      <c r="L94">
        <f t="shared" si="18"/>
        <v>252650048</v>
      </c>
      <c r="M94">
        <f t="shared" si="26"/>
        <v>1097814</v>
      </c>
      <c r="N94">
        <f t="shared" si="27"/>
        <v>29344282283</v>
      </c>
      <c r="O94">
        <f t="shared" si="19"/>
        <v>0.95760109069879218</v>
      </c>
      <c r="P94">
        <f t="shared" si="20"/>
        <v>0.85442325109754169</v>
      </c>
      <c r="Q94" s="217" t="s">
        <v>209</v>
      </c>
      <c r="R94">
        <v>49801</v>
      </c>
      <c r="S94">
        <v>519</v>
      </c>
      <c r="T94">
        <f t="shared" si="21"/>
        <v>25846719</v>
      </c>
      <c r="U94">
        <f t="shared" si="28"/>
        <v>1103674</v>
      </c>
      <c r="V94">
        <f t="shared" si="29"/>
        <v>29218437059</v>
      </c>
      <c r="W94">
        <f t="shared" si="22"/>
        <v>0.95661874070401587</v>
      </c>
      <c r="X94">
        <f t="shared" si="23"/>
        <v>0.86800232431657887</v>
      </c>
    </row>
    <row r="95" spans="1:24" x14ac:dyDescent="0.25">
      <c r="A95" s="217" t="s">
        <v>224</v>
      </c>
      <c r="B95">
        <v>23627</v>
      </c>
      <c r="C95">
        <v>6897</v>
      </c>
      <c r="D95">
        <f t="shared" si="15"/>
        <v>162955419</v>
      </c>
      <c r="E95">
        <f t="shared" si="24"/>
        <v>1094698</v>
      </c>
      <c r="F95">
        <f t="shared" si="25"/>
        <v>13766543983</v>
      </c>
      <c r="G95">
        <f t="shared" si="16"/>
        <v>0.96023950330957364</v>
      </c>
      <c r="H95">
        <f t="shared" si="17"/>
        <v>0.89741510069944186</v>
      </c>
      <c r="I95" s="217" t="s">
        <v>206</v>
      </c>
      <c r="J95">
        <v>61968</v>
      </c>
      <c r="K95">
        <v>345</v>
      </c>
      <c r="L95">
        <f t="shared" si="18"/>
        <v>21378960</v>
      </c>
      <c r="M95">
        <f t="shared" si="26"/>
        <v>1098159</v>
      </c>
      <c r="N95">
        <f t="shared" si="27"/>
        <v>29365661243</v>
      </c>
      <c r="O95">
        <f t="shared" si="19"/>
        <v>0.95790202726572526</v>
      </c>
      <c r="P95">
        <f t="shared" si="20"/>
        <v>0.85504574648973142</v>
      </c>
      <c r="Q95" s="217" t="s">
        <v>215</v>
      </c>
      <c r="R95">
        <v>54603</v>
      </c>
      <c r="S95">
        <v>4239</v>
      </c>
      <c r="T95">
        <f t="shared" si="21"/>
        <v>231462117</v>
      </c>
      <c r="U95">
        <f t="shared" si="28"/>
        <v>1107913</v>
      </c>
      <c r="V95">
        <f t="shared" si="29"/>
        <v>29449899176</v>
      </c>
      <c r="W95">
        <f t="shared" si="22"/>
        <v>0.96029292967815527</v>
      </c>
      <c r="X95">
        <f t="shared" si="23"/>
        <v>0.87487845034418066</v>
      </c>
    </row>
    <row r="96" spans="1:24" x14ac:dyDescent="0.25">
      <c r="A96" s="217" t="s">
        <v>201</v>
      </c>
      <c r="B96">
        <v>23629</v>
      </c>
      <c r="C96">
        <v>12855</v>
      </c>
      <c r="D96">
        <f t="shared" si="15"/>
        <v>303750795</v>
      </c>
      <c r="E96">
        <f t="shared" si="24"/>
        <v>1107553</v>
      </c>
      <c r="F96">
        <f t="shared" si="25"/>
        <v>14070294778</v>
      </c>
      <c r="G96">
        <f t="shared" si="16"/>
        <v>0.97151556192578059</v>
      </c>
      <c r="H96">
        <f t="shared" si="17"/>
        <v>0.91721604352278785</v>
      </c>
      <c r="I96" s="217" t="s">
        <v>223</v>
      </c>
      <c r="J96">
        <v>62362</v>
      </c>
      <c r="K96">
        <v>1282</v>
      </c>
      <c r="L96">
        <f t="shared" si="18"/>
        <v>79948084</v>
      </c>
      <c r="M96">
        <f t="shared" si="26"/>
        <v>1099441</v>
      </c>
      <c r="N96">
        <f t="shared" si="27"/>
        <v>29445609327</v>
      </c>
      <c r="O96">
        <f t="shared" si="19"/>
        <v>0.9590202901028505</v>
      </c>
      <c r="P96">
        <f t="shared" si="20"/>
        <v>0.85737361060961392</v>
      </c>
      <c r="Q96" s="217" t="s">
        <v>217</v>
      </c>
      <c r="R96">
        <v>55945</v>
      </c>
      <c r="S96">
        <v>1709</v>
      </c>
      <c r="T96">
        <f t="shared" si="21"/>
        <v>95610005</v>
      </c>
      <c r="U96">
        <f t="shared" si="28"/>
        <v>1109622</v>
      </c>
      <c r="V96">
        <f t="shared" si="29"/>
        <v>29545509181</v>
      </c>
      <c r="W96">
        <f t="shared" si="22"/>
        <v>0.96177421983073941</v>
      </c>
      <c r="X96">
        <f t="shared" si="23"/>
        <v>0.87771877018744748</v>
      </c>
    </row>
    <row r="97" spans="1:24" x14ac:dyDescent="0.25">
      <c r="A97" s="217" t="s">
        <v>206</v>
      </c>
      <c r="B97">
        <v>23914</v>
      </c>
      <c r="C97">
        <v>314</v>
      </c>
      <c r="D97">
        <f t="shared" si="15"/>
        <v>7508996</v>
      </c>
      <c r="E97">
        <f t="shared" si="24"/>
        <v>1107867</v>
      </c>
      <c r="F97">
        <f t="shared" si="25"/>
        <v>14077803774</v>
      </c>
      <c r="G97">
        <f t="shared" si="16"/>
        <v>0.97179099424048221</v>
      </c>
      <c r="H97">
        <f t="shared" si="17"/>
        <v>0.91770554084396105</v>
      </c>
      <c r="I97" s="217" t="s">
        <v>224</v>
      </c>
      <c r="J97">
        <v>65126</v>
      </c>
      <c r="K97">
        <v>7197</v>
      </c>
      <c r="L97">
        <f t="shared" si="18"/>
        <v>468711822</v>
      </c>
      <c r="M97">
        <f t="shared" si="26"/>
        <v>1106638</v>
      </c>
      <c r="N97">
        <f t="shared" si="27"/>
        <v>29914321149</v>
      </c>
      <c r="O97">
        <f t="shared" si="19"/>
        <v>0.965298088573046</v>
      </c>
      <c r="P97">
        <f t="shared" si="20"/>
        <v>0.87102118511557147</v>
      </c>
      <c r="Q97" s="217" t="s">
        <v>220</v>
      </c>
      <c r="R97">
        <v>56735</v>
      </c>
      <c r="S97">
        <v>7331</v>
      </c>
      <c r="T97">
        <f t="shared" si="21"/>
        <v>415924285</v>
      </c>
      <c r="U97">
        <f t="shared" si="28"/>
        <v>1116953</v>
      </c>
      <c r="V97">
        <f t="shared" si="29"/>
        <v>29961433466</v>
      </c>
      <c r="W97">
        <f t="shared" si="22"/>
        <v>0.96812842586268466</v>
      </c>
      <c r="X97">
        <f t="shared" si="23"/>
        <v>0.8900747783267845</v>
      </c>
    </row>
    <row r="98" spans="1:24" x14ac:dyDescent="0.25">
      <c r="A98" s="217" t="s">
        <v>215</v>
      </c>
      <c r="B98">
        <v>26977</v>
      </c>
      <c r="C98">
        <v>4000</v>
      </c>
      <c r="D98">
        <f t="shared" si="15"/>
        <v>107908000</v>
      </c>
      <c r="E98">
        <f t="shared" si="24"/>
        <v>1111867</v>
      </c>
      <c r="F98">
        <f t="shared" si="25"/>
        <v>14185711774</v>
      </c>
      <c r="G98">
        <f t="shared" si="16"/>
        <v>0.97529968614750895</v>
      </c>
      <c r="H98">
        <f t="shared" si="17"/>
        <v>0.92473986033662814</v>
      </c>
      <c r="I98" s="217" t="s">
        <v>201</v>
      </c>
      <c r="J98">
        <v>66602</v>
      </c>
      <c r="K98">
        <v>12402</v>
      </c>
      <c r="L98">
        <f t="shared" si="18"/>
        <v>825998004</v>
      </c>
      <c r="M98">
        <f t="shared" si="26"/>
        <v>1119040</v>
      </c>
      <c r="N98">
        <f t="shared" si="27"/>
        <v>30740319153</v>
      </c>
      <c r="O98">
        <f t="shared" si="19"/>
        <v>0.97611610394436255</v>
      </c>
      <c r="P98">
        <f t="shared" si="20"/>
        <v>0.89507193180521272</v>
      </c>
      <c r="Q98" s="217" t="s">
        <v>223</v>
      </c>
      <c r="R98">
        <v>58793</v>
      </c>
      <c r="S98">
        <v>1284</v>
      </c>
      <c r="T98">
        <f t="shared" si="21"/>
        <v>75490212</v>
      </c>
      <c r="U98">
        <f t="shared" si="28"/>
        <v>1118237</v>
      </c>
      <c r="V98">
        <f t="shared" si="29"/>
        <v>30036923678</v>
      </c>
      <c r="W98">
        <f t="shared" si="22"/>
        <v>0.96924134368358461</v>
      </c>
      <c r="X98">
        <f t="shared" si="23"/>
        <v>0.89231739244563135</v>
      </c>
    </row>
    <row r="99" spans="1:24" x14ac:dyDescent="0.25">
      <c r="A99" s="217" t="s">
        <v>230</v>
      </c>
      <c r="B99">
        <v>27545</v>
      </c>
      <c r="C99">
        <v>1888</v>
      </c>
      <c r="D99">
        <f t="shared" si="15"/>
        <v>52004960</v>
      </c>
      <c r="E99">
        <f t="shared" si="24"/>
        <v>1113755</v>
      </c>
      <c r="F99">
        <f t="shared" si="25"/>
        <v>14237716734</v>
      </c>
      <c r="G99">
        <f t="shared" si="16"/>
        <v>0.97695578872762556</v>
      </c>
      <c r="H99">
        <f t="shared" si="17"/>
        <v>0.92812996583245211</v>
      </c>
      <c r="I99" s="217" t="s">
        <v>232</v>
      </c>
      <c r="J99">
        <v>72108</v>
      </c>
      <c r="K99">
        <v>4484</v>
      </c>
      <c r="L99">
        <f t="shared" si="18"/>
        <v>323332272</v>
      </c>
      <c r="M99">
        <f t="shared" si="26"/>
        <v>1123524</v>
      </c>
      <c r="N99">
        <f t="shared" si="27"/>
        <v>31063651425</v>
      </c>
      <c r="O99">
        <f t="shared" si="19"/>
        <v>0.98002740703458846</v>
      </c>
      <c r="P99">
        <f t="shared" si="20"/>
        <v>0.9044864612989888</v>
      </c>
      <c r="Q99" s="217" t="s">
        <v>224</v>
      </c>
      <c r="R99">
        <v>59035</v>
      </c>
      <c r="S99">
        <v>7310</v>
      </c>
      <c r="T99">
        <f t="shared" si="21"/>
        <v>431545850</v>
      </c>
      <c r="U99">
        <f t="shared" si="28"/>
        <v>1125547</v>
      </c>
      <c r="V99">
        <f t="shared" si="29"/>
        <v>30468469528</v>
      </c>
      <c r="W99">
        <f t="shared" si="22"/>
        <v>0.97557734778855254</v>
      </c>
      <c r="X99">
        <f t="shared" si="23"/>
        <v>0.9051374758776366</v>
      </c>
    </row>
    <row r="100" spans="1:24" x14ac:dyDescent="0.25">
      <c r="A100" s="217" t="s">
        <v>220</v>
      </c>
      <c r="B100">
        <v>28896</v>
      </c>
      <c r="C100">
        <v>6367</v>
      </c>
      <c r="D100">
        <f t="shared" si="15"/>
        <v>183980832</v>
      </c>
      <c r="E100">
        <f t="shared" si="24"/>
        <v>1120122</v>
      </c>
      <c r="F100">
        <f t="shared" si="25"/>
        <v>14421697566</v>
      </c>
      <c r="G100">
        <f t="shared" si="16"/>
        <v>0.98254074907063527</v>
      </c>
      <c r="H100">
        <f t="shared" si="17"/>
        <v>0.94012333011327187</v>
      </c>
      <c r="I100" s="217" t="s">
        <v>217</v>
      </c>
      <c r="J100">
        <v>72624</v>
      </c>
      <c r="K100">
        <v>1741</v>
      </c>
      <c r="L100">
        <f t="shared" si="18"/>
        <v>126438384</v>
      </c>
      <c r="M100">
        <f t="shared" si="26"/>
        <v>1125265</v>
      </c>
      <c r="N100">
        <f t="shared" si="27"/>
        <v>31190089809</v>
      </c>
      <c r="O100">
        <f t="shared" si="19"/>
        <v>0.98154604634772047</v>
      </c>
      <c r="P100">
        <f t="shared" si="20"/>
        <v>0.90816799264737635</v>
      </c>
      <c r="Q100" s="217" t="s">
        <v>226</v>
      </c>
      <c r="R100">
        <v>60161</v>
      </c>
      <c r="S100">
        <v>3812</v>
      </c>
      <c r="T100">
        <f t="shared" si="21"/>
        <v>229333732</v>
      </c>
      <c r="U100">
        <f t="shared" si="28"/>
        <v>1129359</v>
      </c>
      <c r="V100">
        <f t="shared" si="29"/>
        <v>30697803260</v>
      </c>
      <c r="W100">
        <f t="shared" si="22"/>
        <v>0.97888143091415281</v>
      </c>
      <c r="X100">
        <f t="shared" si="23"/>
        <v>0.91195037322797168</v>
      </c>
    </row>
    <row r="101" spans="1:24" x14ac:dyDescent="0.25">
      <c r="A101" s="217" t="s">
        <v>226</v>
      </c>
      <c r="B101">
        <v>29309</v>
      </c>
      <c r="C101">
        <v>4483</v>
      </c>
      <c r="D101">
        <f t="shared" si="15"/>
        <v>131392247</v>
      </c>
      <c r="E101">
        <f t="shared" si="24"/>
        <v>1124605</v>
      </c>
      <c r="F101">
        <f t="shared" si="25"/>
        <v>14553089813</v>
      </c>
      <c r="G101">
        <f t="shared" si="16"/>
        <v>0.98647311552543537</v>
      </c>
      <c r="H101">
        <f t="shared" si="17"/>
        <v>0.94868854348259968</v>
      </c>
      <c r="I101" s="217" t="s">
        <v>227</v>
      </c>
      <c r="J101">
        <v>80573</v>
      </c>
      <c r="K101">
        <v>885</v>
      </c>
      <c r="L101">
        <f t="shared" si="18"/>
        <v>71307105</v>
      </c>
      <c r="M101">
        <f t="shared" si="26"/>
        <v>1126150</v>
      </c>
      <c r="N101">
        <f t="shared" si="27"/>
        <v>31261396914</v>
      </c>
      <c r="O101">
        <f t="shared" si="19"/>
        <v>0.98231801406289665</v>
      </c>
      <c r="P101">
        <f t="shared" si="20"/>
        <v>0.91024425567854794</v>
      </c>
      <c r="Q101" s="217" t="s">
        <v>227</v>
      </c>
      <c r="R101">
        <v>60439</v>
      </c>
      <c r="S101">
        <v>920</v>
      </c>
      <c r="T101">
        <f t="shared" si="21"/>
        <v>55603880</v>
      </c>
      <c r="U101">
        <f t="shared" si="28"/>
        <v>1130279</v>
      </c>
      <c r="V101">
        <f t="shared" si="29"/>
        <v>30753407140</v>
      </c>
      <c r="W101">
        <f t="shared" si="22"/>
        <v>0.97967884866744559</v>
      </c>
      <c r="X101">
        <f t="shared" si="23"/>
        <v>0.91360221712994227</v>
      </c>
    </row>
    <row r="102" spans="1:24" x14ac:dyDescent="0.25">
      <c r="A102" s="217" t="s">
        <v>245</v>
      </c>
      <c r="B102">
        <v>29919</v>
      </c>
      <c r="C102">
        <v>788</v>
      </c>
      <c r="D102">
        <f t="shared" si="15"/>
        <v>23576172</v>
      </c>
      <c r="E102">
        <f t="shared" si="24"/>
        <v>1125393</v>
      </c>
      <c r="F102">
        <f t="shared" si="25"/>
        <v>14576665985</v>
      </c>
      <c r="G102">
        <f t="shared" si="16"/>
        <v>0.98716432783111963</v>
      </c>
      <c r="H102">
        <f t="shared" si="17"/>
        <v>0.95022542977705493</v>
      </c>
      <c r="I102" s="217" t="s">
        <v>231</v>
      </c>
      <c r="J102">
        <v>83007</v>
      </c>
      <c r="K102">
        <v>982</v>
      </c>
      <c r="L102">
        <f t="shared" si="18"/>
        <v>81512874</v>
      </c>
      <c r="M102">
        <f t="shared" si="26"/>
        <v>1127132</v>
      </c>
      <c r="N102">
        <f t="shared" si="27"/>
        <v>31342909788</v>
      </c>
      <c r="O102">
        <f t="shared" si="19"/>
        <v>0.98317459292877574</v>
      </c>
      <c r="P102">
        <f t="shared" si="20"/>
        <v>0.91261768209728611</v>
      </c>
      <c r="Q102" s="217" t="s">
        <v>230</v>
      </c>
      <c r="R102">
        <v>63882</v>
      </c>
      <c r="S102">
        <v>2405</v>
      </c>
      <c r="T102">
        <f t="shared" si="21"/>
        <v>153636210</v>
      </c>
      <c r="U102">
        <f t="shared" si="28"/>
        <v>1132684</v>
      </c>
      <c r="V102">
        <f t="shared" si="29"/>
        <v>30907043350</v>
      </c>
      <c r="W102">
        <f t="shared" si="22"/>
        <v>0.98176340268556428</v>
      </c>
      <c r="X102">
        <f t="shared" si="23"/>
        <v>0.91816634173078615</v>
      </c>
    </row>
    <row r="103" spans="1:24" x14ac:dyDescent="0.25">
      <c r="A103" s="217" t="s">
        <v>231</v>
      </c>
      <c r="B103">
        <v>30159</v>
      </c>
      <c r="C103">
        <v>996</v>
      </c>
      <c r="D103">
        <f t="shared" si="15"/>
        <v>30038364</v>
      </c>
      <c r="E103">
        <f t="shared" si="24"/>
        <v>1126389</v>
      </c>
      <c r="F103">
        <f t="shared" si="25"/>
        <v>14606704349</v>
      </c>
      <c r="G103">
        <f t="shared" si="16"/>
        <v>0.98803799211596932</v>
      </c>
      <c r="H103">
        <f t="shared" si="17"/>
        <v>0.95218357420946986</v>
      </c>
      <c r="I103" s="217" t="s">
        <v>243</v>
      </c>
      <c r="J103">
        <v>85548</v>
      </c>
      <c r="K103">
        <v>182</v>
      </c>
      <c r="L103">
        <f t="shared" si="18"/>
        <v>15569736</v>
      </c>
      <c r="M103">
        <f t="shared" si="26"/>
        <v>1127314</v>
      </c>
      <c r="N103">
        <f t="shared" si="27"/>
        <v>31358479524</v>
      </c>
      <c r="O103">
        <f t="shared" si="19"/>
        <v>0.98333334787133175</v>
      </c>
      <c r="P103">
        <f t="shared" si="20"/>
        <v>0.91307102916924898</v>
      </c>
      <c r="Q103" s="217" t="s">
        <v>231</v>
      </c>
      <c r="R103">
        <v>64504</v>
      </c>
      <c r="S103">
        <v>966</v>
      </c>
      <c r="T103">
        <f t="shared" si="21"/>
        <v>62310864</v>
      </c>
      <c r="U103">
        <f t="shared" si="28"/>
        <v>1133650</v>
      </c>
      <c r="V103">
        <f t="shared" si="29"/>
        <v>30969354214</v>
      </c>
      <c r="W103">
        <f t="shared" si="22"/>
        <v>0.98260069132652172</v>
      </c>
      <c r="X103">
        <f t="shared" si="23"/>
        <v>0.92001743235116951</v>
      </c>
    </row>
    <row r="104" spans="1:24" x14ac:dyDescent="0.25">
      <c r="A104" s="217" t="s">
        <v>243</v>
      </c>
      <c r="B104">
        <v>31554</v>
      </c>
      <c r="C104">
        <v>136</v>
      </c>
      <c r="D104">
        <f t="shared" si="15"/>
        <v>4291344</v>
      </c>
      <c r="E104">
        <f t="shared" si="24"/>
        <v>1126525</v>
      </c>
      <c r="F104">
        <f t="shared" si="25"/>
        <v>14610995693</v>
      </c>
      <c r="G104">
        <f t="shared" si="16"/>
        <v>0.98815728764080824</v>
      </c>
      <c r="H104">
        <f t="shared" si="17"/>
        <v>0.95246331885072855</v>
      </c>
      <c r="I104" s="217" t="s">
        <v>226</v>
      </c>
      <c r="J104">
        <v>94149</v>
      </c>
      <c r="K104">
        <v>3854</v>
      </c>
      <c r="L104">
        <f t="shared" si="18"/>
        <v>362850246</v>
      </c>
      <c r="M104">
        <f t="shared" si="26"/>
        <v>1131168</v>
      </c>
      <c r="N104">
        <f t="shared" si="27"/>
        <v>31721329770</v>
      </c>
      <c r="O104">
        <f t="shared" si="19"/>
        <v>0.98669511462194082</v>
      </c>
      <c r="P104">
        <f t="shared" si="20"/>
        <v>0.92363621130111773</v>
      </c>
      <c r="Q104" s="217" t="s">
        <v>232</v>
      </c>
      <c r="R104">
        <v>65096</v>
      </c>
      <c r="S104">
        <v>4515</v>
      </c>
      <c r="T104">
        <f t="shared" si="21"/>
        <v>293908440</v>
      </c>
      <c r="U104">
        <f t="shared" si="28"/>
        <v>1138165</v>
      </c>
      <c r="V104">
        <f t="shared" si="29"/>
        <v>31263262654</v>
      </c>
      <c r="W104">
        <f t="shared" si="22"/>
        <v>0.98651410562664898</v>
      </c>
      <c r="X104">
        <f t="shared" si="23"/>
        <v>0.92874867312702325</v>
      </c>
    </row>
    <row r="105" spans="1:24" x14ac:dyDescent="0.25">
      <c r="A105" s="217" t="s">
        <v>223</v>
      </c>
      <c r="B105">
        <v>31853</v>
      </c>
      <c r="C105">
        <v>978</v>
      </c>
      <c r="D105">
        <f t="shared" si="15"/>
        <v>31152234</v>
      </c>
      <c r="E105">
        <f t="shared" si="24"/>
        <v>1127503</v>
      </c>
      <c r="F105">
        <f t="shared" si="25"/>
        <v>14642147927</v>
      </c>
      <c r="G105">
        <f t="shared" si="16"/>
        <v>0.98901516281207624</v>
      </c>
      <c r="H105">
        <f t="shared" si="17"/>
        <v>0.95449407437271316</v>
      </c>
      <c r="I105" s="217" t="s">
        <v>209</v>
      </c>
      <c r="J105">
        <v>95369</v>
      </c>
      <c r="K105">
        <v>474</v>
      </c>
      <c r="L105">
        <f t="shared" si="18"/>
        <v>45204906</v>
      </c>
      <c r="M105">
        <f t="shared" si="26"/>
        <v>1131642</v>
      </c>
      <c r="N105">
        <f t="shared" si="27"/>
        <v>31766534676</v>
      </c>
      <c r="O105">
        <f t="shared" si="19"/>
        <v>0.98710857529650975</v>
      </c>
      <c r="P105">
        <f t="shared" si="20"/>
        <v>0.92495245145916904</v>
      </c>
      <c r="Q105" s="217" t="s">
        <v>239</v>
      </c>
      <c r="R105">
        <v>77805</v>
      </c>
      <c r="S105">
        <v>112</v>
      </c>
      <c r="T105">
        <f t="shared" si="21"/>
        <v>8714160</v>
      </c>
      <c r="U105">
        <f t="shared" si="28"/>
        <v>1138277</v>
      </c>
      <c r="V105">
        <f t="shared" si="29"/>
        <v>31271976814</v>
      </c>
      <c r="W105">
        <f t="shared" si="22"/>
        <v>0.98661118257052816</v>
      </c>
      <c r="X105">
        <f t="shared" si="23"/>
        <v>0.92900754772456573</v>
      </c>
    </row>
    <row r="106" spans="1:24" x14ac:dyDescent="0.25">
      <c r="A106" s="217" t="s">
        <v>232</v>
      </c>
      <c r="B106">
        <v>37819</v>
      </c>
      <c r="C106">
        <v>3582</v>
      </c>
      <c r="D106">
        <f t="shared" si="15"/>
        <v>135467658</v>
      </c>
      <c r="E106">
        <f t="shared" si="24"/>
        <v>1131085</v>
      </c>
      <c r="F106">
        <f t="shared" si="25"/>
        <v>14777615585</v>
      </c>
      <c r="G106">
        <f t="shared" si="16"/>
        <v>0.99215719641481859</v>
      </c>
      <c r="H106">
        <f t="shared" si="17"/>
        <v>0.96332495611730451</v>
      </c>
      <c r="I106" s="217" t="s">
        <v>244</v>
      </c>
      <c r="J106">
        <v>96755</v>
      </c>
      <c r="K106">
        <v>5253</v>
      </c>
      <c r="L106">
        <f t="shared" si="18"/>
        <v>508254015</v>
      </c>
      <c r="M106">
        <f t="shared" si="26"/>
        <v>1136895</v>
      </c>
      <c r="N106">
        <f t="shared" si="27"/>
        <v>32274788691</v>
      </c>
      <c r="O106">
        <f t="shared" si="19"/>
        <v>0.9916906616330301</v>
      </c>
      <c r="P106">
        <f t="shared" si="20"/>
        <v>0.9397513837926158</v>
      </c>
      <c r="Q106" s="217" t="s">
        <v>242</v>
      </c>
      <c r="R106">
        <v>93896</v>
      </c>
      <c r="S106">
        <v>1182</v>
      </c>
      <c r="T106">
        <f t="shared" si="21"/>
        <v>110985072</v>
      </c>
      <c r="U106">
        <f t="shared" si="28"/>
        <v>1139459</v>
      </c>
      <c r="V106">
        <f t="shared" si="29"/>
        <v>31382961886</v>
      </c>
      <c r="W106">
        <f t="shared" si="22"/>
        <v>0.98763569103182391</v>
      </c>
      <c r="X106">
        <f t="shared" si="23"/>
        <v>0.93230462005824033</v>
      </c>
    </row>
    <row r="107" spans="1:24" x14ac:dyDescent="0.25">
      <c r="A107" s="217" t="s">
        <v>227</v>
      </c>
      <c r="B107">
        <v>38941</v>
      </c>
      <c r="C107">
        <v>730</v>
      </c>
      <c r="D107">
        <f t="shared" si="15"/>
        <v>28426930</v>
      </c>
      <c r="E107">
        <f t="shared" si="24"/>
        <v>1131815</v>
      </c>
      <c r="F107">
        <f t="shared" si="25"/>
        <v>14806042515</v>
      </c>
      <c r="G107">
        <f t="shared" si="16"/>
        <v>0.99279753268785098</v>
      </c>
      <c r="H107">
        <f t="shared" si="17"/>
        <v>0.96517805419914904</v>
      </c>
      <c r="I107" s="217" t="s">
        <v>245</v>
      </c>
      <c r="J107">
        <v>100534</v>
      </c>
      <c r="K107">
        <v>832</v>
      </c>
      <c r="L107">
        <f t="shared" si="18"/>
        <v>83644288</v>
      </c>
      <c r="M107">
        <f t="shared" si="26"/>
        <v>1137727</v>
      </c>
      <c r="N107">
        <f t="shared" si="27"/>
        <v>32358432979</v>
      </c>
      <c r="O107">
        <f t="shared" si="19"/>
        <v>0.99241639851328611</v>
      </c>
      <c r="P107">
        <f t="shared" si="20"/>
        <v>0.94218687101290144</v>
      </c>
      <c r="Q107" s="217" t="s">
        <v>243</v>
      </c>
      <c r="R107">
        <v>96308</v>
      </c>
      <c r="S107">
        <v>201</v>
      </c>
      <c r="T107">
        <f t="shared" si="21"/>
        <v>19357908</v>
      </c>
      <c r="U107">
        <f t="shared" si="28"/>
        <v>1139660</v>
      </c>
      <c r="V107">
        <f t="shared" si="29"/>
        <v>31402319794</v>
      </c>
      <c r="W107">
        <f t="shared" si="22"/>
        <v>0.98780990947574987</v>
      </c>
      <c r="X107">
        <f t="shared" si="23"/>
        <v>0.93287969219861444</v>
      </c>
    </row>
    <row r="108" spans="1:24" x14ac:dyDescent="0.25">
      <c r="A108" s="217" t="s">
        <v>217</v>
      </c>
      <c r="B108">
        <v>39426</v>
      </c>
      <c r="C108">
        <v>1597</v>
      </c>
      <c r="D108">
        <f t="shared" si="15"/>
        <v>62963322</v>
      </c>
      <c r="E108">
        <f t="shared" si="24"/>
        <v>1133412</v>
      </c>
      <c r="F108">
        <f t="shared" si="25"/>
        <v>14869005837</v>
      </c>
      <c r="G108">
        <f t="shared" si="16"/>
        <v>0.99419837793173138</v>
      </c>
      <c r="H108">
        <f t="shared" si="17"/>
        <v>0.96928251469575422</v>
      </c>
      <c r="I108" s="217" t="s">
        <v>239</v>
      </c>
      <c r="J108">
        <v>109374</v>
      </c>
      <c r="K108">
        <v>93</v>
      </c>
      <c r="L108">
        <f t="shared" si="18"/>
        <v>10171782</v>
      </c>
      <c r="M108">
        <f t="shared" si="26"/>
        <v>1137820</v>
      </c>
      <c r="N108">
        <f t="shared" si="27"/>
        <v>32368604761</v>
      </c>
      <c r="O108">
        <f t="shared" si="19"/>
        <v>0.99249752054437246</v>
      </c>
      <c r="P108">
        <f t="shared" si="20"/>
        <v>0.94248304479429024</v>
      </c>
      <c r="Q108" s="217" t="s">
        <v>244</v>
      </c>
      <c r="R108">
        <v>96723</v>
      </c>
      <c r="S108">
        <v>5372</v>
      </c>
      <c r="T108">
        <f t="shared" si="21"/>
        <v>519595956</v>
      </c>
      <c r="U108">
        <f t="shared" si="28"/>
        <v>1145032</v>
      </c>
      <c r="V108">
        <f t="shared" si="29"/>
        <v>31921915750</v>
      </c>
      <c r="W108">
        <f t="shared" si="22"/>
        <v>0.99246613574823783</v>
      </c>
      <c r="X108">
        <f t="shared" si="23"/>
        <v>0.94831551091139443</v>
      </c>
    </row>
    <row r="109" spans="1:24" x14ac:dyDescent="0.25">
      <c r="A109" s="217" t="s">
        <v>242</v>
      </c>
      <c r="B109">
        <v>43390</v>
      </c>
      <c r="C109">
        <v>1100</v>
      </c>
      <c r="D109">
        <f t="shared" si="15"/>
        <v>47729000</v>
      </c>
      <c r="E109">
        <f t="shared" si="24"/>
        <v>1134512</v>
      </c>
      <c r="F109">
        <f t="shared" si="25"/>
        <v>14916734837</v>
      </c>
      <c r="G109">
        <f t="shared" si="16"/>
        <v>0.99516326820616374</v>
      </c>
      <c r="H109">
        <f t="shared" si="17"/>
        <v>0.97239387840433478</v>
      </c>
      <c r="I109" s="217" t="s">
        <v>242</v>
      </c>
      <c r="J109">
        <v>110908</v>
      </c>
      <c r="K109">
        <v>1171</v>
      </c>
      <c r="L109">
        <f t="shared" si="18"/>
        <v>129873268</v>
      </c>
      <c r="M109">
        <f t="shared" si="26"/>
        <v>1138991</v>
      </c>
      <c r="N109">
        <f t="shared" si="27"/>
        <v>32498478029</v>
      </c>
      <c r="O109">
        <f t="shared" si="19"/>
        <v>0.9935189603121366</v>
      </c>
      <c r="P109">
        <f t="shared" si="20"/>
        <v>0.94626459033713373</v>
      </c>
      <c r="Q109" s="217" t="s">
        <v>245</v>
      </c>
      <c r="R109">
        <v>98390</v>
      </c>
      <c r="S109">
        <v>821</v>
      </c>
      <c r="T109">
        <f t="shared" si="21"/>
        <v>80778190</v>
      </c>
      <c r="U109">
        <f t="shared" si="28"/>
        <v>1145853</v>
      </c>
      <c r="V109">
        <f t="shared" si="29"/>
        <v>32002693940</v>
      </c>
      <c r="W109">
        <f t="shared" si="22"/>
        <v>0.99317774441720896</v>
      </c>
      <c r="X109">
        <f t="shared" si="23"/>
        <v>0.95071521684133531</v>
      </c>
    </row>
    <row r="110" spans="1:24" x14ac:dyDescent="0.25">
      <c r="A110" s="217" t="s">
        <v>239</v>
      </c>
      <c r="B110">
        <v>46944</v>
      </c>
      <c r="C110">
        <v>110</v>
      </c>
      <c r="D110">
        <f t="shared" si="15"/>
        <v>5163840</v>
      </c>
      <c r="E110">
        <f t="shared" si="24"/>
        <v>1134622</v>
      </c>
      <c r="F110">
        <f t="shared" si="25"/>
        <v>14921898677</v>
      </c>
      <c r="G110">
        <f t="shared" si="16"/>
        <v>0.99525975723360693</v>
      </c>
      <c r="H110">
        <f t="shared" si="17"/>
        <v>0.97273049941824485</v>
      </c>
      <c r="I110" s="217" t="s">
        <v>251</v>
      </c>
      <c r="J110">
        <v>126176</v>
      </c>
      <c r="K110">
        <v>445</v>
      </c>
      <c r="L110">
        <f t="shared" si="18"/>
        <v>56148320</v>
      </c>
      <c r="M110">
        <f t="shared" si="26"/>
        <v>1139436</v>
      </c>
      <c r="N110">
        <f t="shared" si="27"/>
        <v>32554626349</v>
      </c>
      <c r="O110">
        <f t="shared" si="19"/>
        <v>0.99390712486948507</v>
      </c>
      <c r="P110">
        <f t="shared" si="20"/>
        <v>0.94789947203760927</v>
      </c>
      <c r="Q110" s="217" t="s">
        <v>248</v>
      </c>
      <c r="R110">
        <v>119409</v>
      </c>
      <c r="S110">
        <v>270</v>
      </c>
      <c r="T110">
        <f t="shared" si="21"/>
        <v>32240430</v>
      </c>
      <c r="U110">
        <f t="shared" si="28"/>
        <v>1146123</v>
      </c>
      <c r="V110">
        <f t="shared" si="29"/>
        <v>32034934370</v>
      </c>
      <c r="W110">
        <f t="shared" si="22"/>
        <v>0.99341176919263185</v>
      </c>
      <c r="X110">
        <f t="shared" si="23"/>
        <v>0.95167299456642229</v>
      </c>
    </row>
    <row r="111" spans="1:24" x14ac:dyDescent="0.25">
      <c r="A111" s="217" t="s">
        <v>248</v>
      </c>
      <c r="B111">
        <v>50397</v>
      </c>
      <c r="C111">
        <v>277</v>
      </c>
      <c r="D111">
        <f t="shared" si="15"/>
        <v>13959969</v>
      </c>
      <c r="E111">
        <f t="shared" si="24"/>
        <v>1134899</v>
      </c>
      <c r="F111">
        <f t="shared" si="25"/>
        <v>14935858646</v>
      </c>
      <c r="G111">
        <f t="shared" si="16"/>
        <v>0.99550273414816859</v>
      </c>
      <c r="H111">
        <f t="shared" si="17"/>
        <v>0.97364052353187613</v>
      </c>
      <c r="I111" s="217" t="s">
        <v>248</v>
      </c>
      <c r="J111">
        <v>151681</v>
      </c>
      <c r="K111">
        <v>260</v>
      </c>
      <c r="L111">
        <f t="shared" si="18"/>
        <v>39437060</v>
      </c>
      <c r="M111">
        <f t="shared" si="26"/>
        <v>1139696</v>
      </c>
      <c r="N111">
        <f t="shared" si="27"/>
        <v>32594063409</v>
      </c>
      <c r="O111">
        <f t="shared" si="19"/>
        <v>0.99413391764456516</v>
      </c>
      <c r="P111">
        <f t="shared" si="20"/>
        <v>0.94904776868681551</v>
      </c>
      <c r="Q111" s="217" t="s">
        <v>251</v>
      </c>
      <c r="R111">
        <v>153246</v>
      </c>
      <c r="S111">
        <v>450</v>
      </c>
      <c r="T111">
        <f t="shared" si="21"/>
        <v>68960700</v>
      </c>
      <c r="U111">
        <f t="shared" si="28"/>
        <v>1146573</v>
      </c>
      <c r="V111">
        <f t="shared" si="29"/>
        <v>32103895070</v>
      </c>
      <c r="W111">
        <f t="shared" si="22"/>
        <v>0.99380181048500338</v>
      </c>
      <c r="X111">
        <f t="shared" si="23"/>
        <v>0.95372163418960365</v>
      </c>
    </row>
    <row r="112" spans="1:24" x14ac:dyDescent="0.25">
      <c r="A112" s="217" t="s">
        <v>251</v>
      </c>
      <c r="B112">
        <v>54652</v>
      </c>
      <c r="C112">
        <v>388</v>
      </c>
      <c r="D112">
        <f t="shared" si="15"/>
        <v>21204976</v>
      </c>
      <c r="E112">
        <f t="shared" si="24"/>
        <v>1135287</v>
      </c>
      <c r="F112">
        <f t="shared" si="25"/>
        <v>14957063622</v>
      </c>
      <c r="G112">
        <f t="shared" si="16"/>
        <v>0.99584307726315013</v>
      </c>
      <c r="H112">
        <f t="shared" si="17"/>
        <v>0.97502283602046214</v>
      </c>
      <c r="I112" s="217" t="s">
        <v>252</v>
      </c>
      <c r="J112">
        <v>179325</v>
      </c>
      <c r="K112">
        <v>2147</v>
      </c>
      <c r="L112">
        <f t="shared" si="18"/>
        <v>385010775</v>
      </c>
      <c r="M112">
        <f t="shared" si="26"/>
        <v>1141843</v>
      </c>
      <c r="N112">
        <f t="shared" si="27"/>
        <v>32979074184</v>
      </c>
      <c r="O112">
        <f t="shared" si="19"/>
        <v>0.99600670259878354</v>
      </c>
      <c r="P112">
        <f t="shared" si="20"/>
        <v>0.96025820330949696</v>
      </c>
      <c r="Q112" s="217" t="s">
        <v>252</v>
      </c>
      <c r="R112">
        <v>167514</v>
      </c>
      <c r="S112">
        <v>2521</v>
      </c>
      <c r="T112">
        <f t="shared" si="21"/>
        <v>422302794</v>
      </c>
      <c r="U112">
        <f t="shared" si="28"/>
        <v>1149094</v>
      </c>
      <c r="V112">
        <f t="shared" si="29"/>
        <v>32526197864</v>
      </c>
      <c r="W112">
        <f t="shared" si="22"/>
        <v>0.99598690848071114</v>
      </c>
      <c r="X112">
        <f t="shared" si="23"/>
        <v>0.96626713092569538</v>
      </c>
    </row>
    <row r="113" spans="1:24" x14ac:dyDescent="0.25">
      <c r="A113" s="217" t="s">
        <v>252</v>
      </c>
      <c r="B113">
        <v>58987</v>
      </c>
      <c r="C113">
        <v>1686</v>
      </c>
      <c r="D113">
        <f t="shared" si="15"/>
        <v>99452082</v>
      </c>
      <c r="E113">
        <f t="shared" si="24"/>
        <v>1136973</v>
      </c>
      <c r="F113">
        <f t="shared" si="25"/>
        <v>15056515704</v>
      </c>
      <c r="G113">
        <f t="shared" si="16"/>
        <v>0.99732199090196183</v>
      </c>
      <c r="H113">
        <f t="shared" si="17"/>
        <v>0.98150593012839604</v>
      </c>
      <c r="I113" s="217" t="s">
        <v>254</v>
      </c>
      <c r="J113">
        <v>276186</v>
      </c>
      <c r="K113">
        <v>1351</v>
      </c>
      <c r="L113">
        <f t="shared" si="18"/>
        <v>373127286</v>
      </c>
      <c r="M113">
        <f t="shared" si="26"/>
        <v>1143194</v>
      </c>
      <c r="N113">
        <f t="shared" si="27"/>
        <v>33352201470</v>
      </c>
      <c r="O113">
        <f t="shared" si="19"/>
        <v>0.99718515274929542</v>
      </c>
      <c r="P113">
        <f t="shared" si="20"/>
        <v>0.97112262404068717</v>
      </c>
      <c r="Q113" s="217" t="s">
        <v>254</v>
      </c>
      <c r="R113">
        <v>175310</v>
      </c>
      <c r="S113">
        <v>1398</v>
      </c>
      <c r="T113">
        <f t="shared" si="21"/>
        <v>245083380</v>
      </c>
      <c r="U113">
        <f t="shared" si="28"/>
        <v>1150492</v>
      </c>
      <c r="V113">
        <f t="shared" si="29"/>
        <v>32771281244</v>
      </c>
      <c r="W113">
        <f t="shared" si="22"/>
        <v>0.99719863676234521</v>
      </c>
      <c r="X113">
        <f t="shared" si="23"/>
        <v>0.97354790857515683</v>
      </c>
    </row>
    <row r="114" spans="1:24" x14ac:dyDescent="0.25">
      <c r="A114" s="217" t="s">
        <v>255</v>
      </c>
      <c r="B114">
        <v>92926</v>
      </c>
      <c r="C114">
        <v>3053</v>
      </c>
      <c r="D114">
        <f t="shared" si="15"/>
        <v>283703078</v>
      </c>
      <c r="E114">
        <f t="shared" si="24"/>
        <v>1140026</v>
      </c>
      <c r="F114">
        <f t="shared" si="25"/>
        <v>15340218782</v>
      </c>
      <c r="G114">
        <f t="shared" si="16"/>
        <v>1</v>
      </c>
      <c r="H114">
        <f t="shared" si="17"/>
        <v>1</v>
      </c>
      <c r="I114" s="217" t="s">
        <v>255</v>
      </c>
      <c r="J114">
        <v>307333</v>
      </c>
      <c r="K114">
        <v>3227</v>
      </c>
      <c r="L114">
        <f t="shared" si="18"/>
        <v>991763591</v>
      </c>
      <c r="M114">
        <f t="shared" si="26"/>
        <v>1146421</v>
      </c>
      <c r="N114">
        <f t="shared" si="27"/>
        <v>34343965061</v>
      </c>
      <c r="O114">
        <f t="shared" si="19"/>
        <v>1</v>
      </c>
      <c r="P114">
        <f t="shared" si="20"/>
        <v>1</v>
      </c>
      <c r="Q114" s="217" t="s">
        <v>255</v>
      </c>
      <c r="R114">
        <v>275502</v>
      </c>
      <c r="S114">
        <v>3232</v>
      </c>
      <c r="T114">
        <f t="shared" si="21"/>
        <v>890422464</v>
      </c>
      <c r="U114">
        <f t="shared" si="28"/>
        <v>1153724</v>
      </c>
      <c r="V114">
        <f t="shared" si="29"/>
        <v>33661703708</v>
      </c>
      <c r="W114">
        <f t="shared" si="22"/>
        <v>1</v>
      </c>
      <c r="X114">
        <f t="shared" si="23"/>
        <v>1</v>
      </c>
    </row>
  </sheetData>
  <sortState ref="Q3:S114">
    <sortCondition ref="R3:R114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0"/>
  <sheetViews>
    <sheetView topLeftCell="H61" zoomScaleNormal="100" workbookViewId="0">
      <selection activeCell="X3" sqref="X3:X90"/>
    </sheetView>
  </sheetViews>
  <sheetFormatPr baseColWidth="10" defaultRowHeight="15" x14ac:dyDescent="0.25"/>
  <cols>
    <col min="16" max="16" width="12" bestFit="1" customWidth="1"/>
  </cols>
  <sheetData>
    <row r="1" spans="1:24" x14ac:dyDescent="0.25">
      <c r="A1">
        <v>1996</v>
      </c>
      <c r="I1">
        <v>2008</v>
      </c>
      <c r="Q1">
        <v>2010</v>
      </c>
    </row>
    <row r="2" spans="1:24" x14ac:dyDescent="0.25">
      <c r="A2" s="218" t="s">
        <v>256</v>
      </c>
      <c r="B2" s="218" t="s">
        <v>307</v>
      </c>
      <c r="C2" s="218" t="s">
        <v>259</v>
      </c>
      <c r="D2" s="218" t="s">
        <v>356</v>
      </c>
      <c r="E2" s="218" t="s">
        <v>265</v>
      </c>
      <c r="F2" s="218" t="s">
        <v>354</v>
      </c>
      <c r="G2" s="218" t="s">
        <v>264</v>
      </c>
      <c r="H2" s="218" t="s">
        <v>355</v>
      </c>
      <c r="I2" s="218" t="s">
        <v>256</v>
      </c>
      <c r="J2" s="218" t="s">
        <v>307</v>
      </c>
      <c r="K2" s="218" t="s">
        <v>259</v>
      </c>
      <c r="L2" s="218" t="s">
        <v>356</v>
      </c>
      <c r="M2" s="218" t="s">
        <v>265</v>
      </c>
      <c r="N2" s="218" t="s">
        <v>354</v>
      </c>
      <c r="O2" s="218" t="s">
        <v>264</v>
      </c>
      <c r="P2" s="218" t="s">
        <v>355</v>
      </c>
      <c r="Q2" s="218" t="s">
        <v>256</v>
      </c>
      <c r="R2" s="218" t="s">
        <v>307</v>
      </c>
      <c r="S2" s="218" t="s">
        <v>259</v>
      </c>
      <c r="T2" s="218" t="s">
        <v>356</v>
      </c>
      <c r="U2" s="218" t="s">
        <v>265</v>
      </c>
      <c r="V2" s="218" t="s">
        <v>354</v>
      </c>
      <c r="W2" s="218" t="s">
        <v>264</v>
      </c>
      <c r="X2" s="218" t="s">
        <v>355</v>
      </c>
    </row>
    <row r="3" spans="1:24" x14ac:dyDescent="0.25">
      <c r="A3" s="217" t="s">
        <v>5</v>
      </c>
      <c r="B3">
        <v>6054</v>
      </c>
      <c r="C3">
        <v>301</v>
      </c>
      <c r="D3">
        <f>B3*C3</f>
        <v>1822254</v>
      </c>
      <c r="E3">
        <f>C3</f>
        <v>301</v>
      </c>
      <c r="F3">
        <f>D3</f>
        <v>1822254</v>
      </c>
      <c r="G3">
        <f>E3/$E$90</f>
        <v>4.4512930932494142E-4</v>
      </c>
      <c r="H3">
        <f>F3/$F$90</f>
        <v>1.7735439802862081E-4</v>
      </c>
      <c r="I3" s="217" t="s">
        <v>11</v>
      </c>
      <c r="J3">
        <v>9223</v>
      </c>
      <c r="K3">
        <v>157</v>
      </c>
      <c r="L3">
        <f>J3*K3</f>
        <v>1448011</v>
      </c>
      <c r="M3">
        <f>K3</f>
        <v>157</v>
      </c>
      <c r="N3">
        <f>L3</f>
        <v>1448011</v>
      </c>
      <c r="O3">
        <f>M3/$M$90</f>
        <v>2.2394787292313311E-4</v>
      </c>
      <c r="P3">
        <f>N3/$N$90</f>
        <v>6.4672316246840476E-5</v>
      </c>
      <c r="Q3" s="217" t="s">
        <v>5</v>
      </c>
      <c r="R3">
        <v>9510</v>
      </c>
      <c r="S3">
        <v>348</v>
      </c>
      <c r="T3">
        <f>R3*S3</f>
        <v>3309480</v>
      </c>
      <c r="U3">
        <f>S3</f>
        <v>348</v>
      </c>
      <c r="V3">
        <f>T3</f>
        <v>3309480</v>
      </c>
      <c r="W3">
        <f>U3/$U$90</f>
        <v>4.9203761542735867E-4</v>
      </c>
      <c r="X3">
        <f>V3/$V$90</f>
        <v>1.540661808546364E-4</v>
      </c>
    </row>
    <row r="4" spans="1:24" x14ac:dyDescent="0.25">
      <c r="A4" s="217" t="s">
        <v>210</v>
      </c>
      <c r="B4">
        <v>6067</v>
      </c>
      <c r="C4">
        <v>158</v>
      </c>
      <c r="D4">
        <f t="shared" ref="D4:D67" si="0">B4*C4</f>
        <v>958586</v>
      </c>
      <c r="E4">
        <f>E3+C4</f>
        <v>459</v>
      </c>
      <c r="F4">
        <f>F3+D4</f>
        <v>2780840</v>
      </c>
      <c r="G4">
        <f t="shared" ref="G4:G67" si="1">E4/$E$90</f>
        <v>6.7878522584766815E-4</v>
      </c>
      <c r="H4">
        <f t="shared" ref="H4:H67" si="2">F4/$F$90</f>
        <v>2.7065063608800415E-4</v>
      </c>
      <c r="I4" s="217" t="s">
        <v>5</v>
      </c>
      <c r="J4">
        <v>9496</v>
      </c>
      <c r="K4">
        <v>343</v>
      </c>
      <c r="L4">
        <f t="shared" ref="L4:L67" si="3">J4*K4</f>
        <v>3257128</v>
      </c>
      <c r="M4">
        <f>M3+K4</f>
        <v>500</v>
      </c>
      <c r="N4">
        <f>N3+L4</f>
        <v>4705139</v>
      </c>
      <c r="O4">
        <f t="shared" ref="O4:O67" si="4">M4/$M$90</f>
        <v>7.1320978637940476E-4</v>
      </c>
      <c r="P4">
        <f t="shared" ref="P4:P67" si="5">N4/$N$90</f>
        <v>2.1014497638025039E-4</v>
      </c>
      <c r="Q4" s="217" t="s">
        <v>7</v>
      </c>
      <c r="R4">
        <v>10306</v>
      </c>
      <c r="S4">
        <v>166</v>
      </c>
      <c r="T4">
        <f t="shared" ref="T4:T67" si="6">R4*S4</f>
        <v>1710796</v>
      </c>
      <c r="U4">
        <f>U3+S4</f>
        <v>514</v>
      </c>
      <c r="V4">
        <f>V3+T4</f>
        <v>5020276</v>
      </c>
      <c r="W4">
        <f t="shared" ref="W4:W67" si="7">U4/$U$90</f>
        <v>7.2674521359098387E-4</v>
      </c>
      <c r="X4">
        <f t="shared" ref="X4:X67" si="8">V4/$V$90</f>
        <v>2.3370884554558139E-4</v>
      </c>
    </row>
    <row r="5" spans="1:24" x14ac:dyDescent="0.25">
      <c r="A5" s="217" t="s">
        <v>7</v>
      </c>
      <c r="B5">
        <v>6107</v>
      </c>
      <c r="C5">
        <v>144</v>
      </c>
      <c r="D5">
        <f t="shared" si="0"/>
        <v>879408</v>
      </c>
      <c r="E5">
        <f t="shared" ref="E5:E68" si="9">E4+C5</f>
        <v>603</v>
      </c>
      <c r="F5">
        <f t="shared" ref="F5:F68" si="10">F4+D5</f>
        <v>3660248</v>
      </c>
      <c r="G5">
        <f t="shared" si="1"/>
        <v>8.9173745356458365E-4</v>
      </c>
      <c r="H5">
        <f t="shared" si="2"/>
        <v>3.5624072202638228E-4</v>
      </c>
      <c r="I5" s="217" t="s">
        <v>8</v>
      </c>
      <c r="J5">
        <v>9962</v>
      </c>
      <c r="K5">
        <v>239</v>
      </c>
      <c r="L5">
        <f t="shared" si="3"/>
        <v>2380918</v>
      </c>
      <c r="M5">
        <f t="shared" ref="M5:M68" si="11">M4+K5</f>
        <v>739</v>
      </c>
      <c r="N5">
        <f t="shared" ref="N5:N68" si="12">N4+L5</f>
        <v>7086057</v>
      </c>
      <c r="O5">
        <f t="shared" si="4"/>
        <v>1.0541240642687603E-3</v>
      </c>
      <c r="P5">
        <f t="shared" si="5"/>
        <v>3.164835897290405E-4</v>
      </c>
      <c r="Q5" s="217" t="s">
        <v>8</v>
      </c>
      <c r="R5">
        <v>10560</v>
      </c>
      <c r="S5">
        <v>253</v>
      </c>
      <c r="T5">
        <f t="shared" si="6"/>
        <v>2671680</v>
      </c>
      <c r="U5">
        <f t="shared" ref="U5:U68" si="13">U4+S5</f>
        <v>767</v>
      </c>
      <c r="V5">
        <f t="shared" ref="V5:V68" si="14">V4+T5</f>
        <v>7691956</v>
      </c>
      <c r="W5">
        <f t="shared" si="7"/>
        <v>1.0844622156114486E-3</v>
      </c>
      <c r="X5">
        <f t="shared" si="8"/>
        <v>3.5808353101451153E-4</v>
      </c>
    </row>
    <row r="6" spans="1:24" x14ac:dyDescent="0.25">
      <c r="A6" s="217" t="s">
        <v>83</v>
      </c>
      <c r="B6">
        <v>6177</v>
      </c>
      <c r="C6">
        <v>4287</v>
      </c>
      <c r="D6">
        <f t="shared" si="0"/>
        <v>26480799</v>
      </c>
      <c r="E6">
        <f t="shared" si="9"/>
        <v>4890</v>
      </c>
      <c r="F6">
        <f t="shared" si="10"/>
        <v>30141047</v>
      </c>
      <c r="G6">
        <f t="shared" si="1"/>
        <v>7.2315027328869221E-3</v>
      </c>
      <c r="H6">
        <f t="shared" si="2"/>
        <v>2.9335357456410395E-3</v>
      </c>
      <c r="I6" s="217" t="s">
        <v>7</v>
      </c>
      <c r="J6">
        <v>10586</v>
      </c>
      <c r="K6">
        <v>166</v>
      </c>
      <c r="L6">
        <f t="shared" si="3"/>
        <v>1757276</v>
      </c>
      <c r="M6">
        <f t="shared" si="11"/>
        <v>905</v>
      </c>
      <c r="N6">
        <f t="shared" si="12"/>
        <v>8843333</v>
      </c>
      <c r="O6">
        <f t="shared" si="4"/>
        <v>1.2909097133467226E-3</v>
      </c>
      <c r="P6">
        <f t="shared" si="5"/>
        <v>3.9496856615876569E-4</v>
      </c>
      <c r="Q6" s="217" t="s">
        <v>11</v>
      </c>
      <c r="R6">
        <v>11146</v>
      </c>
      <c r="S6">
        <v>159</v>
      </c>
      <c r="T6">
        <f t="shared" si="6"/>
        <v>1772214</v>
      </c>
      <c r="U6">
        <f t="shared" si="13"/>
        <v>926</v>
      </c>
      <c r="V6">
        <f t="shared" si="14"/>
        <v>9464170</v>
      </c>
      <c r="W6">
        <f t="shared" si="7"/>
        <v>1.3092725054187763E-3</v>
      </c>
      <c r="X6">
        <f t="shared" si="8"/>
        <v>4.405853870877069E-4</v>
      </c>
    </row>
    <row r="7" spans="1:24" x14ac:dyDescent="0.25">
      <c r="A7" s="217" t="s">
        <v>17</v>
      </c>
      <c r="B7">
        <v>7125</v>
      </c>
      <c r="C7">
        <v>1589</v>
      </c>
      <c r="D7">
        <f t="shared" si="0"/>
        <v>11321625</v>
      </c>
      <c r="E7">
        <f t="shared" si="9"/>
        <v>6479</v>
      </c>
      <c r="F7">
        <f t="shared" si="10"/>
        <v>41462672</v>
      </c>
      <c r="G7">
        <f t="shared" si="1"/>
        <v>9.5813714123464972E-3</v>
      </c>
      <c r="H7">
        <f t="shared" si="2"/>
        <v>4.0354348149150175E-3</v>
      </c>
      <c r="I7" s="217" t="s">
        <v>14</v>
      </c>
      <c r="J7">
        <v>11715</v>
      </c>
      <c r="K7">
        <v>263</v>
      </c>
      <c r="L7">
        <f t="shared" si="3"/>
        <v>3081045</v>
      </c>
      <c r="M7">
        <f t="shared" si="11"/>
        <v>1168</v>
      </c>
      <c r="N7">
        <f t="shared" si="12"/>
        <v>11924378</v>
      </c>
      <c r="O7">
        <f t="shared" si="4"/>
        <v>1.6660580609822895E-3</v>
      </c>
      <c r="P7">
        <f t="shared" si="5"/>
        <v>5.3257685546785703E-4</v>
      </c>
      <c r="Q7" s="217" t="s">
        <v>14</v>
      </c>
      <c r="R7">
        <v>12761</v>
      </c>
      <c r="S7">
        <v>262</v>
      </c>
      <c r="T7">
        <f t="shared" si="6"/>
        <v>3343382</v>
      </c>
      <c r="U7">
        <f t="shared" si="13"/>
        <v>1188</v>
      </c>
      <c r="V7">
        <f t="shared" si="14"/>
        <v>12807552</v>
      </c>
      <c r="W7">
        <f t="shared" si="7"/>
        <v>1.6797146181830522E-3</v>
      </c>
      <c r="X7">
        <f t="shared" si="8"/>
        <v>5.9622980732234676E-4</v>
      </c>
    </row>
    <row r="8" spans="1:24" x14ac:dyDescent="0.25">
      <c r="A8" s="217" t="s">
        <v>134</v>
      </c>
      <c r="B8">
        <v>8193</v>
      </c>
      <c r="C8">
        <v>377</v>
      </c>
      <c r="D8">
        <f t="shared" si="0"/>
        <v>3088761</v>
      </c>
      <c r="E8">
        <f t="shared" si="9"/>
        <v>6856</v>
      </c>
      <c r="F8">
        <f t="shared" si="10"/>
        <v>44551433</v>
      </c>
      <c r="G8">
        <f t="shared" si="1"/>
        <v>1.0138892175188699E-2</v>
      </c>
      <c r="H8">
        <f t="shared" si="2"/>
        <v>4.3360544583946206E-3</v>
      </c>
      <c r="I8" s="217" t="s">
        <v>38</v>
      </c>
      <c r="J8">
        <v>13000</v>
      </c>
      <c r="K8">
        <v>347</v>
      </c>
      <c r="L8">
        <f t="shared" si="3"/>
        <v>4511000</v>
      </c>
      <c r="M8">
        <f t="shared" si="11"/>
        <v>1515</v>
      </c>
      <c r="N8">
        <f t="shared" si="12"/>
        <v>16435378</v>
      </c>
      <c r="O8">
        <f t="shared" si="4"/>
        <v>2.1610256527295965E-3</v>
      </c>
      <c r="P8">
        <f t="shared" si="5"/>
        <v>7.3405102837779848E-4</v>
      </c>
      <c r="Q8" s="217" t="s">
        <v>15</v>
      </c>
      <c r="R8">
        <v>13070</v>
      </c>
      <c r="S8">
        <v>128</v>
      </c>
      <c r="T8">
        <f t="shared" si="6"/>
        <v>1672960</v>
      </c>
      <c r="U8">
        <f t="shared" si="13"/>
        <v>1316</v>
      </c>
      <c r="V8">
        <f t="shared" si="14"/>
        <v>14480512</v>
      </c>
      <c r="W8">
        <f t="shared" si="7"/>
        <v>1.8606939709839196E-3</v>
      </c>
      <c r="X8">
        <f t="shared" si="8"/>
        <v>6.7411109318072108E-4</v>
      </c>
    </row>
    <row r="9" spans="1:24" x14ac:dyDescent="0.25">
      <c r="A9" s="217" t="s">
        <v>91</v>
      </c>
      <c r="B9">
        <v>8388</v>
      </c>
      <c r="C9">
        <v>259</v>
      </c>
      <c r="D9">
        <f t="shared" si="0"/>
        <v>2172492</v>
      </c>
      <c r="E9">
        <f t="shared" si="9"/>
        <v>7115</v>
      </c>
      <c r="F9">
        <f t="shared" si="10"/>
        <v>46723925</v>
      </c>
      <c r="G9">
        <f t="shared" si="1"/>
        <v>1.0521910418096208E-2</v>
      </c>
      <c r="H9">
        <f t="shared" si="2"/>
        <v>4.5474964477561454E-3</v>
      </c>
      <c r="I9" s="217" t="s">
        <v>17</v>
      </c>
      <c r="J9">
        <v>13494</v>
      </c>
      <c r="K9">
        <v>1654</v>
      </c>
      <c r="L9">
        <f t="shared" si="3"/>
        <v>22319076</v>
      </c>
      <c r="M9">
        <f t="shared" si="11"/>
        <v>3169</v>
      </c>
      <c r="N9">
        <f t="shared" si="12"/>
        <v>38754454</v>
      </c>
      <c r="O9">
        <f t="shared" si="4"/>
        <v>4.5203236260726674E-3</v>
      </c>
      <c r="P9">
        <f t="shared" si="5"/>
        <v>1.7308848517460377E-3</v>
      </c>
      <c r="Q9" s="217" t="s">
        <v>17</v>
      </c>
      <c r="R9">
        <v>13191</v>
      </c>
      <c r="S9">
        <v>1670</v>
      </c>
      <c r="T9">
        <f t="shared" si="6"/>
        <v>22028970</v>
      </c>
      <c r="U9">
        <f t="shared" si="13"/>
        <v>2986</v>
      </c>
      <c r="V9">
        <f t="shared" si="14"/>
        <v>36509482</v>
      </c>
      <c r="W9">
        <f t="shared" si="7"/>
        <v>4.2219089645577391E-3</v>
      </c>
      <c r="X9">
        <f t="shared" si="8"/>
        <v>1.6996254567850819E-3</v>
      </c>
    </row>
    <row r="10" spans="1:24" x14ac:dyDescent="0.25">
      <c r="A10" s="217" t="s">
        <v>39</v>
      </c>
      <c r="B10">
        <v>8858</v>
      </c>
      <c r="C10">
        <v>94</v>
      </c>
      <c r="D10">
        <f t="shared" si="0"/>
        <v>832652</v>
      </c>
      <c r="E10">
        <f t="shared" si="9"/>
        <v>7209</v>
      </c>
      <c r="F10">
        <f t="shared" si="10"/>
        <v>47556577</v>
      </c>
      <c r="G10">
        <f t="shared" si="1"/>
        <v>1.0660920900078082E-2</v>
      </c>
      <c r="H10">
        <f t="shared" si="2"/>
        <v>4.6285359154853017E-3</v>
      </c>
      <c r="I10" s="217" t="s">
        <v>29</v>
      </c>
      <c r="J10">
        <v>13669</v>
      </c>
      <c r="K10">
        <v>180</v>
      </c>
      <c r="L10">
        <f t="shared" si="3"/>
        <v>2460420</v>
      </c>
      <c r="M10">
        <f t="shared" si="11"/>
        <v>3349</v>
      </c>
      <c r="N10">
        <f t="shared" si="12"/>
        <v>41214874</v>
      </c>
      <c r="O10">
        <f t="shared" si="4"/>
        <v>4.7770791491692534E-3</v>
      </c>
      <c r="P10">
        <f t="shared" si="5"/>
        <v>1.8407742519923418E-3</v>
      </c>
      <c r="Q10" s="217" t="s">
        <v>27</v>
      </c>
      <c r="R10">
        <v>13970</v>
      </c>
      <c r="S10">
        <v>1455</v>
      </c>
      <c r="T10">
        <f t="shared" si="6"/>
        <v>20326350</v>
      </c>
      <c r="U10">
        <f t="shared" si="13"/>
        <v>4441</v>
      </c>
      <c r="V10">
        <f t="shared" si="14"/>
        <v>56835832</v>
      </c>
      <c r="W10">
        <f t="shared" si="7"/>
        <v>6.2791352014738505E-3</v>
      </c>
      <c r="X10">
        <f t="shared" si="8"/>
        <v>2.6458777729237619E-3</v>
      </c>
    </row>
    <row r="11" spans="1:24" x14ac:dyDescent="0.25">
      <c r="A11" s="217" t="s">
        <v>15</v>
      </c>
      <c r="B11">
        <v>8872</v>
      </c>
      <c r="C11">
        <v>136</v>
      </c>
      <c r="D11">
        <f t="shared" si="0"/>
        <v>1206592</v>
      </c>
      <c r="E11">
        <f t="shared" si="9"/>
        <v>7345</v>
      </c>
      <c r="F11">
        <f t="shared" si="10"/>
        <v>48763169</v>
      </c>
      <c r="G11">
        <f t="shared" si="1"/>
        <v>1.0862042448477391E-2</v>
      </c>
      <c r="H11">
        <f t="shared" si="2"/>
        <v>4.745969817579165E-3</v>
      </c>
      <c r="I11" s="217" t="s">
        <v>92</v>
      </c>
      <c r="J11">
        <v>15318</v>
      </c>
      <c r="K11">
        <v>4969</v>
      </c>
      <c r="L11">
        <f t="shared" si="3"/>
        <v>76115142</v>
      </c>
      <c r="M11">
        <f t="shared" si="11"/>
        <v>8318</v>
      </c>
      <c r="N11">
        <f t="shared" si="12"/>
        <v>117330016</v>
      </c>
      <c r="O11">
        <f t="shared" si="4"/>
        <v>1.1864958006207777E-2</v>
      </c>
      <c r="P11">
        <f t="shared" si="5"/>
        <v>5.2402943762159624E-3</v>
      </c>
      <c r="Q11" s="217" t="s">
        <v>29</v>
      </c>
      <c r="R11">
        <v>14086</v>
      </c>
      <c r="S11">
        <v>191</v>
      </c>
      <c r="T11">
        <f t="shared" si="6"/>
        <v>2690426</v>
      </c>
      <c r="U11">
        <f t="shared" si="13"/>
        <v>4632</v>
      </c>
      <c r="V11">
        <f t="shared" si="14"/>
        <v>59526258</v>
      </c>
      <c r="W11">
        <f t="shared" si="7"/>
        <v>6.5491903294813952E-3</v>
      </c>
      <c r="X11">
        <f t="shared" si="8"/>
        <v>2.7711251406951388E-3</v>
      </c>
    </row>
    <row r="12" spans="1:24" x14ac:dyDescent="0.25">
      <c r="A12" s="217" t="s">
        <v>31</v>
      </c>
      <c r="B12">
        <v>8965</v>
      </c>
      <c r="C12">
        <v>1348</v>
      </c>
      <c r="D12">
        <f t="shared" si="0"/>
        <v>12084820</v>
      </c>
      <c r="E12">
        <f t="shared" si="9"/>
        <v>8693</v>
      </c>
      <c r="F12">
        <f t="shared" si="10"/>
        <v>60847989</v>
      </c>
      <c r="G12">
        <f t="shared" si="1"/>
        <v>1.2855511913494072E-2</v>
      </c>
      <c r="H12">
        <f t="shared" si="2"/>
        <v>5.9221483176039895E-3</v>
      </c>
      <c r="I12" s="217" t="s">
        <v>90</v>
      </c>
      <c r="J12">
        <v>16278</v>
      </c>
      <c r="K12">
        <v>235</v>
      </c>
      <c r="L12">
        <f t="shared" si="3"/>
        <v>3825330</v>
      </c>
      <c r="M12">
        <f t="shared" si="11"/>
        <v>8553</v>
      </c>
      <c r="N12">
        <f t="shared" si="12"/>
        <v>121155346</v>
      </c>
      <c r="O12">
        <f t="shared" si="4"/>
        <v>1.2200166605806098E-2</v>
      </c>
      <c r="P12">
        <f t="shared" si="5"/>
        <v>5.4111445641693186E-3</v>
      </c>
      <c r="Q12" s="217" t="s">
        <v>30</v>
      </c>
      <c r="R12">
        <v>14122</v>
      </c>
      <c r="S12">
        <v>183</v>
      </c>
      <c r="T12">
        <f t="shared" si="6"/>
        <v>2584326</v>
      </c>
      <c r="U12">
        <f t="shared" si="13"/>
        <v>4815</v>
      </c>
      <c r="V12">
        <f t="shared" si="14"/>
        <v>62110584</v>
      </c>
      <c r="W12">
        <f t="shared" si="7"/>
        <v>6.8079342479388854E-3</v>
      </c>
      <c r="X12">
        <f t="shared" si="8"/>
        <v>2.8914332364997179E-3</v>
      </c>
    </row>
    <row r="13" spans="1:24" x14ac:dyDescent="0.25">
      <c r="A13" s="217" t="s">
        <v>85</v>
      </c>
      <c r="B13">
        <v>9124</v>
      </c>
      <c r="C13">
        <v>4902</v>
      </c>
      <c r="D13">
        <f t="shared" si="0"/>
        <v>44725848</v>
      </c>
      <c r="E13">
        <f t="shared" si="9"/>
        <v>13595</v>
      </c>
      <c r="F13">
        <f t="shared" si="10"/>
        <v>105573837</v>
      </c>
      <c r="G13">
        <f t="shared" si="1"/>
        <v>2.0104760665357404E-2</v>
      </c>
      <c r="H13">
        <f t="shared" si="2"/>
        <v>1.0275178053502275E-2</v>
      </c>
      <c r="I13" s="217" t="s">
        <v>30</v>
      </c>
      <c r="J13">
        <v>16298</v>
      </c>
      <c r="K13">
        <v>180</v>
      </c>
      <c r="L13">
        <f t="shared" si="3"/>
        <v>2933640</v>
      </c>
      <c r="M13">
        <f t="shared" si="11"/>
        <v>8733</v>
      </c>
      <c r="N13">
        <f t="shared" si="12"/>
        <v>124088986</v>
      </c>
      <c r="O13">
        <f t="shared" si="4"/>
        <v>1.2456922128902684E-2</v>
      </c>
      <c r="P13">
        <f t="shared" si="5"/>
        <v>5.5421693242259625E-3</v>
      </c>
      <c r="Q13" s="217" t="s">
        <v>31</v>
      </c>
      <c r="R13">
        <v>14425</v>
      </c>
      <c r="S13">
        <v>1530</v>
      </c>
      <c r="T13">
        <f t="shared" si="6"/>
        <v>22070250</v>
      </c>
      <c r="U13">
        <f t="shared" si="13"/>
        <v>6345</v>
      </c>
      <c r="V13">
        <f t="shared" si="14"/>
        <v>84180834</v>
      </c>
      <c r="W13">
        <f t="shared" si="7"/>
        <v>8.9712030743867559E-3</v>
      </c>
      <c r="X13">
        <f t="shared" si="8"/>
        <v>3.9188693074253735E-3</v>
      </c>
    </row>
    <row r="14" spans="1:24" x14ac:dyDescent="0.25">
      <c r="A14" s="217" t="s">
        <v>46</v>
      </c>
      <c r="B14">
        <v>9161</v>
      </c>
      <c r="C14">
        <v>39663</v>
      </c>
      <c r="D14">
        <f t="shared" si="0"/>
        <v>363352743</v>
      </c>
      <c r="E14">
        <f t="shared" si="9"/>
        <v>53258</v>
      </c>
      <c r="F14">
        <f t="shared" si="10"/>
        <v>468926580</v>
      </c>
      <c r="G14">
        <f t="shared" si="1"/>
        <v>7.875978988713532E-2</v>
      </c>
      <c r="H14">
        <f t="shared" si="2"/>
        <v>4.5639187136107207E-2</v>
      </c>
      <c r="I14" s="217" t="s">
        <v>15</v>
      </c>
      <c r="J14">
        <v>16892</v>
      </c>
      <c r="K14">
        <v>132</v>
      </c>
      <c r="L14">
        <f t="shared" si="3"/>
        <v>2229744</v>
      </c>
      <c r="M14">
        <f t="shared" si="11"/>
        <v>8865</v>
      </c>
      <c r="N14">
        <f t="shared" si="12"/>
        <v>126318730</v>
      </c>
      <c r="O14">
        <f t="shared" si="4"/>
        <v>1.2645209512506847E-2</v>
      </c>
      <c r="P14">
        <f t="shared" si="5"/>
        <v>5.6417560739933986E-3</v>
      </c>
      <c r="Q14" s="217" t="s">
        <v>38</v>
      </c>
      <c r="R14">
        <v>15273</v>
      </c>
      <c r="S14">
        <v>353</v>
      </c>
      <c r="T14">
        <f t="shared" si="6"/>
        <v>5391369</v>
      </c>
      <c r="U14">
        <f t="shared" si="13"/>
        <v>6698</v>
      </c>
      <c r="V14">
        <f t="shared" si="14"/>
        <v>89572203</v>
      </c>
      <c r="W14">
        <f t="shared" si="7"/>
        <v>9.4703101957828977E-3</v>
      </c>
      <c r="X14">
        <f t="shared" si="8"/>
        <v>4.1698536407369759E-3</v>
      </c>
    </row>
    <row r="15" spans="1:24" x14ac:dyDescent="0.25">
      <c r="A15" s="217" t="s">
        <v>41</v>
      </c>
      <c r="B15">
        <v>9173</v>
      </c>
      <c r="C15">
        <v>4774</v>
      </c>
      <c r="D15">
        <f t="shared" si="0"/>
        <v>43791902</v>
      </c>
      <c r="E15">
        <f t="shared" si="9"/>
        <v>58032</v>
      </c>
      <c r="F15">
        <f t="shared" si="10"/>
        <v>512718482</v>
      </c>
      <c r="G15">
        <f t="shared" si="1"/>
        <v>8.5819747769916951E-2</v>
      </c>
      <c r="H15">
        <f t="shared" si="2"/>
        <v>4.9901318769643668E-2</v>
      </c>
      <c r="I15" s="217" t="s">
        <v>107</v>
      </c>
      <c r="J15">
        <v>17733</v>
      </c>
      <c r="K15">
        <v>17694</v>
      </c>
      <c r="L15">
        <f t="shared" si="3"/>
        <v>313767702</v>
      </c>
      <c r="M15">
        <f t="shared" si="11"/>
        <v>26559</v>
      </c>
      <c r="N15">
        <f t="shared" si="12"/>
        <v>440086432</v>
      </c>
      <c r="O15">
        <f t="shared" si="4"/>
        <v>3.7884277432901223E-2</v>
      </c>
      <c r="P15">
        <f t="shared" si="5"/>
        <v>1.9655519817354739E-2</v>
      </c>
      <c r="Q15" s="217" t="s">
        <v>39</v>
      </c>
      <c r="R15">
        <v>15333</v>
      </c>
      <c r="S15">
        <v>120</v>
      </c>
      <c r="T15">
        <f t="shared" si="6"/>
        <v>1839960</v>
      </c>
      <c r="U15">
        <f t="shared" si="13"/>
        <v>6818</v>
      </c>
      <c r="V15">
        <f t="shared" si="14"/>
        <v>91412163</v>
      </c>
      <c r="W15">
        <f t="shared" si="7"/>
        <v>9.6399783390337113E-3</v>
      </c>
      <c r="X15">
        <f t="shared" si="8"/>
        <v>4.2555092754969067E-3</v>
      </c>
    </row>
    <row r="16" spans="1:24" x14ac:dyDescent="0.25">
      <c r="A16" s="217" t="s">
        <v>92</v>
      </c>
      <c r="B16">
        <v>9230</v>
      </c>
      <c r="C16">
        <v>4266</v>
      </c>
      <c r="D16">
        <f t="shared" si="0"/>
        <v>39375180</v>
      </c>
      <c r="E16">
        <f t="shared" si="9"/>
        <v>62298</v>
      </c>
      <c r="F16">
        <f t="shared" si="10"/>
        <v>552093662</v>
      </c>
      <c r="G16">
        <f t="shared" si="1"/>
        <v>9.2128457516030576E-2</v>
      </c>
      <c r="H16">
        <f t="shared" si="2"/>
        <v>5.3733584384738263E-2</v>
      </c>
      <c r="I16" s="217" t="s">
        <v>41</v>
      </c>
      <c r="J16">
        <v>18452</v>
      </c>
      <c r="K16">
        <v>4973</v>
      </c>
      <c r="L16">
        <f t="shared" si="3"/>
        <v>91761796</v>
      </c>
      <c r="M16">
        <f t="shared" si="11"/>
        <v>31532</v>
      </c>
      <c r="N16">
        <f t="shared" si="12"/>
        <v>531848228</v>
      </c>
      <c r="O16">
        <f t="shared" si="4"/>
        <v>4.4977861968230781E-2</v>
      </c>
      <c r="P16">
        <f t="shared" si="5"/>
        <v>2.3753864298363559E-2</v>
      </c>
      <c r="Q16" s="217" t="s">
        <v>41</v>
      </c>
      <c r="R16">
        <v>15393</v>
      </c>
      <c r="S16">
        <v>5021</v>
      </c>
      <c r="T16">
        <f t="shared" si="6"/>
        <v>77288253</v>
      </c>
      <c r="U16">
        <f t="shared" si="13"/>
        <v>11839</v>
      </c>
      <c r="V16">
        <f t="shared" si="14"/>
        <v>168700416</v>
      </c>
      <c r="W16">
        <f t="shared" si="7"/>
        <v>1.6739176232886493E-2</v>
      </c>
      <c r="X16">
        <f t="shared" si="8"/>
        <v>7.8535083462381999E-3</v>
      </c>
    </row>
    <row r="17" spans="1:24" x14ac:dyDescent="0.25">
      <c r="A17" s="217" t="s">
        <v>30</v>
      </c>
      <c r="B17">
        <v>9452</v>
      </c>
      <c r="C17">
        <v>164</v>
      </c>
      <c r="D17">
        <f t="shared" si="0"/>
        <v>1550128</v>
      </c>
      <c r="E17">
        <f t="shared" si="9"/>
        <v>62462</v>
      </c>
      <c r="F17">
        <f t="shared" si="10"/>
        <v>553643790</v>
      </c>
      <c r="G17">
        <f t="shared" si="1"/>
        <v>9.2370986442041503E-2</v>
      </c>
      <c r="H17">
        <f t="shared" si="2"/>
        <v>5.3884453593041448E-2</v>
      </c>
      <c r="I17" s="217" t="s">
        <v>46</v>
      </c>
      <c r="J17">
        <v>18589</v>
      </c>
      <c r="K17">
        <v>38505</v>
      </c>
      <c r="L17">
        <f t="shared" si="3"/>
        <v>715769445</v>
      </c>
      <c r="M17">
        <f t="shared" si="11"/>
        <v>70037</v>
      </c>
      <c r="N17">
        <f t="shared" si="12"/>
        <v>1247617673</v>
      </c>
      <c r="O17">
        <f t="shared" si="4"/>
        <v>9.9902147617308742E-2</v>
      </c>
      <c r="P17">
        <f t="shared" si="5"/>
        <v>5.5722176629461516E-2</v>
      </c>
      <c r="Q17" s="217" t="s">
        <v>46</v>
      </c>
      <c r="R17">
        <v>16330</v>
      </c>
      <c r="S17">
        <v>39020</v>
      </c>
      <c r="T17">
        <f t="shared" si="6"/>
        <v>637196600</v>
      </c>
      <c r="U17">
        <f t="shared" si="13"/>
        <v>50859</v>
      </c>
      <c r="V17">
        <f t="shared" si="14"/>
        <v>805897016</v>
      </c>
      <c r="W17">
        <f t="shared" si="7"/>
        <v>7.1909600813275965E-2</v>
      </c>
      <c r="X17">
        <f t="shared" si="8"/>
        <v>3.7516913659326488E-2</v>
      </c>
    </row>
    <row r="18" spans="1:24" x14ac:dyDescent="0.25">
      <c r="A18" s="217" t="s">
        <v>27</v>
      </c>
      <c r="B18">
        <v>9495</v>
      </c>
      <c r="C18">
        <v>1263</v>
      </c>
      <c r="D18">
        <f t="shared" si="0"/>
        <v>11992185</v>
      </c>
      <c r="E18">
        <f t="shared" si="9"/>
        <v>63725</v>
      </c>
      <c r="F18">
        <f t="shared" si="10"/>
        <v>565635975</v>
      </c>
      <c r="G18">
        <f t="shared" si="1"/>
        <v>9.4238754939308611E-2</v>
      </c>
      <c r="H18">
        <f t="shared" si="2"/>
        <v>5.5051616212370508E-2</v>
      </c>
      <c r="I18" s="217" t="s">
        <v>87</v>
      </c>
      <c r="J18">
        <v>18741</v>
      </c>
      <c r="K18">
        <v>16315</v>
      </c>
      <c r="L18">
        <f t="shared" si="3"/>
        <v>305759415</v>
      </c>
      <c r="M18">
        <f t="shared" si="11"/>
        <v>86352</v>
      </c>
      <c r="N18">
        <f t="shared" si="12"/>
        <v>1553377088</v>
      </c>
      <c r="O18">
        <f t="shared" si="4"/>
        <v>0.12317418294686873</v>
      </c>
      <c r="P18">
        <f t="shared" si="5"/>
        <v>6.9378267351375186E-2</v>
      </c>
      <c r="Q18" s="217" t="s">
        <v>48</v>
      </c>
      <c r="R18">
        <v>16483</v>
      </c>
      <c r="S18">
        <v>123</v>
      </c>
      <c r="T18">
        <f t="shared" si="6"/>
        <v>2027409</v>
      </c>
      <c r="U18">
        <f t="shared" si="13"/>
        <v>50982</v>
      </c>
      <c r="V18">
        <f t="shared" si="14"/>
        <v>807924425</v>
      </c>
      <c r="W18">
        <f t="shared" si="7"/>
        <v>7.2083510660108055E-2</v>
      </c>
      <c r="X18">
        <f t="shared" si="8"/>
        <v>3.7611295605028024E-2</v>
      </c>
    </row>
    <row r="19" spans="1:24" x14ac:dyDescent="0.25">
      <c r="A19" s="217" t="s">
        <v>29</v>
      </c>
      <c r="B19">
        <v>9517</v>
      </c>
      <c r="C19">
        <v>156</v>
      </c>
      <c r="D19">
        <f t="shared" si="0"/>
        <v>1484652</v>
      </c>
      <c r="E19">
        <f t="shared" si="9"/>
        <v>63881</v>
      </c>
      <c r="F19">
        <f t="shared" si="10"/>
        <v>567120627</v>
      </c>
      <c r="G19">
        <f t="shared" si="1"/>
        <v>9.4469453186001945E-2</v>
      </c>
      <c r="H19">
        <f t="shared" si="2"/>
        <v>5.5196112842226711E-2</v>
      </c>
      <c r="I19" s="217" t="s">
        <v>27</v>
      </c>
      <c r="J19">
        <v>18867</v>
      </c>
      <c r="K19">
        <v>1377</v>
      </c>
      <c r="L19">
        <f t="shared" si="3"/>
        <v>25979859</v>
      </c>
      <c r="M19">
        <f t="shared" si="11"/>
        <v>87729</v>
      </c>
      <c r="N19">
        <f t="shared" si="12"/>
        <v>1579356947</v>
      </c>
      <c r="O19">
        <f t="shared" si="4"/>
        <v>0.1251383626985576</v>
      </c>
      <c r="P19">
        <f t="shared" si="5"/>
        <v>7.0538602222654706E-2</v>
      </c>
      <c r="Q19" s="217" t="s">
        <v>49</v>
      </c>
      <c r="R19">
        <v>17122</v>
      </c>
      <c r="S19">
        <v>1504</v>
      </c>
      <c r="T19">
        <f t="shared" si="6"/>
        <v>25751488</v>
      </c>
      <c r="U19">
        <f t="shared" si="13"/>
        <v>52486</v>
      </c>
      <c r="V19">
        <f t="shared" si="14"/>
        <v>833675913</v>
      </c>
      <c r="W19">
        <f t="shared" si="7"/>
        <v>7.4210018055518245E-2</v>
      </c>
      <c r="X19">
        <f t="shared" si="8"/>
        <v>3.881010430231098E-2</v>
      </c>
    </row>
    <row r="20" spans="1:24" x14ac:dyDescent="0.25">
      <c r="A20" s="217" t="s">
        <v>107</v>
      </c>
      <c r="B20">
        <v>9649</v>
      </c>
      <c r="C20">
        <v>17861</v>
      </c>
      <c r="D20">
        <f t="shared" si="0"/>
        <v>172340789</v>
      </c>
      <c r="E20">
        <f t="shared" si="9"/>
        <v>81742</v>
      </c>
      <c r="F20">
        <f t="shared" si="10"/>
        <v>739461416</v>
      </c>
      <c r="G20">
        <f t="shared" si="1"/>
        <v>0.12088292359747296</v>
      </c>
      <c r="H20">
        <f t="shared" si="2"/>
        <v>7.1969513745104435E-2</v>
      </c>
      <c r="I20" s="217" t="s">
        <v>31</v>
      </c>
      <c r="J20">
        <v>19242</v>
      </c>
      <c r="K20">
        <v>1454</v>
      </c>
      <c r="L20">
        <f t="shared" si="3"/>
        <v>27977868</v>
      </c>
      <c r="M20">
        <f t="shared" si="11"/>
        <v>89183</v>
      </c>
      <c r="N20">
        <f t="shared" si="12"/>
        <v>1607334815</v>
      </c>
      <c r="O20">
        <f t="shared" si="4"/>
        <v>0.12721237675734892</v>
      </c>
      <c r="P20">
        <f t="shared" si="5"/>
        <v>7.1788173895251356E-2</v>
      </c>
      <c r="Q20" s="217" t="s">
        <v>59</v>
      </c>
      <c r="R20">
        <v>17743</v>
      </c>
      <c r="S20">
        <v>5822</v>
      </c>
      <c r="T20">
        <f t="shared" si="6"/>
        <v>103299746</v>
      </c>
      <c r="U20">
        <f t="shared" si="13"/>
        <v>58308</v>
      </c>
      <c r="V20">
        <f t="shared" si="14"/>
        <v>936975659</v>
      </c>
      <c r="W20">
        <f t="shared" si="7"/>
        <v>8.2441750805570202E-2</v>
      </c>
      <c r="X20">
        <f t="shared" si="8"/>
        <v>4.361901607983313E-2</v>
      </c>
    </row>
    <row r="21" spans="1:24" x14ac:dyDescent="0.25">
      <c r="A21" s="217" t="s">
        <v>87</v>
      </c>
      <c r="B21">
        <v>9711</v>
      </c>
      <c r="C21">
        <v>14453</v>
      </c>
      <c r="D21">
        <f t="shared" si="0"/>
        <v>140353083</v>
      </c>
      <c r="E21">
        <f t="shared" si="9"/>
        <v>96195</v>
      </c>
      <c r="F21">
        <f t="shared" si="10"/>
        <v>879814499</v>
      </c>
      <c r="G21">
        <f t="shared" si="1"/>
        <v>0.14225652461964367</v>
      </c>
      <c r="H21">
        <f t="shared" si="2"/>
        <v>8.5629649240444861E-2</v>
      </c>
      <c r="I21" s="217" t="s">
        <v>48</v>
      </c>
      <c r="J21">
        <v>19256</v>
      </c>
      <c r="K21">
        <v>121</v>
      </c>
      <c r="L21">
        <f t="shared" si="3"/>
        <v>2329976</v>
      </c>
      <c r="M21">
        <f t="shared" si="11"/>
        <v>89304</v>
      </c>
      <c r="N21">
        <f t="shared" si="12"/>
        <v>1609664791</v>
      </c>
      <c r="O21">
        <f t="shared" si="4"/>
        <v>0.12738497352565273</v>
      </c>
      <c r="P21">
        <f t="shared" si="5"/>
        <v>7.1892237293056729E-2</v>
      </c>
      <c r="Q21" s="217" t="s">
        <v>63</v>
      </c>
      <c r="R21">
        <v>18253</v>
      </c>
      <c r="S21">
        <v>6957</v>
      </c>
      <c r="T21">
        <f t="shared" si="6"/>
        <v>126986121</v>
      </c>
      <c r="U21">
        <f t="shared" si="13"/>
        <v>65265</v>
      </c>
      <c r="V21">
        <f t="shared" si="14"/>
        <v>1063961780</v>
      </c>
      <c r="W21">
        <f t="shared" si="7"/>
        <v>9.2278261410536105E-2</v>
      </c>
      <c r="X21">
        <f t="shared" si="8"/>
        <v>4.9530599375098468E-2</v>
      </c>
    </row>
    <row r="22" spans="1:24" x14ac:dyDescent="0.25">
      <c r="A22" s="217" t="s">
        <v>11</v>
      </c>
      <c r="B22">
        <v>9859</v>
      </c>
      <c r="C22">
        <v>95</v>
      </c>
      <c r="D22">
        <f t="shared" si="0"/>
        <v>936605</v>
      </c>
      <c r="E22">
        <f t="shared" si="9"/>
        <v>96290</v>
      </c>
      <c r="F22">
        <f t="shared" si="10"/>
        <v>880751104</v>
      </c>
      <c r="G22">
        <f t="shared" si="1"/>
        <v>0.14239701393654022</v>
      </c>
      <c r="H22">
        <f t="shared" si="2"/>
        <v>8.5720806135128905E-2</v>
      </c>
      <c r="I22" s="217" t="s">
        <v>118</v>
      </c>
      <c r="J22">
        <v>19309</v>
      </c>
      <c r="K22">
        <v>15996</v>
      </c>
      <c r="L22">
        <f t="shared" si="3"/>
        <v>308866764</v>
      </c>
      <c r="M22">
        <f t="shared" si="11"/>
        <v>105300</v>
      </c>
      <c r="N22">
        <f t="shared" si="12"/>
        <v>1918531555</v>
      </c>
      <c r="O22">
        <f t="shared" si="4"/>
        <v>0.15020198101150264</v>
      </c>
      <c r="P22">
        <f t="shared" si="5"/>
        <v>8.56871111162157E-2</v>
      </c>
      <c r="Q22" s="217" t="s">
        <v>66</v>
      </c>
      <c r="R22">
        <v>18554</v>
      </c>
      <c r="S22">
        <v>531</v>
      </c>
      <c r="T22">
        <f t="shared" si="6"/>
        <v>9852174</v>
      </c>
      <c r="U22">
        <f t="shared" si="13"/>
        <v>65796</v>
      </c>
      <c r="V22">
        <f t="shared" si="14"/>
        <v>1073813954</v>
      </c>
      <c r="W22">
        <f t="shared" si="7"/>
        <v>9.3029042944420964E-2</v>
      </c>
      <c r="X22">
        <f t="shared" si="8"/>
        <v>4.9989247507522698E-2</v>
      </c>
    </row>
    <row r="23" spans="1:24" x14ac:dyDescent="0.25">
      <c r="A23" s="217" t="s">
        <v>63</v>
      </c>
      <c r="B23">
        <v>9966</v>
      </c>
      <c r="C23">
        <v>6242</v>
      </c>
      <c r="D23">
        <f t="shared" si="0"/>
        <v>62207772</v>
      </c>
      <c r="E23">
        <f t="shared" si="9"/>
        <v>102532</v>
      </c>
      <c r="F23">
        <f t="shared" si="10"/>
        <v>942958876</v>
      </c>
      <c r="G23">
        <f t="shared" si="1"/>
        <v>0.15162790147410266</v>
      </c>
      <c r="H23">
        <f t="shared" si="2"/>
        <v>9.1775297965445479E-2</v>
      </c>
      <c r="I23" s="217" t="s">
        <v>63</v>
      </c>
      <c r="J23">
        <v>19735</v>
      </c>
      <c r="K23">
        <v>6812</v>
      </c>
      <c r="L23">
        <f t="shared" si="3"/>
        <v>134434820</v>
      </c>
      <c r="M23">
        <f t="shared" si="11"/>
        <v>112112</v>
      </c>
      <c r="N23">
        <f t="shared" si="12"/>
        <v>2052966375</v>
      </c>
      <c r="O23">
        <f t="shared" si="4"/>
        <v>0.15991875114113566</v>
      </c>
      <c r="P23">
        <f t="shared" si="5"/>
        <v>9.1691355002226971E-2</v>
      </c>
      <c r="Q23" s="217" t="s">
        <v>74</v>
      </c>
      <c r="R23">
        <v>19412</v>
      </c>
      <c r="S23">
        <v>249</v>
      </c>
      <c r="T23">
        <f t="shared" si="6"/>
        <v>4833588</v>
      </c>
      <c r="U23">
        <f t="shared" si="13"/>
        <v>66045</v>
      </c>
      <c r="V23">
        <f t="shared" si="14"/>
        <v>1078647542</v>
      </c>
      <c r="W23">
        <f t="shared" si="7"/>
        <v>9.3381104341666396E-2</v>
      </c>
      <c r="X23">
        <f t="shared" si="8"/>
        <v>5.0214265468950116E-2</v>
      </c>
    </row>
    <row r="24" spans="1:24" x14ac:dyDescent="0.25">
      <c r="A24" s="217" t="s">
        <v>74</v>
      </c>
      <c r="B24">
        <v>10173</v>
      </c>
      <c r="C24">
        <v>233</v>
      </c>
      <c r="D24">
        <f t="shared" si="0"/>
        <v>2370309</v>
      </c>
      <c r="E24">
        <f t="shared" si="9"/>
        <v>102765</v>
      </c>
      <c r="F24">
        <f t="shared" si="10"/>
        <v>945329185</v>
      </c>
      <c r="G24">
        <f t="shared" si="1"/>
        <v>0.15197247000922792</v>
      </c>
      <c r="H24">
        <f t="shared" si="2"/>
        <v>9.2005992877261744E-2</v>
      </c>
      <c r="I24" s="217" t="s">
        <v>59</v>
      </c>
      <c r="J24">
        <v>19782</v>
      </c>
      <c r="K24">
        <v>5760</v>
      </c>
      <c r="L24">
        <f t="shared" si="3"/>
        <v>113944320</v>
      </c>
      <c r="M24">
        <f t="shared" si="11"/>
        <v>117872</v>
      </c>
      <c r="N24">
        <f t="shared" si="12"/>
        <v>2166910695</v>
      </c>
      <c r="O24">
        <f t="shared" si="4"/>
        <v>0.16813492788022641</v>
      </c>
      <c r="P24">
        <f t="shared" si="5"/>
        <v>9.678043450339871E-2</v>
      </c>
      <c r="Q24" s="217" t="s">
        <v>75</v>
      </c>
      <c r="R24">
        <v>19421</v>
      </c>
      <c r="S24">
        <v>1750</v>
      </c>
      <c r="T24">
        <f t="shared" si="6"/>
        <v>33986750</v>
      </c>
      <c r="U24">
        <f t="shared" si="13"/>
        <v>67795</v>
      </c>
      <c r="V24">
        <f t="shared" si="14"/>
        <v>1112634292</v>
      </c>
      <c r="W24">
        <f t="shared" si="7"/>
        <v>9.5855431430740753E-2</v>
      </c>
      <c r="X24">
        <f t="shared" si="8"/>
        <v>5.1796450214638655E-2</v>
      </c>
    </row>
    <row r="25" spans="1:24" x14ac:dyDescent="0.25">
      <c r="A25" s="217" t="s">
        <v>75</v>
      </c>
      <c r="B25">
        <v>10235</v>
      </c>
      <c r="C25">
        <v>1662</v>
      </c>
      <c r="D25">
        <f t="shared" si="0"/>
        <v>17010570</v>
      </c>
      <c r="E25">
        <f t="shared" si="9"/>
        <v>104427</v>
      </c>
      <c r="F25">
        <f t="shared" si="10"/>
        <v>962339755</v>
      </c>
      <c r="G25">
        <f t="shared" si="1"/>
        <v>0.15443029363746066</v>
      </c>
      <c r="H25">
        <f t="shared" si="2"/>
        <v>9.3661579531193473E-2</v>
      </c>
      <c r="I25" s="217" t="s">
        <v>74</v>
      </c>
      <c r="J25">
        <v>21180</v>
      </c>
      <c r="K25">
        <v>244</v>
      </c>
      <c r="L25">
        <f t="shared" si="3"/>
        <v>5167920</v>
      </c>
      <c r="M25">
        <f t="shared" si="11"/>
        <v>118116</v>
      </c>
      <c r="N25">
        <f t="shared" si="12"/>
        <v>2172078615</v>
      </c>
      <c r="O25">
        <f t="shared" si="4"/>
        <v>0.16848297425597955</v>
      </c>
      <c r="P25">
        <f t="shared" si="5"/>
        <v>9.7011248603967273E-2</v>
      </c>
      <c r="Q25" s="217" t="s">
        <v>83</v>
      </c>
      <c r="R25">
        <v>20757</v>
      </c>
      <c r="S25">
        <v>4345</v>
      </c>
      <c r="T25">
        <f t="shared" si="6"/>
        <v>90189165</v>
      </c>
      <c r="U25">
        <f t="shared" si="13"/>
        <v>72140</v>
      </c>
      <c r="V25">
        <f t="shared" si="14"/>
        <v>1202823457</v>
      </c>
      <c r="W25">
        <f t="shared" si="7"/>
        <v>0.10199883211761396</v>
      </c>
      <c r="X25">
        <f t="shared" si="8"/>
        <v>5.599502527960918E-2</v>
      </c>
    </row>
    <row r="26" spans="1:24" x14ac:dyDescent="0.25">
      <c r="A26" s="217" t="s">
        <v>116</v>
      </c>
      <c r="B26">
        <v>10803</v>
      </c>
      <c r="C26">
        <v>9120</v>
      </c>
      <c r="D26">
        <f t="shared" si="0"/>
        <v>98523360</v>
      </c>
      <c r="E26">
        <f t="shared" si="9"/>
        <v>113547</v>
      </c>
      <c r="F26">
        <f t="shared" si="10"/>
        <v>1060863115</v>
      </c>
      <c r="G26">
        <f t="shared" si="1"/>
        <v>0.16791726805953197</v>
      </c>
      <c r="H26">
        <f t="shared" si="2"/>
        <v>0.10325055626251474</v>
      </c>
      <c r="I26" s="217" t="s">
        <v>75</v>
      </c>
      <c r="J26">
        <v>21320</v>
      </c>
      <c r="K26">
        <v>1710</v>
      </c>
      <c r="L26">
        <f t="shared" si="3"/>
        <v>36457200</v>
      </c>
      <c r="M26">
        <f t="shared" si="11"/>
        <v>119826</v>
      </c>
      <c r="N26">
        <f t="shared" si="12"/>
        <v>2208535815</v>
      </c>
      <c r="O26">
        <f t="shared" si="4"/>
        <v>0.17092215172539713</v>
      </c>
      <c r="P26">
        <f t="shared" si="5"/>
        <v>9.8639531516095919E-2</v>
      </c>
      <c r="Q26" s="217" t="s">
        <v>85</v>
      </c>
      <c r="R26">
        <v>20904</v>
      </c>
      <c r="S26">
        <v>5348</v>
      </c>
      <c r="T26">
        <f t="shared" si="6"/>
        <v>111794592</v>
      </c>
      <c r="U26">
        <f t="shared" si="13"/>
        <v>77488</v>
      </c>
      <c r="V26">
        <f t="shared" si="14"/>
        <v>1314618049</v>
      </c>
      <c r="W26">
        <f t="shared" si="7"/>
        <v>0.10956037570182521</v>
      </c>
      <c r="X26">
        <f t="shared" si="8"/>
        <v>6.1199397516227105E-2</v>
      </c>
    </row>
    <row r="27" spans="1:24" x14ac:dyDescent="0.25">
      <c r="A27" s="217" t="s">
        <v>90</v>
      </c>
      <c r="B27">
        <v>10809</v>
      </c>
      <c r="C27">
        <v>168</v>
      </c>
      <c r="D27">
        <f t="shared" si="0"/>
        <v>1815912</v>
      </c>
      <c r="E27">
        <f t="shared" si="9"/>
        <v>113715</v>
      </c>
      <c r="F27">
        <f t="shared" si="10"/>
        <v>1062679027</v>
      </c>
      <c r="G27">
        <f t="shared" si="1"/>
        <v>0.16816571232520172</v>
      </c>
      <c r="H27">
        <f t="shared" si="2"/>
        <v>0.10342729341311666</v>
      </c>
      <c r="I27" s="217" t="s">
        <v>49</v>
      </c>
      <c r="J27">
        <v>21645</v>
      </c>
      <c r="K27">
        <v>1504</v>
      </c>
      <c r="L27">
        <f t="shared" si="3"/>
        <v>32554080</v>
      </c>
      <c r="M27">
        <f t="shared" si="11"/>
        <v>121330</v>
      </c>
      <c r="N27">
        <f t="shared" si="12"/>
        <v>2241089895</v>
      </c>
      <c r="O27">
        <f t="shared" si="4"/>
        <v>0.17306748676282638</v>
      </c>
      <c r="P27">
        <f t="shared" si="5"/>
        <v>0.10009348991619435</v>
      </c>
      <c r="Q27" s="217" t="s">
        <v>87</v>
      </c>
      <c r="R27">
        <v>21009</v>
      </c>
      <c r="S27">
        <v>16464</v>
      </c>
      <c r="T27">
        <f t="shared" si="6"/>
        <v>345892176</v>
      </c>
      <c r="U27">
        <f t="shared" si="13"/>
        <v>93952</v>
      </c>
      <c r="V27">
        <f t="shared" si="14"/>
        <v>1660510225</v>
      </c>
      <c r="W27">
        <f t="shared" si="7"/>
        <v>0.13283884495583681</v>
      </c>
      <c r="X27">
        <f t="shared" si="8"/>
        <v>7.7301711639237283E-2</v>
      </c>
    </row>
    <row r="28" spans="1:24" x14ac:dyDescent="0.25">
      <c r="A28" s="217" t="s">
        <v>14</v>
      </c>
      <c r="B28">
        <v>11060</v>
      </c>
      <c r="C28">
        <v>250</v>
      </c>
      <c r="D28">
        <f t="shared" si="0"/>
        <v>2765000</v>
      </c>
      <c r="E28">
        <f t="shared" si="9"/>
        <v>113965</v>
      </c>
      <c r="F28">
        <f t="shared" si="10"/>
        <v>1065444027</v>
      </c>
      <c r="G28">
        <f t="shared" si="1"/>
        <v>0.16853542105387692</v>
      </c>
      <c r="H28">
        <f t="shared" si="2"/>
        <v>0.10369640239054194</v>
      </c>
      <c r="I28" s="217" t="s">
        <v>116</v>
      </c>
      <c r="J28">
        <v>22140</v>
      </c>
      <c r="K28">
        <v>9758</v>
      </c>
      <c r="L28">
        <f t="shared" si="3"/>
        <v>216042120</v>
      </c>
      <c r="M28">
        <f t="shared" si="11"/>
        <v>131088</v>
      </c>
      <c r="N28">
        <f t="shared" si="12"/>
        <v>2457132015</v>
      </c>
      <c r="O28">
        <f t="shared" si="4"/>
        <v>0.18698648895380682</v>
      </c>
      <c r="P28">
        <f t="shared" si="5"/>
        <v>0.10974254942422147</v>
      </c>
      <c r="Q28" s="217" t="s">
        <v>90</v>
      </c>
      <c r="R28">
        <v>21106</v>
      </c>
      <c r="S28">
        <v>248</v>
      </c>
      <c r="T28">
        <f t="shared" si="6"/>
        <v>5234288</v>
      </c>
      <c r="U28">
        <f t="shared" si="13"/>
        <v>94200</v>
      </c>
      <c r="V28">
        <f t="shared" si="14"/>
        <v>1665744513</v>
      </c>
      <c r="W28">
        <f t="shared" si="7"/>
        <v>0.13318949245188846</v>
      </c>
      <c r="X28">
        <f t="shared" si="8"/>
        <v>7.7545383382729691E-2</v>
      </c>
    </row>
    <row r="29" spans="1:24" x14ac:dyDescent="0.25">
      <c r="A29" s="217" t="s">
        <v>8</v>
      </c>
      <c r="B29">
        <v>11189</v>
      </c>
      <c r="C29">
        <v>135</v>
      </c>
      <c r="D29">
        <f t="shared" si="0"/>
        <v>1510515</v>
      </c>
      <c r="E29">
        <f t="shared" si="9"/>
        <v>114100</v>
      </c>
      <c r="F29">
        <f t="shared" si="10"/>
        <v>1066954542</v>
      </c>
      <c r="G29">
        <f t="shared" si="1"/>
        <v>0.16873506376736153</v>
      </c>
      <c r="H29">
        <f t="shared" si="2"/>
        <v>0.10384341618693817</v>
      </c>
      <c r="I29" s="217" t="s">
        <v>83</v>
      </c>
      <c r="J29">
        <v>22411</v>
      </c>
      <c r="K29">
        <v>4298</v>
      </c>
      <c r="L29">
        <f t="shared" si="3"/>
        <v>96322478</v>
      </c>
      <c r="M29">
        <f t="shared" si="11"/>
        <v>135386</v>
      </c>
      <c r="N29">
        <f t="shared" si="12"/>
        <v>2553454493</v>
      </c>
      <c r="O29">
        <f t="shared" si="4"/>
        <v>0.19311724027752419</v>
      </c>
      <c r="P29">
        <f t="shared" si="5"/>
        <v>0.11404458701847686</v>
      </c>
      <c r="Q29" s="217" t="s">
        <v>91</v>
      </c>
      <c r="R29">
        <v>21166</v>
      </c>
      <c r="S29">
        <v>326</v>
      </c>
      <c r="T29">
        <f t="shared" si="6"/>
        <v>6900116</v>
      </c>
      <c r="U29">
        <f t="shared" si="13"/>
        <v>94526</v>
      </c>
      <c r="V29">
        <f t="shared" si="14"/>
        <v>1672644629</v>
      </c>
      <c r="W29">
        <f t="shared" si="7"/>
        <v>0.1336504242410532</v>
      </c>
      <c r="X29">
        <f t="shared" si="8"/>
        <v>7.7866604396174086E-2</v>
      </c>
    </row>
    <row r="30" spans="1:24" x14ac:dyDescent="0.25">
      <c r="A30" s="217" t="s">
        <v>128</v>
      </c>
      <c r="B30">
        <v>11379</v>
      </c>
      <c r="C30">
        <v>10324</v>
      </c>
      <c r="D30">
        <f t="shared" si="0"/>
        <v>117476796</v>
      </c>
      <c r="E30">
        <f t="shared" si="9"/>
        <v>124424</v>
      </c>
      <c r="F30">
        <f t="shared" si="10"/>
        <v>1184431338</v>
      </c>
      <c r="G30">
        <f t="shared" si="1"/>
        <v>0.18400255542673261</v>
      </c>
      <c r="H30">
        <f t="shared" si="2"/>
        <v>0.11527707276659779</v>
      </c>
      <c r="I30" s="217" t="s">
        <v>96</v>
      </c>
      <c r="J30">
        <v>23029</v>
      </c>
      <c r="K30">
        <v>4029</v>
      </c>
      <c r="L30">
        <f t="shared" si="3"/>
        <v>92783841</v>
      </c>
      <c r="M30">
        <f t="shared" si="11"/>
        <v>139415</v>
      </c>
      <c r="N30">
        <f t="shared" si="12"/>
        <v>2646238334</v>
      </c>
      <c r="O30">
        <f t="shared" si="4"/>
        <v>0.19886428473616943</v>
      </c>
      <c r="P30">
        <f t="shared" si="5"/>
        <v>0.11818857895482857</v>
      </c>
      <c r="Q30" s="217" t="s">
        <v>92</v>
      </c>
      <c r="R30">
        <v>21290</v>
      </c>
      <c r="S30">
        <v>5147</v>
      </c>
      <c r="T30">
        <f t="shared" si="6"/>
        <v>109579630</v>
      </c>
      <c r="U30">
        <f t="shared" si="13"/>
        <v>99673</v>
      </c>
      <c r="V30">
        <f t="shared" si="14"/>
        <v>1782224259</v>
      </c>
      <c r="W30">
        <f t="shared" si="7"/>
        <v>0.14092777368531934</v>
      </c>
      <c r="X30">
        <f t="shared" si="8"/>
        <v>8.2967863534638184E-2</v>
      </c>
    </row>
    <row r="31" spans="1:24" x14ac:dyDescent="0.25">
      <c r="A31" s="217" t="s">
        <v>96</v>
      </c>
      <c r="B31">
        <v>11518</v>
      </c>
      <c r="C31">
        <v>4430</v>
      </c>
      <c r="D31">
        <f t="shared" si="0"/>
        <v>51024740</v>
      </c>
      <c r="E31">
        <f t="shared" si="9"/>
        <v>128854</v>
      </c>
      <c r="F31">
        <f t="shared" si="10"/>
        <v>1235456078</v>
      </c>
      <c r="G31">
        <f t="shared" si="1"/>
        <v>0.19055379409885714</v>
      </c>
      <c r="H31">
        <f t="shared" si="2"/>
        <v>0.12024315435965062</v>
      </c>
      <c r="I31" s="217" t="s">
        <v>132</v>
      </c>
      <c r="J31">
        <v>23548</v>
      </c>
      <c r="K31">
        <v>1031</v>
      </c>
      <c r="L31">
        <f t="shared" si="3"/>
        <v>24277988</v>
      </c>
      <c r="M31">
        <f t="shared" si="11"/>
        <v>140446</v>
      </c>
      <c r="N31">
        <f t="shared" si="12"/>
        <v>2670516322</v>
      </c>
      <c r="O31">
        <f t="shared" si="4"/>
        <v>0.20033492331568375</v>
      </c>
      <c r="P31">
        <f t="shared" si="5"/>
        <v>0.11927290339557728</v>
      </c>
      <c r="Q31" s="217" t="s">
        <v>96</v>
      </c>
      <c r="R31">
        <v>21939</v>
      </c>
      <c r="S31">
        <v>4002</v>
      </c>
      <c r="T31">
        <f t="shared" si="6"/>
        <v>87799878</v>
      </c>
      <c r="U31">
        <f t="shared" si="13"/>
        <v>103675</v>
      </c>
      <c r="V31">
        <f t="shared" si="14"/>
        <v>1870024137</v>
      </c>
      <c r="W31">
        <f t="shared" si="7"/>
        <v>0.14658620626273394</v>
      </c>
      <c r="X31">
        <f t="shared" si="8"/>
        <v>8.7055210151920359E-2</v>
      </c>
    </row>
    <row r="32" spans="1:24" x14ac:dyDescent="0.25">
      <c r="A32" s="217" t="s">
        <v>118</v>
      </c>
      <c r="B32">
        <v>11642</v>
      </c>
      <c r="C32">
        <v>17300</v>
      </c>
      <c r="D32">
        <f t="shared" si="0"/>
        <v>201406600</v>
      </c>
      <c r="E32">
        <f t="shared" si="9"/>
        <v>146154</v>
      </c>
      <c r="F32">
        <f t="shared" si="10"/>
        <v>1436862678</v>
      </c>
      <c r="G32">
        <f t="shared" si="1"/>
        <v>0.21613763812318104</v>
      </c>
      <c r="H32">
        <f t="shared" si="2"/>
        <v>0.13984544158305154</v>
      </c>
      <c r="I32" s="217" t="s">
        <v>122</v>
      </c>
      <c r="J32">
        <v>23609</v>
      </c>
      <c r="K32">
        <v>22474</v>
      </c>
      <c r="L32">
        <f t="shared" si="3"/>
        <v>530588666</v>
      </c>
      <c r="M32">
        <f t="shared" si="11"/>
        <v>162920</v>
      </c>
      <c r="N32">
        <f t="shared" si="12"/>
        <v>3201104988</v>
      </c>
      <c r="O32">
        <f t="shared" si="4"/>
        <v>0.23239227679386526</v>
      </c>
      <c r="P32">
        <f t="shared" si="5"/>
        <v>0.14297051204947647</v>
      </c>
      <c r="Q32" s="217" t="s">
        <v>105</v>
      </c>
      <c r="R32">
        <v>23684</v>
      </c>
      <c r="S32">
        <v>492</v>
      </c>
      <c r="T32">
        <f t="shared" si="6"/>
        <v>11652528</v>
      </c>
      <c r="U32">
        <f t="shared" si="13"/>
        <v>104167</v>
      </c>
      <c r="V32">
        <f t="shared" si="14"/>
        <v>1881676665</v>
      </c>
      <c r="W32">
        <f t="shared" si="7"/>
        <v>0.14728184565006228</v>
      </c>
      <c r="X32">
        <f t="shared" si="8"/>
        <v>8.7597670141484188E-2</v>
      </c>
    </row>
    <row r="33" spans="1:24" x14ac:dyDescent="0.25">
      <c r="A33" s="217" t="s">
        <v>59</v>
      </c>
      <c r="B33">
        <v>11830</v>
      </c>
      <c r="C33">
        <v>5370</v>
      </c>
      <c r="D33">
        <f t="shared" si="0"/>
        <v>63527100</v>
      </c>
      <c r="E33">
        <f t="shared" si="9"/>
        <v>151524</v>
      </c>
      <c r="F33">
        <f t="shared" si="10"/>
        <v>1500389778</v>
      </c>
      <c r="G33">
        <f t="shared" si="1"/>
        <v>0.22407898161512435</v>
      </c>
      <c r="H33">
        <f t="shared" si="2"/>
        <v>0.14602833956489381</v>
      </c>
      <c r="I33" s="217" t="s">
        <v>114</v>
      </c>
      <c r="J33">
        <v>23757</v>
      </c>
      <c r="K33">
        <v>27496</v>
      </c>
      <c r="L33">
        <f t="shared" si="3"/>
        <v>653222472</v>
      </c>
      <c r="M33">
        <f t="shared" si="11"/>
        <v>190416</v>
      </c>
      <c r="N33">
        <f t="shared" si="12"/>
        <v>3854327460</v>
      </c>
      <c r="O33">
        <f t="shared" si="4"/>
        <v>0.27161310936644151</v>
      </c>
      <c r="P33">
        <f t="shared" si="5"/>
        <v>0.17214529752329324</v>
      </c>
      <c r="Q33" s="217" t="s">
        <v>107</v>
      </c>
      <c r="R33">
        <v>23905</v>
      </c>
      <c r="S33">
        <v>17856</v>
      </c>
      <c r="T33">
        <f t="shared" si="6"/>
        <v>426847680</v>
      </c>
      <c r="U33">
        <f t="shared" si="13"/>
        <v>122023</v>
      </c>
      <c r="V33">
        <f t="shared" si="14"/>
        <v>2308524345</v>
      </c>
      <c r="W33">
        <f t="shared" si="7"/>
        <v>0.17252846536578331</v>
      </c>
      <c r="X33">
        <f t="shared" si="8"/>
        <v>0.10746870482495771</v>
      </c>
    </row>
    <row r="34" spans="1:24" x14ac:dyDescent="0.25">
      <c r="A34" s="217" t="s">
        <v>66</v>
      </c>
      <c r="B34">
        <v>11835</v>
      </c>
      <c r="C34">
        <v>421</v>
      </c>
      <c r="D34">
        <f t="shared" si="0"/>
        <v>4982535</v>
      </c>
      <c r="E34">
        <f t="shared" si="9"/>
        <v>151945</v>
      </c>
      <c r="F34">
        <f t="shared" si="10"/>
        <v>1505372313</v>
      </c>
      <c r="G34">
        <f t="shared" si="1"/>
        <v>0.22470157111421338</v>
      </c>
      <c r="H34">
        <f t="shared" si="2"/>
        <v>0.14651327442884884</v>
      </c>
      <c r="I34" s="217" t="s">
        <v>85</v>
      </c>
      <c r="J34">
        <v>23924</v>
      </c>
      <c r="K34">
        <v>5285</v>
      </c>
      <c r="L34">
        <f t="shared" si="3"/>
        <v>126438340</v>
      </c>
      <c r="M34">
        <f t="shared" si="11"/>
        <v>195701</v>
      </c>
      <c r="N34">
        <f t="shared" si="12"/>
        <v>3980765800</v>
      </c>
      <c r="O34">
        <f t="shared" si="4"/>
        <v>0.27915173680847177</v>
      </c>
      <c r="P34">
        <f t="shared" si="5"/>
        <v>0.17779239572227484</v>
      </c>
      <c r="Q34" s="217" t="s">
        <v>112</v>
      </c>
      <c r="R34">
        <v>24395</v>
      </c>
      <c r="S34">
        <v>11351</v>
      </c>
      <c r="T34">
        <f t="shared" si="6"/>
        <v>276907645</v>
      </c>
      <c r="U34">
        <f t="shared" si="13"/>
        <v>133374</v>
      </c>
      <c r="V34">
        <f t="shared" si="14"/>
        <v>2585431990</v>
      </c>
      <c r="W34">
        <f t="shared" si="7"/>
        <v>0.18857765781611649</v>
      </c>
      <c r="X34">
        <f t="shared" si="8"/>
        <v>0.12035958294315195</v>
      </c>
    </row>
    <row r="35" spans="1:24" x14ac:dyDescent="0.25">
      <c r="A35" s="217" t="s">
        <v>158</v>
      </c>
      <c r="B35">
        <v>12264</v>
      </c>
      <c r="C35">
        <v>644</v>
      </c>
      <c r="D35">
        <f t="shared" si="0"/>
        <v>7898016</v>
      </c>
      <c r="E35">
        <f t="shared" si="9"/>
        <v>152589</v>
      </c>
      <c r="F35">
        <f t="shared" si="10"/>
        <v>1513270329</v>
      </c>
      <c r="G35">
        <f t="shared" si="1"/>
        <v>0.22565394079928069</v>
      </c>
      <c r="H35">
        <f t="shared" si="2"/>
        <v>0.14728196412485195</v>
      </c>
      <c r="I35" s="217" t="s">
        <v>66</v>
      </c>
      <c r="J35">
        <v>24119</v>
      </c>
      <c r="K35">
        <v>492</v>
      </c>
      <c r="L35">
        <f t="shared" si="3"/>
        <v>11866548</v>
      </c>
      <c r="M35">
        <f t="shared" si="11"/>
        <v>196193</v>
      </c>
      <c r="N35">
        <f t="shared" si="12"/>
        <v>3992632348</v>
      </c>
      <c r="O35">
        <f t="shared" si="4"/>
        <v>0.27985353523826911</v>
      </c>
      <c r="P35">
        <f t="shared" si="5"/>
        <v>0.17832238972440209</v>
      </c>
      <c r="Q35" s="217" t="s">
        <v>114</v>
      </c>
      <c r="R35">
        <v>24574</v>
      </c>
      <c r="S35">
        <v>27378</v>
      </c>
      <c r="T35">
        <f t="shared" si="6"/>
        <v>672786972</v>
      </c>
      <c r="U35">
        <f t="shared" si="13"/>
        <v>160752</v>
      </c>
      <c r="V35">
        <f t="shared" si="14"/>
        <v>3258218962</v>
      </c>
      <c r="W35">
        <f t="shared" si="7"/>
        <v>0.22728744469878956</v>
      </c>
      <c r="X35">
        <f t="shared" si="8"/>
        <v>0.15167982639674443</v>
      </c>
    </row>
    <row r="36" spans="1:24" x14ac:dyDescent="0.25">
      <c r="A36" s="217" t="s">
        <v>151</v>
      </c>
      <c r="B36">
        <v>12400</v>
      </c>
      <c r="C36">
        <v>639</v>
      </c>
      <c r="D36">
        <f t="shared" si="0"/>
        <v>7923600</v>
      </c>
      <c r="E36">
        <f t="shared" si="9"/>
        <v>153228</v>
      </c>
      <c r="F36">
        <f t="shared" si="10"/>
        <v>1521193929</v>
      </c>
      <c r="G36">
        <f t="shared" si="1"/>
        <v>0.2265989163097745</v>
      </c>
      <c r="H36">
        <f t="shared" si="2"/>
        <v>0.14805314383317997</v>
      </c>
      <c r="I36" s="217" t="s">
        <v>134</v>
      </c>
      <c r="J36">
        <v>24609</v>
      </c>
      <c r="K36">
        <v>388</v>
      </c>
      <c r="L36">
        <f t="shared" si="3"/>
        <v>9548292</v>
      </c>
      <c r="M36">
        <f t="shared" si="11"/>
        <v>196581</v>
      </c>
      <c r="N36">
        <f t="shared" si="12"/>
        <v>4002180640</v>
      </c>
      <c r="O36">
        <f t="shared" si="4"/>
        <v>0.28040698603249953</v>
      </c>
      <c r="P36">
        <f t="shared" si="5"/>
        <v>0.17874884377747297</v>
      </c>
      <c r="Q36" s="217" t="s">
        <v>116</v>
      </c>
      <c r="R36">
        <v>24742</v>
      </c>
      <c r="S36">
        <v>9758</v>
      </c>
      <c r="T36">
        <f t="shared" si="6"/>
        <v>241432436</v>
      </c>
      <c r="U36">
        <f t="shared" si="13"/>
        <v>170510</v>
      </c>
      <c r="V36">
        <f t="shared" si="14"/>
        <v>3499651398</v>
      </c>
      <c r="W36">
        <f t="shared" si="7"/>
        <v>0.24108429254746819</v>
      </c>
      <c r="X36">
        <f t="shared" si="8"/>
        <v>0.16291922755612639</v>
      </c>
    </row>
    <row r="37" spans="1:24" x14ac:dyDescent="0.25">
      <c r="A37" s="217" t="s">
        <v>122</v>
      </c>
      <c r="B37">
        <v>12494</v>
      </c>
      <c r="C37">
        <v>19202</v>
      </c>
      <c r="D37">
        <f t="shared" si="0"/>
        <v>239909788</v>
      </c>
      <c r="E37">
        <f t="shared" si="9"/>
        <v>172430</v>
      </c>
      <c r="F37">
        <f t="shared" si="10"/>
        <v>1761103717</v>
      </c>
      <c r="G37">
        <f t="shared" si="1"/>
        <v>0.2549955043418593</v>
      </c>
      <c r="H37">
        <f t="shared" si="2"/>
        <v>0.17140282836229284</v>
      </c>
      <c r="I37" s="217" t="s">
        <v>39</v>
      </c>
      <c r="J37">
        <v>25188</v>
      </c>
      <c r="K37">
        <v>100</v>
      </c>
      <c r="L37">
        <f t="shared" si="3"/>
        <v>2518800</v>
      </c>
      <c r="M37">
        <f t="shared" si="11"/>
        <v>196681</v>
      </c>
      <c r="N37">
        <f t="shared" si="12"/>
        <v>4004699440</v>
      </c>
      <c r="O37">
        <f t="shared" si="4"/>
        <v>0.28054962798977545</v>
      </c>
      <c r="P37">
        <f t="shared" si="5"/>
        <v>0.17886134059563424</v>
      </c>
      <c r="Q37" s="217" t="s">
        <v>117</v>
      </c>
      <c r="R37">
        <v>24907</v>
      </c>
      <c r="S37">
        <v>576</v>
      </c>
      <c r="T37">
        <f t="shared" si="6"/>
        <v>14346432</v>
      </c>
      <c r="U37">
        <f t="shared" si="13"/>
        <v>171086</v>
      </c>
      <c r="V37">
        <f t="shared" si="14"/>
        <v>3513997830</v>
      </c>
      <c r="W37">
        <f t="shared" si="7"/>
        <v>0.2418986996350721</v>
      </c>
      <c r="X37">
        <f t="shared" si="8"/>
        <v>0.16358709682475189</v>
      </c>
    </row>
    <row r="38" spans="1:24" x14ac:dyDescent="0.25">
      <c r="A38" s="217" t="s">
        <v>48</v>
      </c>
      <c r="B38">
        <v>12527</v>
      </c>
      <c r="C38">
        <v>79</v>
      </c>
      <c r="D38">
        <f t="shared" si="0"/>
        <v>989633</v>
      </c>
      <c r="E38">
        <f t="shared" si="9"/>
        <v>172509</v>
      </c>
      <c r="F38">
        <f t="shared" si="10"/>
        <v>1762093350</v>
      </c>
      <c r="G38">
        <f t="shared" si="1"/>
        <v>0.25511233230012065</v>
      </c>
      <c r="H38">
        <f t="shared" si="2"/>
        <v>0.17149914630972732</v>
      </c>
      <c r="I38" s="217" t="s">
        <v>119</v>
      </c>
      <c r="J38">
        <v>26291</v>
      </c>
      <c r="K38">
        <v>60914</v>
      </c>
      <c r="L38">
        <f t="shared" si="3"/>
        <v>1601489974</v>
      </c>
      <c r="M38">
        <f t="shared" si="11"/>
        <v>257595</v>
      </c>
      <c r="N38">
        <f t="shared" si="12"/>
        <v>5606189414</v>
      </c>
      <c r="O38">
        <f t="shared" si="4"/>
        <v>0.36743854984480556</v>
      </c>
      <c r="P38">
        <f t="shared" si="5"/>
        <v>0.25038846716074481</v>
      </c>
      <c r="Q38" s="217" t="s">
        <v>118</v>
      </c>
      <c r="R38">
        <v>25013</v>
      </c>
      <c r="S38">
        <v>15977</v>
      </c>
      <c r="T38">
        <f t="shared" si="6"/>
        <v>399632701</v>
      </c>
      <c r="U38">
        <f t="shared" si="13"/>
        <v>187063</v>
      </c>
      <c r="V38">
        <f t="shared" si="14"/>
        <v>3913630531</v>
      </c>
      <c r="W38">
        <f t="shared" si="7"/>
        <v>0.26448859900772415</v>
      </c>
      <c r="X38">
        <f t="shared" si="8"/>
        <v>0.182191192932809</v>
      </c>
    </row>
    <row r="39" spans="1:24" x14ac:dyDescent="0.25">
      <c r="A39" s="217" t="s">
        <v>119</v>
      </c>
      <c r="B39">
        <v>12548</v>
      </c>
      <c r="C39">
        <v>55215</v>
      </c>
      <c r="D39">
        <f t="shared" si="0"/>
        <v>692837820</v>
      </c>
      <c r="E39">
        <f t="shared" si="9"/>
        <v>227724</v>
      </c>
      <c r="F39">
        <f t="shared" si="10"/>
        <v>2454931170</v>
      </c>
      <c r="G39">
        <f t="shared" si="1"/>
        <v>0.33676620211532549</v>
      </c>
      <c r="H39">
        <f t="shared" si="2"/>
        <v>0.23893092832121524</v>
      </c>
      <c r="I39" s="217" t="s">
        <v>138</v>
      </c>
      <c r="J39">
        <v>26619</v>
      </c>
      <c r="K39">
        <v>14427</v>
      </c>
      <c r="L39">
        <f t="shared" si="3"/>
        <v>384032313</v>
      </c>
      <c r="M39">
        <f t="shared" si="11"/>
        <v>272022</v>
      </c>
      <c r="N39">
        <f t="shared" si="12"/>
        <v>5990221727</v>
      </c>
      <c r="O39">
        <f t="shared" si="4"/>
        <v>0.38801750502099691</v>
      </c>
      <c r="P39">
        <f t="shared" si="5"/>
        <v>0.26754044956650114</v>
      </c>
      <c r="Q39" s="217" t="s">
        <v>119</v>
      </c>
      <c r="R39">
        <v>25262</v>
      </c>
      <c r="S39">
        <v>60938</v>
      </c>
      <c r="T39">
        <f t="shared" si="6"/>
        <v>1539415756</v>
      </c>
      <c r="U39">
        <f t="shared" si="13"/>
        <v>248001</v>
      </c>
      <c r="V39">
        <f t="shared" si="14"/>
        <v>5453046287</v>
      </c>
      <c r="W39">
        <f t="shared" si="7"/>
        <v>0.35064890995287468</v>
      </c>
      <c r="X39">
        <f t="shared" si="8"/>
        <v>0.2538555952783052</v>
      </c>
    </row>
    <row r="40" spans="1:24" x14ac:dyDescent="0.25">
      <c r="A40" s="217" t="s">
        <v>169</v>
      </c>
      <c r="B40">
        <v>12732</v>
      </c>
      <c r="C40">
        <v>3252</v>
      </c>
      <c r="D40">
        <f t="shared" si="0"/>
        <v>41404464</v>
      </c>
      <c r="E40">
        <f t="shared" si="9"/>
        <v>230976</v>
      </c>
      <c r="F40">
        <f t="shared" si="10"/>
        <v>2496335634</v>
      </c>
      <c r="G40">
        <f t="shared" si="1"/>
        <v>0.34157537325793247</v>
      </c>
      <c r="H40">
        <f t="shared" si="2"/>
        <v>0.2429606979298525</v>
      </c>
      <c r="I40" s="217" t="s">
        <v>151</v>
      </c>
      <c r="J40">
        <v>26934</v>
      </c>
      <c r="K40">
        <v>624</v>
      </c>
      <c r="L40">
        <f t="shared" si="3"/>
        <v>16806816</v>
      </c>
      <c r="M40">
        <f t="shared" si="11"/>
        <v>272646</v>
      </c>
      <c r="N40">
        <f t="shared" si="12"/>
        <v>6007028543</v>
      </c>
      <c r="O40">
        <f t="shared" si="4"/>
        <v>0.38890759083439841</v>
      </c>
      <c r="P40">
        <f t="shared" si="5"/>
        <v>0.26829109007921442</v>
      </c>
      <c r="Q40" s="217" t="s">
        <v>120</v>
      </c>
      <c r="R40">
        <v>25340</v>
      </c>
      <c r="S40">
        <v>235</v>
      </c>
      <c r="T40">
        <f t="shared" si="6"/>
        <v>5954900</v>
      </c>
      <c r="U40">
        <f t="shared" si="13"/>
        <v>248236</v>
      </c>
      <c r="V40">
        <f t="shared" si="14"/>
        <v>5459001187</v>
      </c>
      <c r="W40">
        <f t="shared" si="7"/>
        <v>0.35098117673340751</v>
      </c>
      <c r="X40">
        <f t="shared" si="8"/>
        <v>0.25413281366317875</v>
      </c>
    </row>
    <row r="41" spans="1:24" x14ac:dyDescent="0.25">
      <c r="A41" s="217" t="s">
        <v>38</v>
      </c>
      <c r="B41">
        <v>12734</v>
      </c>
      <c r="C41">
        <v>260</v>
      </c>
      <c r="D41">
        <f t="shared" si="0"/>
        <v>3310840</v>
      </c>
      <c r="E41">
        <f t="shared" si="9"/>
        <v>231236</v>
      </c>
      <c r="F41">
        <f t="shared" si="10"/>
        <v>2499646474</v>
      </c>
      <c r="G41">
        <f t="shared" si="1"/>
        <v>0.3419598703357547</v>
      </c>
      <c r="H41">
        <f t="shared" si="2"/>
        <v>0.24328293184190269</v>
      </c>
      <c r="I41" s="217" t="s">
        <v>91</v>
      </c>
      <c r="J41">
        <v>27343</v>
      </c>
      <c r="K41">
        <v>317</v>
      </c>
      <c r="L41">
        <f t="shared" si="3"/>
        <v>8667731</v>
      </c>
      <c r="M41">
        <f t="shared" si="11"/>
        <v>272963</v>
      </c>
      <c r="N41">
        <f t="shared" si="12"/>
        <v>6015696274</v>
      </c>
      <c r="O41">
        <f t="shared" si="4"/>
        <v>0.38935976583896292</v>
      </c>
      <c r="P41">
        <f t="shared" si="5"/>
        <v>0.26867821575738576</v>
      </c>
      <c r="Q41" s="217" t="s">
        <v>122</v>
      </c>
      <c r="R41">
        <v>25474</v>
      </c>
      <c r="S41">
        <v>22658</v>
      </c>
      <c r="T41">
        <f t="shared" si="6"/>
        <v>577189892</v>
      </c>
      <c r="U41">
        <f t="shared" si="13"/>
        <v>270894</v>
      </c>
      <c r="V41">
        <f t="shared" si="14"/>
        <v>6036191079</v>
      </c>
      <c r="W41">
        <f t="shared" si="7"/>
        <v>0.38301734998154857</v>
      </c>
      <c r="X41">
        <f t="shared" si="8"/>
        <v>0.281002727452759</v>
      </c>
    </row>
    <row r="42" spans="1:24" x14ac:dyDescent="0.25">
      <c r="A42" s="217" t="s">
        <v>112</v>
      </c>
      <c r="B42">
        <v>12882</v>
      </c>
      <c r="C42">
        <v>10240</v>
      </c>
      <c r="D42">
        <f t="shared" si="0"/>
        <v>131911680</v>
      </c>
      <c r="E42">
        <f t="shared" si="9"/>
        <v>241476</v>
      </c>
      <c r="F42">
        <f t="shared" si="10"/>
        <v>2631558154</v>
      </c>
      <c r="G42">
        <f t="shared" si="1"/>
        <v>0.35710313986229092</v>
      </c>
      <c r="H42">
        <f t="shared" si="2"/>
        <v>0.25612149144958857</v>
      </c>
      <c r="I42" s="217" t="s">
        <v>128</v>
      </c>
      <c r="J42">
        <v>27369</v>
      </c>
      <c r="K42">
        <v>10053</v>
      </c>
      <c r="L42">
        <f t="shared" si="3"/>
        <v>275140557</v>
      </c>
      <c r="M42">
        <f t="shared" si="11"/>
        <v>283016</v>
      </c>
      <c r="N42">
        <f t="shared" si="12"/>
        <v>6290836831</v>
      </c>
      <c r="O42">
        <f t="shared" si="4"/>
        <v>0.40369956180390726</v>
      </c>
      <c r="P42">
        <f t="shared" si="5"/>
        <v>0.28096678063336794</v>
      </c>
      <c r="Q42" s="217" t="s">
        <v>125</v>
      </c>
      <c r="R42">
        <v>26161</v>
      </c>
      <c r="S42">
        <v>8718</v>
      </c>
      <c r="T42">
        <f t="shared" si="6"/>
        <v>228071598</v>
      </c>
      <c r="U42">
        <f t="shared" si="13"/>
        <v>279612</v>
      </c>
      <c r="V42">
        <f t="shared" si="14"/>
        <v>6264262677</v>
      </c>
      <c r="W42">
        <f t="shared" si="7"/>
        <v>0.39534374058872018</v>
      </c>
      <c r="X42">
        <f t="shared" si="8"/>
        <v>0.29162014168861294</v>
      </c>
    </row>
    <row r="43" spans="1:24" x14ac:dyDescent="0.25">
      <c r="A43" s="217" t="s">
        <v>167</v>
      </c>
      <c r="B43">
        <v>13411</v>
      </c>
      <c r="C43">
        <v>1005</v>
      </c>
      <c r="D43">
        <f t="shared" si="0"/>
        <v>13478055</v>
      </c>
      <c r="E43">
        <f t="shared" si="9"/>
        <v>242481</v>
      </c>
      <c r="F43">
        <f t="shared" si="10"/>
        <v>2645036209</v>
      </c>
      <c r="G43">
        <f t="shared" si="1"/>
        <v>0.35858936895156518</v>
      </c>
      <c r="H43">
        <f t="shared" si="2"/>
        <v>0.25743326924298165</v>
      </c>
      <c r="I43" s="217" t="s">
        <v>133</v>
      </c>
      <c r="J43">
        <v>27725</v>
      </c>
      <c r="K43">
        <v>17894</v>
      </c>
      <c r="L43">
        <f t="shared" si="3"/>
        <v>496111150</v>
      </c>
      <c r="M43">
        <f t="shared" si="11"/>
        <v>300910</v>
      </c>
      <c r="N43">
        <f t="shared" si="12"/>
        <v>6786947981</v>
      </c>
      <c r="O43">
        <f t="shared" si="4"/>
        <v>0.42922391363885337</v>
      </c>
      <c r="P43">
        <f t="shared" si="5"/>
        <v>0.30312452472949958</v>
      </c>
      <c r="Q43" s="217" t="s">
        <v>128</v>
      </c>
      <c r="R43">
        <v>26696</v>
      </c>
      <c r="S43">
        <v>10037</v>
      </c>
      <c r="T43">
        <f t="shared" si="6"/>
        <v>267947752</v>
      </c>
      <c r="U43">
        <f t="shared" si="13"/>
        <v>289649</v>
      </c>
      <c r="V43">
        <f t="shared" si="14"/>
        <v>6532210429</v>
      </c>
      <c r="W43">
        <f t="shared" si="7"/>
        <v>0.40953506687045693</v>
      </c>
      <c r="X43">
        <f t="shared" si="8"/>
        <v>0.30409391002056396</v>
      </c>
    </row>
    <row r="44" spans="1:24" x14ac:dyDescent="0.25">
      <c r="A44" s="217" t="s">
        <v>114</v>
      </c>
      <c r="B44">
        <v>13563</v>
      </c>
      <c r="C44">
        <v>30314</v>
      </c>
      <c r="D44">
        <f t="shared" si="0"/>
        <v>411148782</v>
      </c>
      <c r="E44">
        <f t="shared" si="9"/>
        <v>272795</v>
      </c>
      <c r="F44">
        <f t="shared" si="10"/>
        <v>3056184991</v>
      </c>
      <c r="G44">
        <f t="shared" si="1"/>
        <v>0.40341877055580533</v>
      </c>
      <c r="H44">
        <f t="shared" si="2"/>
        <v>0.29744912034376703</v>
      </c>
      <c r="I44" s="217" t="s">
        <v>168</v>
      </c>
      <c r="J44">
        <v>28296</v>
      </c>
      <c r="K44">
        <v>2585</v>
      </c>
      <c r="L44">
        <f t="shared" si="3"/>
        <v>73145160</v>
      </c>
      <c r="M44">
        <f t="shared" si="11"/>
        <v>303495</v>
      </c>
      <c r="N44">
        <f t="shared" si="12"/>
        <v>6860093141</v>
      </c>
      <c r="O44">
        <f t="shared" si="4"/>
        <v>0.43291120823443491</v>
      </c>
      <c r="P44">
        <f t="shared" si="5"/>
        <v>0.30639139695591622</v>
      </c>
      <c r="Q44" s="217" t="s">
        <v>131</v>
      </c>
      <c r="R44">
        <v>26951</v>
      </c>
      <c r="S44">
        <v>6700</v>
      </c>
      <c r="T44">
        <f t="shared" si="6"/>
        <v>180571700</v>
      </c>
      <c r="U44">
        <f t="shared" si="13"/>
        <v>296349</v>
      </c>
      <c r="V44">
        <f t="shared" si="14"/>
        <v>6712782129</v>
      </c>
      <c r="W44">
        <f t="shared" si="7"/>
        <v>0.41900820486862739</v>
      </c>
      <c r="X44">
        <f t="shared" si="8"/>
        <v>0.31250006210168524</v>
      </c>
    </row>
    <row r="45" spans="1:24" x14ac:dyDescent="0.25">
      <c r="A45" s="217" t="s">
        <v>125</v>
      </c>
      <c r="B45">
        <v>14060</v>
      </c>
      <c r="C45">
        <v>9278</v>
      </c>
      <c r="D45">
        <f t="shared" si="0"/>
        <v>130448680</v>
      </c>
      <c r="E45">
        <f t="shared" si="9"/>
        <v>282073</v>
      </c>
      <c r="F45">
        <f t="shared" si="10"/>
        <v>3186633671</v>
      </c>
      <c r="G45">
        <f t="shared" si="1"/>
        <v>0.41713940089439938</v>
      </c>
      <c r="H45">
        <f t="shared" si="2"/>
        <v>0.31014529064441021</v>
      </c>
      <c r="I45" s="217" t="s">
        <v>158</v>
      </c>
      <c r="J45">
        <v>29388</v>
      </c>
      <c r="K45">
        <v>628</v>
      </c>
      <c r="L45">
        <f t="shared" si="3"/>
        <v>18455664</v>
      </c>
      <c r="M45">
        <f t="shared" si="11"/>
        <v>304123</v>
      </c>
      <c r="N45">
        <f t="shared" si="12"/>
        <v>6878548805</v>
      </c>
      <c r="O45">
        <f t="shared" si="4"/>
        <v>0.43380699972612746</v>
      </c>
      <c r="P45">
        <f t="shared" si="5"/>
        <v>0.30721567974019992</v>
      </c>
      <c r="Q45" s="217" t="s">
        <v>132</v>
      </c>
      <c r="R45">
        <v>27552</v>
      </c>
      <c r="S45">
        <v>1051</v>
      </c>
      <c r="T45">
        <f t="shared" si="6"/>
        <v>28957152</v>
      </c>
      <c r="U45">
        <f t="shared" si="13"/>
        <v>297400</v>
      </c>
      <c r="V45">
        <f t="shared" si="14"/>
        <v>6741739281</v>
      </c>
      <c r="W45">
        <f t="shared" si="7"/>
        <v>0.42049421502326573</v>
      </c>
      <c r="X45">
        <f t="shared" si="8"/>
        <v>0.31384810403487934</v>
      </c>
    </row>
    <row r="46" spans="1:24" x14ac:dyDescent="0.25">
      <c r="A46" s="217" t="s">
        <v>138</v>
      </c>
      <c r="B46">
        <v>14289</v>
      </c>
      <c r="C46">
        <v>14540</v>
      </c>
      <c r="D46">
        <f t="shared" si="0"/>
        <v>207762060</v>
      </c>
      <c r="E46">
        <f t="shared" si="9"/>
        <v>296613</v>
      </c>
      <c r="F46">
        <f t="shared" si="10"/>
        <v>3394395731</v>
      </c>
      <c r="G46">
        <f t="shared" si="1"/>
        <v>0.43864166055414899</v>
      </c>
      <c r="H46">
        <f t="shared" si="2"/>
        <v>0.33036613531506875</v>
      </c>
      <c r="I46" s="217" t="s">
        <v>137</v>
      </c>
      <c r="J46">
        <v>29438</v>
      </c>
      <c r="K46">
        <v>1811</v>
      </c>
      <c r="L46">
        <f t="shared" si="3"/>
        <v>53312218</v>
      </c>
      <c r="M46">
        <f t="shared" si="11"/>
        <v>305934</v>
      </c>
      <c r="N46">
        <f t="shared" si="12"/>
        <v>6931861023</v>
      </c>
      <c r="O46">
        <f t="shared" si="4"/>
        <v>0.43639024557239364</v>
      </c>
      <c r="P46">
        <f t="shared" si="5"/>
        <v>0.30959675600434189</v>
      </c>
      <c r="Q46" s="217" t="s">
        <v>133</v>
      </c>
      <c r="R46">
        <v>27847</v>
      </c>
      <c r="S46">
        <v>18095</v>
      </c>
      <c r="T46">
        <f t="shared" si="6"/>
        <v>503891465</v>
      </c>
      <c r="U46">
        <f t="shared" si="13"/>
        <v>315495</v>
      </c>
      <c r="V46">
        <f t="shared" si="14"/>
        <v>7245630746</v>
      </c>
      <c r="W46">
        <f t="shared" si="7"/>
        <v>0.44607875712429462</v>
      </c>
      <c r="X46">
        <f t="shared" si="8"/>
        <v>0.33730575707336202</v>
      </c>
    </row>
    <row r="47" spans="1:24" x14ac:dyDescent="0.25">
      <c r="A47" s="217" t="s">
        <v>157</v>
      </c>
      <c r="B47">
        <v>15594</v>
      </c>
      <c r="C47">
        <v>1420</v>
      </c>
      <c r="D47">
        <f t="shared" si="0"/>
        <v>22143480</v>
      </c>
      <c r="E47">
        <f t="shared" si="9"/>
        <v>298033</v>
      </c>
      <c r="F47">
        <f t="shared" si="10"/>
        <v>3416539211</v>
      </c>
      <c r="G47">
        <f t="shared" si="1"/>
        <v>0.44074160613302416</v>
      </c>
      <c r="H47">
        <f t="shared" si="2"/>
        <v>0.33252129237092309</v>
      </c>
      <c r="I47" s="217" t="s">
        <v>117</v>
      </c>
      <c r="J47">
        <v>29498</v>
      </c>
      <c r="K47">
        <v>589</v>
      </c>
      <c r="L47">
        <f t="shared" si="3"/>
        <v>17374322</v>
      </c>
      <c r="M47">
        <f t="shared" si="11"/>
        <v>306523</v>
      </c>
      <c r="N47">
        <f t="shared" si="12"/>
        <v>6949235345</v>
      </c>
      <c r="O47">
        <f t="shared" si="4"/>
        <v>0.43723040670074859</v>
      </c>
      <c r="P47">
        <f t="shared" si="5"/>
        <v>0.31037274295952277</v>
      </c>
      <c r="Q47" s="217" t="s">
        <v>134</v>
      </c>
      <c r="R47">
        <v>27982</v>
      </c>
      <c r="S47">
        <v>395</v>
      </c>
      <c r="T47">
        <f t="shared" si="6"/>
        <v>11052890</v>
      </c>
      <c r="U47">
        <f t="shared" si="13"/>
        <v>315890</v>
      </c>
      <c r="V47">
        <f t="shared" si="14"/>
        <v>7256683636</v>
      </c>
      <c r="W47">
        <f t="shared" si="7"/>
        <v>0.44663724809582855</v>
      </c>
      <c r="X47">
        <f t="shared" si="8"/>
        <v>0.33782030212264663</v>
      </c>
    </row>
    <row r="48" spans="1:24" x14ac:dyDescent="0.25">
      <c r="A48" s="217" t="s">
        <v>153</v>
      </c>
      <c r="B48">
        <v>15839</v>
      </c>
      <c r="C48">
        <v>8280</v>
      </c>
      <c r="D48">
        <f t="shared" si="0"/>
        <v>131146920</v>
      </c>
      <c r="E48">
        <f t="shared" si="9"/>
        <v>306313</v>
      </c>
      <c r="F48">
        <f t="shared" si="10"/>
        <v>3547686131</v>
      </c>
      <c r="G48">
        <f t="shared" si="1"/>
        <v>0.45298635922674679</v>
      </c>
      <c r="H48">
        <f t="shared" si="2"/>
        <v>0.34528542023120362</v>
      </c>
      <c r="I48" s="217" t="s">
        <v>112</v>
      </c>
      <c r="J48">
        <v>29641</v>
      </c>
      <c r="K48">
        <v>11091</v>
      </c>
      <c r="L48">
        <f t="shared" si="3"/>
        <v>328748331</v>
      </c>
      <c r="M48">
        <f t="shared" si="11"/>
        <v>317614</v>
      </c>
      <c r="N48">
        <f t="shared" si="12"/>
        <v>7277983676</v>
      </c>
      <c r="O48">
        <f t="shared" si="4"/>
        <v>0.45305082618221654</v>
      </c>
      <c r="P48">
        <f t="shared" si="5"/>
        <v>0.32505558447664729</v>
      </c>
      <c r="Q48" s="217" t="s">
        <v>137</v>
      </c>
      <c r="R48">
        <v>28301</v>
      </c>
      <c r="S48">
        <v>1850</v>
      </c>
      <c r="T48">
        <f t="shared" si="6"/>
        <v>52356850</v>
      </c>
      <c r="U48">
        <f t="shared" si="13"/>
        <v>317740</v>
      </c>
      <c r="V48">
        <f t="shared" si="14"/>
        <v>7309040486</v>
      </c>
      <c r="W48">
        <f t="shared" si="7"/>
        <v>0.44925296530427861</v>
      </c>
      <c r="X48">
        <f t="shared" si="8"/>
        <v>0.34025766990280515</v>
      </c>
    </row>
    <row r="49" spans="1:24" x14ac:dyDescent="0.25">
      <c r="A49" s="217" t="s">
        <v>117</v>
      </c>
      <c r="B49">
        <v>15907</v>
      </c>
      <c r="C49">
        <v>565</v>
      </c>
      <c r="D49">
        <f t="shared" si="0"/>
        <v>8987455</v>
      </c>
      <c r="E49">
        <f t="shared" si="9"/>
        <v>306878</v>
      </c>
      <c r="F49">
        <f t="shared" si="10"/>
        <v>3556673586</v>
      </c>
      <c r="G49">
        <f t="shared" si="1"/>
        <v>0.45382190095355274</v>
      </c>
      <c r="H49">
        <f t="shared" si="2"/>
        <v>0.34616014168679343</v>
      </c>
      <c r="I49" s="217" t="s">
        <v>157</v>
      </c>
      <c r="J49">
        <v>30291</v>
      </c>
      <c r="K49">
        <v>1448</v>
      </c>
      <c r="L49">
        <f t="shared" si="3"/>
        <v>43861368</v>
      </c>
      <c r="M49">
        <f t="shared" si="11"/>
        <v>319062</v>
      </c>
      <c r="N49">
        <f t="shared" si="12"/>
        <v>7321845044</v>
      </c>
      <c r="O49">
        <f t="shared" si="4"/>
        <v>0.45511628172357133</v>
      </c>
      <c r="P49">
        <f t="shared" si="5"/>
        <v>0.32701455872636986</v>
      </c>
      <c r="Q49" s="217" t="s">
        <v>138</v>
      </c>
      <c r="R49">
        <v>28418</v>
      </c>
      <c r="S49">
        <v>14662</v>
      </c>
      <c r="T49">
        <f t="shared" si="6"/>
        <v>416664716</v>
      </c>
      <c r="U49">
        <f t="shared" si="13"/>
        <v>332402</v>
      </c>
      <c r="V49">
        <f t="shared" si="14"/>
        <v>7725705202</v>
      </c>
      <c r="W49">
        <f t="shared" si="7"/>
        <v>0.46998358460714046</v>
      </c>
      <c r="X49">
        <f t="shared" si="8"/>
        <v>0.35965465719114098</v>
      </c>
    </row>
    <row r="50" spans="1:24" x14ac:dyDescent="0.25">
      <c r="A50" s="217" t="s">
        <v>49</v>
      </c>
      <c r="B50">
        <v>16060</v>
      </c>
      <c r="C50">
        <v>1573</v>
      </c>
      <c r="D50">
        <f t="shared" si="0"/>
        <v>25262380</v>
      </c>
      <c r="E50">
        <f t="shared" si="9"/>
        <v>308451</v>
      </c>
      <c r="F50">
        <f t="shared" si="10"/>
        <v>3581935966</v>
      </c>
      <c r="G50">
        <f t="shared" si="1"/>
        <v>0.45614810827437713</v>
      </c>
      <c r="H50">
        <f t="shared" si="2"/>
        <v>0.34861885172264478</v>
      </c>
      <c r="I50" s="217" t="s">
        <v>167</v>
      </c>
      <c r="J50">
        <v>30973</v>
      </c>
      <c r="K50">
        <v>983</v>
      </c>
      <c r="L50">
        <f t="shared" si="3"/>
        <v>30446459</v>
      </c>
      <c r="M50">
        <f t="shared" si="11"/>
        <v>320045</v>
      </c>
      <c r="N50">
        <f t="shared" si="12"/>
        <v>7352291503</v>
      </c>
      <c r="O50">
        <f t="shared" si="4"/>
        <v>0.45651845216359321</v>
      </c>
      <c r="P50">
        <f t="shared" si="5"/>
        <v>0.32837438473946262</v>
      </c>
      <c r="Q50" s="217" t="s">
        <v>151</v>
      </c>
      <c r="R50">
        <v>31599</v>
      </c>
      <c r="S50">
        <v>616</v>
      </c>
      <c r="T50">
        <f t="shared" si="6"/>
        <v>19464984</v>
      </c>
      <c r="U50">
        <f t="shared" si="13"/>
        <v>333018</v>
      </c>
      <c r="V50">
        <f t="shared" si="14"/>
        <v>7745170186</v>
      </c>
      <c r="W50">
        <f t="shared" si="7"/>
        <v>0.47085454774249463</v>
      </c>
      <c r="X50">
        <f t="shared" si="8"/>
        <v>0.36056081034670523</v>
      </c>
    </row>
    <row r="51" spans="1:24" x14ac:dyDescent="0.25">
      <c r="A51" s="217" t="s">
        <v>162</v>
      </c>
      <c r="B51">
        <v>16134</v>
      </c>
      <c r="C51">
        <v>5120</v>
      </c>
      <c r="D51">
        <f t="shared" si="0"/>
        <v>82606080</v>
      </c>
      <c r="E51">
        <f t="shared" si="9"/>
        <v>313571</v>
      </c>
      <c r="F51">
        <f t="shared" si="10"/>
        <v>3664542046</v>
      </c>
      <c r="G51">
        <f t="shared" si="1"/>
        <v>0.46371974303764524</v>
      </c>
      <c r="H51">
        <f t="shared" si="2"/>
        <v>0.3566586483656507</v>
      </c>
      <c r="I51" s="217" t="s">
        <v>162</v>
      </c>
      <c r="J51">
        <v>31147</v>
      </c>
      <c r="K51">
        <v>6065</v>
      </c>
      <c r="L51">
        <f t="shared" si="3"/>
        <v>188906555</v>
      </c>
      <c r="M51">
        <f t="shared" si="11"/>
        <v>326110</v>
      </c>
      <c r="N51">
        <f t="shared" si="12"/>
        <v>7541198058</v>
      </c>
      <c r="O51">
        <f t="shared" si="4"/>
        <v>0.46516968687237537</v>
      </c>
      <c r="P51">
        <f t="shared" si="5"/>
        <v>0.33681149223799767</v>
      </c>
      <c r="Q51" s="217" t="s">
        <v>152</v>
      </c>
      <c r="R51">
        <v>31703</v>
      </c>
      <c r="S51">
        <v>14305</v>
      </c>
      <c r="T51">
        <f t="shared" si="6"/>
        <v>453511415</v>
      </c>
      <c r="U51">
        <f t="shared" si="13"/>
        <v>347323</v>
      </c>
      <c r="V51">
        <f t="shared" si="14"/>
        <v>8198681601</v>
      </c>
      <c r="W51">
        <f t="shared" si="7"/>
        <v>0.49108040431918537</v>
      </c>
      <c r="X51">
        <f t="shared" si="8"/>
        <v>0.3816731215505898</v>
      </c>
    </row>
    <row r="52" spans="1:24" x14ac:dyDescent="0.25">
      <c r="A52" s="217" t="s">
        <v>133</v>
      </c>
      <c r="B52">
        <v>16388</v>
      </c>
      <c r="C52">
        <v>17979</v>
      </c>
      <c r="D52">
        <f t="shared" si="0"/>
        <v>294639852</v>
      </c>
      <c r="E52">
        <f t="shared" si="9"/>
        <v>331550</v>
      </c>
      <c r="F52">
        <f t="shared" si="10"/>
        <v>3959181898</v>
      </c>
      <c r="G52">
        <f t="shared" si="1"/>
        <v>0.49030771596905093</v>
      </c>
      <c r="H52">
        <f t="shared" si="2"/>
        <v>0.38533504231879989</v>
      </c>
      <c r="I52" s="217" t="s">
        <v>125</v>
      </c>
      <c r="J52">
        <v>31766</v>
      </c>
      <c r="K52">
        <v>8709</v>
      </c>
      <c r="L52">
        <f t="shared" si="3"/>
        <v>276650094</v>
      </c>
      <c r="M52">
        <f t="shared" si="11"/>
        <v>334819</v>
      </c>
      <c r="N52">
        <f t="shared" si="12"/>
        <v>7817848152</v>
      </c>
      <c r="O52">
        <f t="shared" si="4"/>
        <v>0.47759237493153184</v>
      </c>
      <c r="P52">
        <f t="shared" si="5"/>
        <v>0.34916747735750719</v>
      </c>
      <c r="Q52" s="217" t="s">
        <v>153</v>
      </c>
      <c r="R52">
        <v>31988</v>
      </c>
      <c r="S52">
        <v>9337</v>
      </c>
      <c r="T52">
        <f t="shared" si="6"/>
        <v>298671956</v>
      </c>
      <c r="U52">
        <f t="shared" si="13"/>
        <v>356660</v>
      </c>
      <c r="V52">
        <f t="shared" si="14"/>
        <v>8497353557</v>
      </c>
      <c r="W52">
        <f t="shared" si="7"/>
        <v>0.50428199976529242</v>
      </c>
      <c r="X52">
        <f t="shared" si="8"/>
        <v>0.39557719336528702</v>
      </c>
    </row>
    <row r="53" spans="1:24" x14ac:dyDescent="0.25">
      <c r="A53" s="217" t="s">
        <v>171</v>
      </c>
      <c r="B53">
        <v>16576</v>
      </c>
      <c r="C53">
        <v>5753</v>
      </c>
      <c r="D53">
        <f t="shared" si="0"/>
        <v>95361728</v>
      </c>
      <c r="E53">
        <f t="shared" si="9"/>
        <v>337303</v>
      </c>
      <c r="F53">
        <f t="shared" si="10"/>
        <v>4054543626</v>
      </c>
      <c r="G53">
        <f t="shared" si="1"/>
        <v>0.49881545323332466</v>
      </c>
      <c r="H53">
        <f t="shared" si="2"/>
        <v>0.39461630709550449</v>
      </c>
      <c r="I53" s="217" t="s">
        <v>153</v>
      </c>
      <c r="J53">
        <v>31944</v>
      </c>
      <c r="K53">
        <v>9099</v>
      </c>
      <c r="L53">
        <f t="shared" si="3"/>
        <v>290658456</v>
      </c>
      <c r="M53">
        <f t="shared" si="11"/>
        <v>343918</v>
      </c>
      <c r="N53">
        <f t="shared" si="12"/>
        <v>8108506608</v>
      </c>
      <c r="O53">
        <f t="shared" si="4"/>
        <v>0.49057136662406425</v>
      </c>
      <c r="P53">
        <f t="shared" si="5"/>
        <v>0.36214911602340843</v>
      </c>
      <c r="Q53" s="217" t="s">
        <v>154</v>
      </c>
      <c r="R53">
        <v>32289</v>
      </c>
      <c r="S53">
        <v>185506</v>
      </c>
      <c r="T53">
        <f t="shared" si="6"/>
        <v>5989803234</v>
      </c>
      <c r="U53">
        <f t="shared" si="13"/>
        <v>542166</v>
      </c>
      <c r="V53">
        <f t="shared" si="14"/>
        <v>14487156791</v>
      </c>
      <c r="W53">
        <f t="shared" si="7"/>
        <v>0.76656915461433728</v>
      </c>
      <c r="X53">
        <f t="shared" si="8"/>
        <v>0.67442042805264879</v>
      </c>
    </row>
    <row r="54" spans="1:24" x14ac:dyDescent="0.25">
      <c r="A54" s="217" t="s">
        <v>170</v>
      </c>
      <c r="B54">
        <v>16668</v>
      </c>
      <c r="C54">
        <v>15317</v>
      </c>
      <c r="D54">
        <f t="shared" si="0"/>
        <v>255303756</v>
      </c>
      <c r="E54">
        <f t="shared" si="9"/>
        <v>352620</v>
      </c>
      <c r="F54">
        <f t="shared" si="10"/>
        <v>4309847382</v>
      </c>
      <c r="G54">
        <f t="shared" si="1"/>
        <v>0.52146676762179689</v>
      </c>
      <c r="H54">
        <f t="shared" si="2"/>
        <v>0.41946423935951704</v>
      </c>
      <c r="I54" s="217" t="s">
        <v>131</v>
      </c>
      <c r="J54">
        <v>32232</v>
      </c>
      <c r="K54">
        <v>6646</v>
      </c>
      <c r="L54">
        <f t="shared" si="3"/>
        <v>214213872</v>
      </c>
      <c r="M54">
        <f t="shared" si="11"/>
        <v>350564</v>
      </c>
      <c r="N54">
        <f t="shared" si="12"/>
        <v>8322720480</v>
      </c>
      <c r="O54">
        <f t="shared" si="4"/>
        <v>0.50005135110461929</v>
      </c>
      <c r="P54">
        <f t="shared" si="5"/>
        <v>0.37171652074232581</v>
      </c>
      <c r="Q54" s="217" t="s">
        <v>155</v>
      </c>
      <c r="R54">
        <v>32446</v>
      </c>
      <c r="S54">
        <v>2161</v>
      </c>
      <c r="T54">
        <f t="shared" si="6"/>
        <v>70115806</v>
      </c>
      <c r="U54">
        <f t="shared" si="13"/>
        <v>544327</v>
      </c>
      <c r="V54">
        <f t="shared" si="14"/>
        <v>14557272597</v>
      </c>
      <c r="W54">
        <f t="shared" si="7"/>
        <v>0.76962459509404568</v>
      </c>
      <c r="X54">
        <f t="shared" si="8"/>
        <v>0.67768452828832471</v>
      </c>
    </row>
    <row r="55" spans="1:24" x14ac:dyDescent="0.25">
      <c r="A55" s="217" t="s">
        <v>152</v>
      </c>
      <c r="B55">
        <v>16695</v>
      </c>
      <c r="C55">
        <v>13536</v>
      </c>
      <c r="D55">
        <f t="shared" si="0"/>
        <v>225983520</v>
      </c>
      <c r="E55">
        <f t="shared" si="9"/>
        <v>366156</v>
      </c>
      <c r="F55">
        <f t="shared" si="10"/>
        <v>4535830902</v>
      </c>
      <c r="G55">
        <f t="shared" si="1"/>
        <v>0.54148427702718693</v>
      </c>
      <c r="H55">
        <f t="shared" si="2"/>
        <v>0.44145852289737114</v>
      </c>
      <c r="I55" s="217" t="s">
        <v>154</v>
      </c>
      <c r="J55">
        <v>32577</v>
      </c>
      <c r="K55">
        <v>184248</v>
      </c>
      <c r="L55">
        <f t="shared" si="3"/>
        <v>6002247096</v>
      </c>
      <c r="M55">
        <f t="shared" si="11"/>
        <v>534812</v>
      </c>
      <c r="N55">
        <f t="shared" si="12"/>
        <v>14324967576</v>
      </c>
      <c r="O55">
        <f t="shared" si="4"/>
        <v>0.76286630454628446</v>
      </c>
      <c r="P55">
        <f t="shared" si="5"/>
        <v>0.63979405771144537</v>
      </c>
      <c r="Q55" s="217" t="s">
        <v>157</v>
      </c>
      <c r="R55">
        <v>32915</v>
      </c>
      <c r="S55">
        <v>1496</v>
      </c>
      <c r="T55">
        <f t="shared" si="6"/>
        <v>49240840</v>
      </c>
      <c r="U55">
        <f t="shared" si="13"/>
        <v>545823</v>
      </c>
      <c r="V55">
        <f t="shared" si="14"/>
        <v>14606513437</v>
      </c>
      <c r="W55">
        <f t="shared" si="7"/>
        <v>0.77173979127990577</v>
      </c>
      <c r="X55">
        <f t="shared" si="8"/>
        <v>0.67997683649410756</v>
      </c>
    </row>
    <row r="56" spans="1:24" x14ac:dyDescent="0.25">
      <c r="A56" s="217" t="s">
        <v>168</v>
      </c>
      <c r="B56">
        <v>16769</v>
      </c>
      <c r="C56">
        <v>2397</v>
      </c>
      <c r="D56">
        <f t="shared" si="0"/>
        <v>40195293</v>
      </c>
      <c r="E56">
        <f t="shared" si="9"/>
        <v>368553</v>
      </c>
      <c r="F56">
        <f t="shared" si="10"/>
        <v>4576026195</v>
      </c>
      <c r="G56">
        <f t="shared" si="1"/>
        <v>0.5450290443177247</v>
      </c>
      <c r="H56">
        <f t="shared" si="2"/>
        <v>0.44537060759774716</v>
      </c>
      <c r="I56" s="217" t="s">
        <v>105</v>
      </c>
      <c r="J56">
        <v>32716</v>
      </c>
      <c r="K56">
        <v>448</v>
      </c>
      <c r="L56">
        <f t="shared" si="3"/>
        <v>14656768</v>
      </c>
      <c r="M56">
        <f t="shared" si="11"/>
        <v>535260</v>
      </c>
      <c r="N56">
        <f t="shared" si="12"/>
        <v>14339624344</v>
      </c>
      <c r="O56">
        <f t="shared" si="4"/>
        <v>0.76350534051488039</v>
      </c>
      <c r="P56">
        <f t="shared" si="5"/>
        <v>0.64044867092588409</v>
      </c>
      <c r="Q56" s="217" t="s">
        <v>158</v>
      </c>
      <c r="R56">
        <v>33029</v>
      </c>
      <c r="S56">
        <v>661</v>
      </c>
      <c r="T56">
        <f t="shared" si="6"/>
        <v>21832169</v>
      </c>
      <c r="U56">
        <f t="shared" si="13"/>
        <v>546484</v>
      </c>
      <c r="V56">
        <f t="shared" si="14"/>
        <v>14628345606</v>
      </c>
      <c r="W56">
        <f t="shared" si="7"/>
        <v>0.77267437996897903</v>
      </c>
      <c r="X56">
        <f t="shared" si="8"/>
        <v>0.68099318918323182</v>
      </c>
    </row>
    <row r="57" spans="1:24" x14ac:dyDescent="0.25">
      <c r="A57" s="217" t="s">
        <v>154</v>
      </c>
      <c r="B57">
        <v>16778</v>
      </c>
      <c r="C57">
        <v>176908</v>
      </c>
      <c r="D57">
        <f t="shared" si="0"/>
        <v>2968162424</v>
      </c>
      <c r="E57">
        <f t="shared" si="9"/>
        <v>545461</v>
      </c>
      <c r="F57">
        <f t="shared" si="10"/>
        <v>7544188619</v>
      </c>
      <c r="G57">
        <f t="shared" si="1"/>
        <v>0.8066467714076142</v>
      </c>
      <c r="H57">
        <f t="shared" si="2"/>
        <v>0.73425276121611871</v>
      </c>
      <c r="I57" s="217" t="s">
        <v>155</v>
      </c>
      <c r="J57">
        <v>35367</v>
      </c>
      <c r="K57">
        <v>2145</v>
      </c>
      <c r="L57">
        <f t="shared" si="3"/>
        <v>75862215</v>
      </c>
      <c r="M57">
        <f t="shared" si="11"/>
        <v>537405</v>
      </c>
      <c r="N57">
        <f t="shared" si="12"/>
        <v>14415486559</v>
      </c>
      <c r="O57">
        <f t="shared" si="4"/>
        <v>0.76656501049844805</v>
      </c>
      <c r="P57">
        <f t="shared" si="5"/>
        <v>0.64383689460627447</v>
      </c>
      <c r="Q57" s="217" t="s">
        <v>162</v>
      </c>
      <c r="R57">
        <v>33530</v>
      </c>
      <c r="S57">
        <v>6145</v>
      </c>
      <c r="T57">
        <f t="shared" si="6"/>
        <v>206041850</v>
      </c>
      <c r="U57">
        <f t="shared" si="13"/>
        <v>552629</v>
      </c>
      <c r="V57">
        <f t="shared" si="14"/>
        <v>14834387456</v>
      </c>
      <c r="W57">
        <f t="shared" si="7"/>
        <v>0.78136280280461445</v>
      </c>
      <c r="X57">
        <f t="shared" si="8"/>
        <v>0.69058505283725713</v>
      </c>
    </row>
    <row r="58" spans="1:24" x14ac:dyDescent="0.25">
      <c r="A58" s="217" t="s">
        <v>105</v>
      </c>
      <c r="B58">
        <v>16868</v>
      </c>
      <c r="C58">
        <v>428</v>
      </c>
      <c r="D58">
        <f t="shared" si="0"/>
        <v>7219504</v>
      </c>
      <c r="E58">
        <f t="shared" si="9"/>
        <v>545889</v>
      </c>
      <c r="F58">
        <f t="shared" si="10"/>
        <v>7551408123</v>
      </c>
      <c r="G58">
        <f t="shared" si="1"/>
        <v>0.80727971275110622</v>
      </c>
      <c r="H58">
        <f t="shared" si="2"/>
        <v>0.73495541341827342</v>
      </c>
      <c r="I58" s="217" t="s">
        <v>171</v>
      </c>
      <c r="J58">
        <v>36793</v>
      </c>
      <c r="K58">
        <v>6022</v>
      </c>
      <c r="L58">
        <f t="shared" si="3"/>
        <v>221567446</v>
      </c>
      <c r="M58">
        <f t="shared" si="11"/>
        <v>543427</v>
      </c>
      <c r="N58">
        <f t="shared" si="12"/>
        <v>14637054005</v>
      </c>
      <c r="O58">
        <f t="shared" si="4"/>
        <v>0.77515490916560159</v>
      </c>
      <c r="P58">
        <f t="shared" si="5"/>
        <v>0.65373273098991846</v>
      </c>
      <c r="Q58" s="217" t="s">
        <v>166</v>
      </c>
      <c r="R58">
        <v>34147</v>
      </c>
      <c r="S58">
        <v>5384</v>
      </c>
      <c r="T58">
        <f t="shared" si="6"/>
        <v>183847448</v>
      </c>
      <c r="U58">
        <f t="shared" si="13"/>
        <v>558013</v>
      </c>
      <c r="V58">
        <f t="shared" si="14"/>
        <v>15018234904</v>
      </c>
      <c r="W58">
        <f t="shared" si="7"/>
        <v>0.78897524683180087</v>
      </c>
      <c r="X58">
        <f t="shared" si="8"/>
        <v>0.6991437007738609</v>
      </c>
    </row>
    <row r="59" spans="1:24" x14ac:dyDescent="0.25">
      <c r="A59" s="217" t="s">
        <v>172</v>
      </c>
      <c r="B59">
        <v>17003</v>
      </c>
      <c r="C59">
        <v>1646</v>
      </c>
      <c r="D59">
        <f t="shared" si="0"/>
        <v>27986938</v>
      </c>
      <c r="E59">
        <f t="shared" si="9"/>
        <v>547535</v>
      </c>
      <c r="F59">
        <f t="shared" si="10"/>
        <v>7579395061</v>
      </c>
      <c r="G59">
        <f t="shared" si="1"/>
        <v>0.80971387502070369</v>
      </c>
      <c r="H59">
        <f t="shared" si="2"/>
        <v>0.73767929633561324</v>
      </c>
      <c r="I59" s="217" t="s">
        <v>120</v>
      </c>
      <c r="J59">
        <v>36907</v>
      </c>
      <c r="K59">
        <v>236</v>
      </c>
      <c r="L59">
        <f t="shared" si="3"/>
        <v>8710052</v>
      </c>
      <c r="M59">
        <f t="shared" si="11"/>
        <v>543663</v>
      </c>
      <c r="N59">
        <f t="shared" si="12"/>
        <v>14645764057</v>
      </c>
      <c r="O59">
        <f t="shared" si="4"/>
        <v>0.77549154418477273</v>
      </c>
      <c r="P59">
        <f t="shared" si="5"/>
        <v>0.65412174684509528</v>
      </c>
      <c r="Q59" s="217" t="s">
        <v>167</v>
      </c>
      <c r="R59">
        <v>34352</v>
      </c>
      <c r="S59">
        <v>994</v>
      </c>
      <c r="T59">
        <f t="shared" si="6"/>
        <v>34145888</v>
      </c>
      <c r="U59">
        <f t="shared" si="13"/>
        <v>559007</v>
      </c>
      <c r="V59">
        <f t="shared" si="14"/>
        <v>15052380792</v>
      </c>
      <c r="W59">
        <f t="shared" si="7"/>
        <v>0.79038066461839518</v>
      </c>
      <c r="X59">
        <f t="shared" si="8"/>
        <v>0.70073329386886374</v>
      </c>
    </row>
    <row r="60" spans="1:24" x14ac:dyDescent="0.25">
      <c r="A60" s="217" t="s">
        <v>131</v>
      </c>
      <c r="B60">
        <v>17123</v>
      </c>
      <c r="C60">
        <v>5943</v>
      </c>
      <c r="D60">
        <f t="shared" si="0"/>
        <v>101761989</v>
      </c>
      <c r="E60">
        <f t="shared" si="9"/>
        <v>553478</v>
      </c>
      <c r="F60">
        <f t="shared" si="10"/>
        <v>7681157050</v>
      </c>
      <c r="G60">
        <f t="shared" si="1"/>
        <v>0.81850259091877053</v>
      </c>
      <c r="H60">
        <f t="shared" si="2"/>
        <v>0.74758347890362531</v>
      </c>
      <c r="I60" s="217" t="s">
        <v>190</v>
      </c>
      <c r="J60">
        <v>37434</v>
      </c>
      <c r="K60">
        <v>2794</v>
      </c>
      <c r="L60">
        <f t="shared" si="3"/>
        <v>104590596</v>
      </c>
      <c r="M60">
        <f t="shared" si="11"/>
        <v>546457</v>
      </c>
      <c r="N60">
        <f t="shared" si="12"/>
        <v>14750354653</v>
      </c>
      <c r="O60">
        <f t="shared" si="4"/>
        <v>0.77947696047106085</v>
      </c>
      <c r="P60">
        <f t="shared" si="5"/>
        <v>0.65879306225703449</v>
      </c>
      <c r="Q60" s="217" t="s">
        <v>168</v>
      </c>
      <c r="R60">
        <v>34436</v>
      </c>
      <c r="S60">
        <v>2675</v>
      </c>
      <c r="T60">
        <f t="shared" si="6"/>
        <v>92116300</v>
      </c>
      <c r="U60">
        <f t="shared" si="13"/>
        <v>561682</v>
      </c>
      <c r="V60">
        <f t="shared" si="14"/>
        <v>15144497092</v>
      </c>
      <c r="W60">
        <f t="shared" si="7"/>
        <v>0.79416285031169453</v>
      </c>
      <c r="X60">
        <f t="shared" si="8"/>
        <v>0.70502158282527383</v>
      </c>
    </row>
    <row r="61" spans="1:24" x14ac:dyDescent="0.25">
      <c r="A61" s="217" t="s">
        <v>180</v>
      </c>
      <c r="B61">
        <v>17199</v>
      </c>
      <c r="C61">
        <v>10989</v>
      </c>
      <c r="D61">
        <f t="shared" si="0"/>
        <v>188999811</v>
      </c>
      <c r="E61">
        <f t="shared" si="9"/>
        <v>564467</v>
      </c>
      <c r="F61">
        <f t="shared" si="10"/>
        <v>7870156861</v>
      </c>
      <c r="G61">
        <f t="shared" si="1"/>
        <v>0.83475350779641766</v>
      </c>
      <c r="H61">
        <f t="shared" si="2"/>
        <v>0.76597825137081599</v>
      </c>
      <c r="I61" s="217" t="s">
        <v>170</v>
      </c>
      <c r="J61">
        <v>37698</v>
      </c>
      <c r="K61">
        <v>14746</v>
      </c>
      <c r="L61">
        <f t="shared" si="3"/>
        <v>555894708</v>
      </c>
      <c r="M61">
        <f t="shared" si="11"/>
        <v>561203</v>
      </c>
      <c r="N61">
        <f t="shared" si="12"/>
        <v>15306249361</v>
      </c>
      <c r="O61">
        <f t="shared" si="4"/>
        <v>0.80051094349096219</v>
      </c>
      <c r="P61">
        <f t="shared" si="5"/>
        <v>0.6836209111861663</v>
      </c>
      <c r="Q61" s="217" t="s">
        <v>169</v>
      </c>
      <c r="R61">
        <v>34543</v>
      </c>
      <c r="S61">
        <v>3544</v>
      </c>
      <c r="T61">
        <f t="shared" si="6"/>
        <v>122420392</v>
      </c>
      <c r="U61">
        <f t="shared" si="13"/>
        <v>565226</v>
      </c>
      <c r="V61">
        <f t="shared" si="14"/>
        <v>15266917484</v>
      </c>
      <c r="W61">
        <f t="shared" si="7"/>
        <v>0.79917371614236854</v>
      </c>
      <c r="X61">
        <f t="shared" si="8"/>
        <v>0.710720617795773</v>
      </c>
    </row>
    <row r="62" spans="1:24" x14ac:dyDescent="0.25">
      <c r="A62" s="217" t="s">
        <v>204</v>
      </c>
      <c r="B62">
        <v>17453</v>
      </c>
      <c r="C62">
        <v>12331</v>
      </c>
      <c r="D62">
        <f t="shared" si="0"/>
        <v>215212943</v>
      </c>
      <c r="E62">
        <f t="shared" si="9"/>
        <v>576798</v>
      </c>
      <c r="F62">
        <f t="shared" si="10"/>
        <v>8085369804</v>
      </c>
      <c r="G62">
        <f t="shared" si="1"/>
        <v>0.85298902112959329</v>
      </c>
      <c r="H62">
        <f t="shared" si="2"/>
        <v>0.78692426765270251</v>
      </c>
      <c r="I62" s="217" t="s">
        <v>173</v>
      </c>
      <c r="J62">
        <v>38732</v>
      </c>
      <c r="K62">
        <v>19229</v>
      </c>
      <c r="L62">
        <f t="shared" si="3"/>
        <v>744777628</v>
      </c>
      <c r="M62">
        <f t="shared" si="11"/>
        <v>580432</v>
      </c>
      <c r="N62">
        <f t="shared" si="12"/>
        <v>16051026989</v>
      </c>
      <c r="O62">
        <f t="shared" si="4"/>
        <v>0.82793956545554137</v>
      </c>
      <c r="P62">
        <f t="shared" si="5"/>
        <v>0.71688481200707699</v>
      </c>
      <c r="Q62" s="217" t="s">
        <v>170</v>
      </c>
      <c r="R62">
        <v>35068</v>
      </c>
      <c r="S62">
        <v>14637</v>
      </c>
      <c r="T62">
        <f t="shared" si="6"/>
        <v>513290316</v>
      </c>
      <c r="U62">
        <f t="shared" si="13"/>
        <v>579863</v>
      </c>
      <c r="V62">
        <f t="shared" si="14"/>
        <v>15780207800</v>
      </c>
      <c r="W62">
        <f t="shared" si="7"/>
        <v>0.81986898791538654</v>
      </c>
      <c r="X62">
        <f t="shared" si="8"/>
        <v>0.73461581542675713</v>
      </c>
    </row>
    <row r="63" spans="1:24" x14ac:dyDescent="0.25">
      <c r="A63" s="217" t="s">
        <v>173</v>
      </c>
      <c r="B63">
        <v>17573</v>
      </c>
      <c r="C63">
        <v>18627</v>
      </c>
      <c r="D63">
        <f t="shared" si="0"/>
        <v>327332271</v>
      </c>
      <c r="E63">
        <f t="shared" si="9"/>
        <v>595425</v>
      </c>
      <c r="F63">
        <f t="shared" si="10"/>
        <v>8412702075</v>
      </c>
      <c r="G63">
        <f t="shared" si="1"/>
        <v>0.88053527908572515</v>
      </c>
      <c r="H63">
        <f t="shared" si="2"/>
        <v>0.81878251457028173</v>
      </c>
      <c r="I63" s="217" t="s">
        <v>203</v>
      </c>
      <c r="J63">
        <v>39049</v>
      </c>
      <c r="K63">
        <v>459</v>
      </c>
      <c r="L63">
        <f t="shared" si="3"/>
        <v>17923491</v>
      </c>
      <c r="M63">
        <f t="shared" si="11"/>
        <v>580891</v>
      </c>
      <c r="N63">
        <f t="shared" si="12"/>
        <v>16068950480</v>
      </c>
      <c r="O63">
        <f t="shared" si="4"/>
        <v>0.82859429203943769</v>
      </c>
      <c r="P63">
        <f t="shared" si="5"/>
        <v>0.71768532642181515</v>
      </c>
      <c r="Q63" s="217" t="s">
        <v>171</v>
      </c>
      <c r="R63">
        <v>35323</v>
      </c>
      <c r="S63">
        <v>5988</v>
      </c>
      <c r="T63">
        <f t="shared" si="6"/>
        <v>211514124</v>
      </c>
      <c r="U63">
        <f t="shared" si="13"/>
        <v>585851</v>
      </c>
      <c r="V63">
        <f t="shared" si="14"/>
        <v>15991721924</v>
      </c>
      <c r="W63">
        <f t="shared" si="7"/>
        <v>0.82833542826360207</v>
      </c>
      <c r="X63">
        <f t="shared" si="8"/>
        <v>0.74446242978354249</v>
      </c>
    </row>
    <row r="64" spans="1:24" x14ac:dyDescent="0.25">
      <c r="A64" s="217" t="s">
        <v>195</v>
      </c>
      <c r="B64">
        <v>17617</v>
      </c>
      <c r="C64">
        <v>10564</v>
      </c>
      <c r="D64">
        <f t="shared" si="0"/>
        <v>186105988</v>
      </c>
      <c r="E64">
        <f t="shared" si="9"/>
        <v>605989</v>
      </c>
      <c r="F64">
        <f t="shared" si="10"/>
        <v>8598808063</v>
      </c>
      <c r="G64">
        <f t="shared" si="1"/>
        <v>0.8961576911246244</v>
      </c>
      <c r="H64">
        <f t="shared" si="2"/>
        <v>0.83689564011219941</v>
      </c>
      <c r="I64" s="217" t="s">
        <v>191</v>
      </c>
      <c r="J64">
        <v>39944</v>
      </c>
      <c r="K64">
        <v>4071</v>
      </c>
      <c r="L64">
        <f t="shared" si="3"/>
        <v>162612024</v>
      </c>
      <c r="M64">
        <f t="shared" si="11"/>
        <v>584962</v>
      </c>
      <c r="N64">
        <f t="shared" si="12"/>
        <v>16231562504</v>
      </c>
      <c r="O64">
        <f t="shared" si="4"/>
        <v>0.83440124612013877</v>
      </c>
      <c r="P64">
        <f t="shared" si="5"/>
        <v>0.72494804489678999</v>
      </c>
      <c r="Q64" s="217" t="s">
        <v>172</v>
      </c>
      <c r="R64">
        <v>35479</v>
      </c>
      <c r="S64">
        <v>2007</v>
      </c>
      <c r="T64">
        <f t="shared" si="6"/>
        <v>71206353</v>
      </c>
      <c r="U64">
        <f t="shared" si="13"/>
        <v>587858</v>
      </c>
      <c r="V64">
        <f t="shared" si="14"/>
        <v>16062928277</v>
      </c>
      <c r="W64">
        <f t="shared" si="7"/>
        <v>0.83117312795947196</v>
      </c>
      <c r="X64">
        <f t="shared" si="8"/>
        <v>0.74777729824000605</v>
      </c>
    </row>
    <row r="65" spans="1:24" x14ac:dyDescent="0.25">
      <c r="A65" s="217" t="s">
        <v>137</v>
      </c>
      <c r="B65">
        <v>18506</v>
      </c>
      <c r="C65">
        <v>1776</v>
      </c>
      <c r="D65">
        <f t="shared" si="0"/>
        <v>32866656</v>
      </c>
      <c r="E65">
        <f t="shared" si="9"/>
        <v>607765</v>
      </c>
      <c r="F65">
        <f t="shared" si="10"/>
        <v>8631674719</v>
      </c>
      <c r="G65">
        <f t="shared" si="1"/>
        <v>0.89878410193313296</v>
      </c>
      <c r="H65">
        <f t="shared" si="2"/>
        <v>0.84009445102993852</v>
      </c>
      <c r="I65" s="217" t="s">
        <v>180</v>
      </c>
      <c r="J65">
        <v>40552</v>
      </c>
      <c r="K65">
        <v>11051</v>
      </c>
      <c r="L65">
        <f t="shared" si="3"/>
        <v>448140152</v>
      </c>
      <c r="M65">
        <f t="shared" si="11"/>
        <v>596013</v>
      </c>
      <c r="N65">
        <f t="shared" si="12"/>
        <v>16679702656</v>
      </c>
      <c r="O65">
        <f t="shared" si="4"/>
        <v>0.85016460881869638</v>
      </c>
      <c r="P65">
        <f t="shared" si="5"/>
        <v>0.74496326690342607</v>
      </c>
      <c r="Q65" s="217" t="s">
        <v>173</v>
      </c>
      <c r="R65">
        <v>35556</v>
      </c>
      <c r="S65">
        <v>19285</v>
      </c>
      <c r="T65">
        <f t="shared" si="6"/>
        <v>685697460</v>
      </c>
      <c r="U65">
        <f t="shared" si="13"/>
        <v>607143</v>
      </c>
      <c r="V65">
        <f t="shared" si="14"/>
        <v>16748625737</v>
      </c>
      <c r="W65">
        <f t="shared" si="7"/>
        <v>0.85844021248107139</v>
      </c>
      <c r="X65">
        <f t="shared" si="8"/>
        <v>0.77969856347923538</v>
      </c>
    </row>
    <row r="66" spans="1:24" x14ac:dyDescent="0.25">
      <c r="A66" s="217" t="s">
        <v>191</v>
      </c>
      <c r="B66">
        <v>19404</v>
      </c>
      <c r="C66">
        <v>3999</v>
      </c>
      <c r="D66">
        <f t="shared" si="0"/>
        <v>77596596</v>
      </c>
      <c r="E66">
        <f t="shared" si="9"/>
        <v>611764</v>
      </c>
      <c r="F66">
        <f t="shared" si="10"/>
        <v>8709271315</v>
      </c>
      <c r="G66">
        <f t="shared" si="1"/>
        <v>0.90469796275702152</v>
      </c>
      <c r="H66">
        <f t="shared" si="2"/>
        <v>0.84764668994539716</v>
      </c>
      <c r="I66" s="217" t="s">
        <v>152</v>
      </c>
      <c r="J66">
        <v>40718</v>
      </c>
      <c r="K66">
        <v>14157</v>
      </c>
      <c r="L66">
        <f t="shared" si="3"/>
        <v>576444726</v>
      </c>
      <c r="M66">
        <f t="shared" si="11"/>
        <v>610170</v>
      </c>
      <c r="N66">
        <f t="shared" si="12"/>
        <v>17256147382</v>
      </c>
      <c r="O66">
        <f t="shared" si="4"/>
        <v>0.87035843071024288</v>
      </c>
      <c r="P66">
        <f t="shared" si="5"/>
        <v>0.77070893846165001</v>
      </c>
      <c r="Q66" s="217" t="s">
        <v>180</v>
      </c>
      <c r="R66">
        <v>37947</v>
      </c>
      <c r="S66">
        <v>11324</v>
      </c>
      <c r="T66">
        <f t="shared" si="6"/>
        <v>429711828</v>
      </c>
      <c r="U66">
        <f t="shared" si="13"/>
        <v>618467</v>
      </c>
      <c r="V66">
        <f t="shared" si="14"/>
        <v>17178337565</v>
      </c>
      <c r="W66">
        <f t="shared" si="7"/>
        <v>0.8744512295991731</v>
      </c>
      <c r="X66">
        <f t="shared" si="8"/>
        <v>0.79970293280856342</v>
      </c>
    </row>
    <row r="67" spans="1:24" x14ac:dyDescent="0.25">
      <c r="A67" s="217" t="s">
        <v>166</v>
      </c>
      <c r="B67">
        <v>19620</v>
      </c>
      <c r="C67">
        <v>5042</v>
      </c>
      <c r="D67">
        <f t="shared" si="0"/>
        <v>98924040</v>
      </c>
      <c r="E67">
        <f t="shared" si="9"/>
        <v>616806</v>
      </c>
      <c r="F67">
        <f t="shared" si="10"/>
        <v>8808195355</v>
      </c>
      <c r="G67">
        <f t="shared" si="1"/>
        <v>0.91215424839694292</v>
      </c>
      <c r="H67">
        <f t="shared" si="2"/>
        <v>0.85727466363334581</v>
      </c>
      <c r="I67" s="217" t="s">
        <v>188</v>
      </c>
      <c r="J67">
        <v>40787</v>
      </c>
      <c r="K67">
        <v>21974</v>
      </c>
      <c r="L67">
        <f t="shared" si="3"/>
        <v>896253538</v>
      </c>
      <c r="M67">
        <f t="shared" si="11"/>
        <v>632144</v>
      </c>
      <c r="N67">
        <f t="shared" si="12"/>
        <v>18152400920</v>
      </c>
      <c r="O67">
        <f t="shared" si="4"/>
        <v>0.90170257440204493</v>
      </c>
      <c r="P67">
        <f t="shared" si="5"/>
        <v>0.81073818702874345</v>
      </c>
      <c r="Q67" s="217" t="s">
        <v>188</v>
      </c>
      <c r="R67">
        <v>40141</v>
      </c>
      <c r="S67">
        <v>22011</v>
      </c>
      <c r="T67">
        <f t="shared" si="6"/>
        <v>883543551</v>
      </c>
      <c r="U67">
        <f t="shared" si="13"/>
        <v>640478</v>
      </c>
      <c r="V67">
        <f t="shared" si="14"/>
        <v>18061881116</v>
      </c>
      <c r="W67">
        <f t="shared" si="7"/>
        <v>0.9055726087749536</v>
      </c>
      <c r="X67">
        <f t="shared" si="8"/>
        <v>0.84083452463607522</v>
      </c>
    </row>
    <row r="68" spans="1:24" x14ac:dyDescent="0.25">
      <c r="A68" s="217" t="s">
        <v>211</v>
      </c>
      <c r="B68">
        <v>19973</v>
      </c>
      <c r="C68">
        <v>982</v>
      </c>
      <c r="D68">
        <f t="shared" ref="D68:D90" si="15">B68*C68</f>
        <v>19613486</v>
      </c>
      <c r="E68">
        <f t="shared" si="9"/>
        <v>617788</v>
      </c>
      <c r="F68">
        <f t="shared" si="10"/>
        <v>8827808841</v>
      </c>
      <c r="G68">
        <f t="shared" ref="G68:G90" si="16">E68/$E$90</f>
        <v>0.91360646428317915</v>
      </c>
      <c r="H68">
        <f t="shared" ref="H68:H90" si="17">F68/$F$90</f>
        <v>0.85918358412564422</v>
      </c>
      <c r="I68" s="217" t="s">
        <v>166</v>
      </c>
      <c r="J68">
        <v>42388</v>
      </c>
      <c r="K68">
        <v>5404</v>
      </c>
      <c r="L68">
        <f t="shared" ref="L68:L90" si="18">J68*K68</f>
        <v>229064752</v>
      </c>
      <c r="M68">
        <f t="shared" si="11"/>
        <v>637548</v>
      </c>
      <c r="N68">
        <f t="shared" si="12"/>
        <v>18381465672</v>
      </c>
      <c r="O68">
        <f t="shared" ref="O68:O90" si="19">M68/$M$90</f>
        <v>0.90941094577323356</v>
      </c>
      <c r="P68">
        <f t="shared" ref="P68:P90" si="20">N68/$N$90</f>
        <v>0.82096887455967249</v>
      </c>
      <c r="Q68" s="217" t="s">
        <v>189</v>
      </c>
      <c r="R68">
        <v>41103</v>
      </c>
      <c r="S68">
        <v>661</v>
      </c>
      <c r="T68">
        <f t="shared" ref="T68:T90" si="21">R68*S68</f>
        <v>27169083</v>
      </c>
      <c r="U68">
        <f t="shared" si="13"/>
        <v>641139</v>
      </c>
      <c r="V68">
        <f t="shared" si="14"/>
        <v>18089050199</v>
      </c>
      <c r="W68">
        <f t="shared" ref="W68:W90" si="22">U68/$U$90</f>
        <v>0.90650719746402686</v>
      </c>
      <c r="X68">
        <f t="shared" ref="X68:X90" si="23">V68/$V$90</f>
        <v>0.84209932661558029</v>
      </c>
    </row>
    <row r="69" spans="1:24" x14ac:dyDescent="0.25">
      <c r="A69" s="217" t="s">
        <v>132</v>
      </c>
      <c r="B69">
        <v>20124</v>
      </c>
      <c r="C69">
        <v>932</v>
      </c>
      <c r="D69">
        <f t="shared" si="15"/>
        <v>18755568</v>
      </c>
      <c r="E69">
        <f t="shared" ref="E69:E90" si="24">E68+C69</f>
        <v>618720</v>
      </c>
      <c r="F69">
        <f t="shared" ref="F69:F90" si="25">F68+D69</f>
        <v>8846564409</v>
      </c>
      <c r="G69">
        <f t="shared" si="16"/>
        <v>0.91498473842368033</v>
      </c>
      <c r="H69">
        <f t="shared" si="17"/>
        <v>0.86100900608785413</v>
      </c>
      <c r="I69" s="217" t="s">
        <v>172</v>
      </c>
      <c r="J69">
        <v>43711</v>
      </c>
      <c r="K69">
        <v>1854</v>
      </c>
      <c r="L69">
        <f t="shared" si="18"/>
        <v>81040194</v>
      </c>
      <c r="M69">
        <f t="shared" ref="M69:M90" si="26">M68+K69</f>
        <v>639402</v>
      </c>
      <c r="N69">
        <f t="shared" ref="N69:N90" si="27">N68+L69</f>
        <v>18462505866</v>
      </c>
      <c r="O69">
        <f t="shared" si="19"/>
        <v>0.91205552766112841</v>
      </c>
      <c r="P69">
        <f t="shared" si="20"/>
        <v>0.82458836160436577</v>
      </c>
      <c r="Q69" s="217" t="s">
        <v>190</v>
      </c>
      <c r="R69">
        <v>41199</v>
      </c>
      <c r="S69">
        <v>2766</v>
      </c>
      <c r="T69">
        <f t="shared" si="21"/>
        <v>113956434</v>
      </c>
      <c r="U69">
        <f t="shared" ref="U69:U90" si="28">U68+S69</f>
        <v>643905</v>
      </c>
      <c r="V69">
        <f t="shared" ref="V69:V90" si="29">V68+T69</f>
        <v>18203006633</v>
      </c>
      <c r="W69">
        <f t="shared" si="22"/>
        <v>0.91041804816595806</v>
      </c>
      <c r="X69">
        <f t="shared" si="23"/>
        <v>0.84740433905565959</v>
      </c>
    </row>
    <row r="70" spans="1:24" x14ac:dyDescent="0.25">
      <c r="A70" s="217" t="s">
        <v>188</v>
      </c>
      <c r="B70">
        <v>20218</v>
      </c>
      <c r="C70">
        <v>24571</v>
      </c>
      <c r="D70">
        <f t="shared" si="15"/>
        <v>496776478</v>
      </c>
      <c r="E70">
        <f t="shared" si="24"/>
        <v>643291</v>
      </c>
      <c r="F70">
        <f t="shared" si="25"/>
        <v>9343340887</v>
      </c>
      <c r="G70">
        <f t="shared" si="16"/>
        <v>0.95132119111279367</v>
      </c>
      <c r="H70">
        <f t="shared" si="17"/>
        <v>0.90935873845802229</v>
      </c>
      <c r="I70" s="217" t="s">
        <v>207</v>
      </c>
      <c r="J70">
        <v>48389</v>
      </c>
      <c r="K70">
        <v>314</v>
      </c>
      <c r="L70">
        <f t="shared" si="18"/>
        <v>15194146</v>
      </c>
      <c r="M70">
        <f t="shared" si="26"/>
        <v>639716</v>
      </c>
      <c r="N70">
        <f t="shared" si="27"/>
        <v>18477700012</v>
      </c>
      <c r="O70">
        <f t="shared" si="19"/>
        <v>0.91250342340697466</v>
      </c>
      <c r="P70">
        <f t="shared" si="20"/>
        <v>0.82526697565854956</v>
      </c>
      <c r="Q70" s="217" t="s">
        <v>191</v>
      </c>
      <c r="R70">
        <v>41284</v>
      </c>
      <c r="S70">
        <v>4055</v>
      </c>
      <c r="T70">
        <f t="shared" si="21"/>
        <v>167406620</v>
      </c>
      <c r="U70">
        <f t="shared" si="28"/>
        <v>647960</v>
      </c>
      <c r="V70">
        <f t="shared" si="29"/>
        <v>18370413253</v>
      </c>
      <c r="W70">
        <f t="shared" si="22"/>
        <v>0.91615141750664175</v>
      </c>
      <c r="X70">
        <f t="shared" si="23"/>
        <v>0.85519761733296695</v>
      </c>
    </row>
    <row r="71" spans="1:24" x14ac:dyDescent="0.25">
      <c r="A71" s="217" t="s">
        <v>216</v>
      </c>
      <c r="B71">
        <v>20499</v>
      </c>
      <c r="C71">
        <v>2020</v>
      </c>
      <c r="D71">
        <f t="shared" si="15"/>
        <v>41407980</v>
      </c>
      <c r="E71">
        <f t="shared" si="24"/>
        <v>645311</v>
      </c>
      <c r="F71">
        <f t="shared" si="25"/>
        <v>9384748867</v>
      </c>
      <c r="G71">
        <f t="shared" si="16"/>
        <v>0.95430843764048934</v>
      </c>
      <c r="H71">
        <f t="shared" si="17"/>
        <v>0.91338885026816574</v>
      </c>
      <c r="I71" s="217" t="s">
        <v>189</v>
      </c>
      <c r="J71">
        <v>48846</v>
      </c>
      <c r="K71">
        <v>631</v>
      </c>
      <c r="L71">
        <f t="shared" si="18"/>
        <v>30821826</v>
      </c>
      <c r="M71">
        <f t="shared" si="26"/>
        <v>640347</v>
      </c>
      <c r="N71">
        <f t="shared" si="27"/>
        <v>18508521838</v>
      </c>
      <c r="O71">
        <f t="shared" si="19"/>
        <v>0.91340349415738542</v>
      </c>
      <c r="P71">
        <f t="shared" si="20"/>
        <v>0.82664356663636462</v>
      </c>
      <c r="Q71" s="217" t="s">
        <v>195</v>
      </c>
      <c r="R71">
        <v>43469</v>
      </c>
      <c r="S71">
        <v>10957</v>
      </c>
      <c r="T71">
        <f t="shared" si="21"/>
        <v>476289833</v>
      </c>
      <c r="U71">
        <f t="shared" si="28"/>
        <v>658917</v>
      </c>
      <c r="V71">
        <f t="shared" si="29"/>
        <v>18846703086</v>
      </c>
      <c r="W71">
        <f t="shared" si="22"/>
        <v>0.93164353288663482</v>
      </c>
      <c r="X71">
        <f t="shared" si="23"/>
        <v>0.87737033194378278</v>
      </c>
    </row>
    <row r="72" spans="1:24" x14ac:dyDescent="0.25">
      <c r="A72" s="217" t="s">
        <v>189</v>
      </c>
      <c r="B72">
        <v>20739</v>
      </c>
      <c r="C72">
        <v>628</v>
      </c>
      <c r="D72">
        <f t="shared" si="15"/>
        <v>13024092</v>
      </c>
      <c r="E72">
        <f t="shared" si="24"/>
        <v>645939</v>
      </c>
      <c r="F72">
        <f t="shared" si="25"/>
        <v>9397772959</v>
      </c>
      <c r="G72">
        <f t="shared" si="16"/>
        <v>0.95523714596692144</v>
      </c>
      <c r="H72">
        <f t="shared" si="17"/>
        <v>0.9146564452338124</v>
      </c>
      <c r="I72" s="217" t="s">
        <v>202</v>
      </c>
      <c r="J72">
        <v>50788</v>
      </c>
      <c r="K72">
        <v>9846</v>
      </c>
      <c r="L72">
        <f t="shared" si="18"/>
        <v>500058648</v>
      </c>
      <c r="M72">
        <f t="shared" si="26"/>
        <v>650193</v>
      </c>
      <c r="N72">
        <f t="shared" si="27"/>
        <v>19008580486</v>
      </c>
      <c r="O72">
        <f t="shared" si="19"/>
        <v>0.92744802127076864</v>
      </c>
      <c r="P72">
        <f t="shared" si="20"/>
        <v>0.84897761729304022</v>
      </c>
      <c r="Q72" s="217" t="s">
        <v>199</v>
      </c>
      <c r="R72">
        <v>44596</v>
      </c>
      <c r="S72">
        <v>6013</v>
      </c>
      <c r="T72">
        <f t="shared" si="21"/>
        <v>268155748</v>
      </c>
      <c r="U72">
        <f t="shared" si="28"/>
        <v>664930</v>
      </c>
      <c r="V72">
        <f t="shared" si="29"/>
        <v>19114858834</v>
      </c>
      <c r="W72">
        <f t="shared" si="22"/>
        <v>0.94014532076469437</v>
      </c>
      <c r="X72">
        <f t="shared" si="23"/>
        <v>0.88985378311090824</v>
      </c>
    </row>
    <row r="73" spans="1:24" x14ac:dyDescent="0.25">
      <c r="A73" s="217" t="s">
        <v>120</v>
      </c>
      <c r="B73">
        <v>20774</v>
      </c>
      <c r="C73">
        <v>227</v>
      </c>
      <c r="D73">
        <f t="shared" si="15"/>
        <v>4715698</v>
      </c>
      <c r="E73">
        <f t="shared" si="24"/>
        <v>646166</v>
      </c>
      <c r="F73">
        <f t="shared" si="25"/>
        <v>9402488657</v>
      </c>
      <c r="G73">
        <f t="shared" si="16"/>
        <v>0.9555728414925585</v>
      </c>
      <c r="H73">
        <f t="shared" si="17"/>
        <v>0.91511540967020533</v>
      </c>
      <c r="I73" s="217" t="s">
        <v>195</v>
      </c>
      <c r="J73">
        <v>51198</v>
      </c>
      <c r="K73">
        <v>10816</v>
      </c>
      <c r="L73">
        <f t="shared" si="18"/>
        <v>553757568</v>
      </c>
      <c r="M73">
        <f t="shared" si="26"/>
        <v>661009</v>
      </c>
      <c r="N73">
        <f t="shared" si="27"/>
        <v>19562338054</v>
      </c>
      <c r="O73">
        <f t="shared" si="19"/>
        <v>0.9428761753697279</v>
      </c>
      <c r="P73">
        <f t="shared" si="20"/>
        <v>0.87371001543212712</v>
      </c>
      <c r="Q73" s="217" t="s">
        <v>202</v>
      </c>
      <c r="R73">
        <v>46716</v>
      </c>
      <c r="S73">
        <v>9947</v>
      </c>
      <c r="T73">
        <f t="shared" si="21"/>
        <v>464684052</v>
      </c>
      <c r="U73">
        <f t="shared" si="28"/>
        <v>674877</v>
      </c>
      <c r="V73">
        <f t="shared" si="29"/>
        <v>19579542886</v>
      </c>
      <c r="W73">
        <f t="shared" si="22"/>
        <v>0.95420939593899301</v>
      </c>
      <c r="X73">
        <f t="shared" si="23"/>
        <v>0.91148621394466378</v>
      </c>
    </row>
    <row r="74" spans="1:24" x14ac:dyDescent="0.25">
      <c r="A74" s="217" t="s">
        <v>190</v>
      </c>
      <c r="B74">
        <v>21039</v>
      </c>
      <c r="C74">
        <v>2684</v>
      </c>
      <c r="D74">
        <f t="shared" si="15"/>
        <v>56468676</v>
      </c>
      <c r="E74">
        <f t="shared" si="24"/>
        <v>648850</v>
      </c>
      <c r="F74">
        <f t="shared" si="25"/>
        <v>9458957333</v>
      </c>
      <c r="G74">
        <f t="shared" si="16"/>
        <v>0.95954203440361541</v>
      </c>
      <c r="H74">
        <f t="shared" si="17"/>
        <v>0.92061133287270791</v>
      </c>
      <c r="I74" s="217" t="s">
        <v>204</v>
      </c>
      <c r="J74">
        <v>51661</v>
      </c>
      <c r="K74">
        <v>13510</v>
      </c>
      <c r="L74">
        <f t="shared" si="18"/>
        <v>697940110</v>
      </c>
      <c r="M74">
        <f t="shared" si="26"/>
        <v>674519</v>
      </c>
      <c r="N74">
        <f t="shared" si="27"/>
        <v>20260278164</v>
      </c>
      <c r="O74">
        <f t="shared" si="19"/>
        <v>0.96214710379769952</v>
      </c>
      <c r="P74">
        <f t="shared" si="20"/>
        <v>0.90488201862497208</v>
      </c>
      <c r="Q74" s="217" t="s">
        <v>203</v>
      </c>
      <c r="R74">
        <v>46881</v>
      </c>
      <c r="S74">
        <v>470</v>
      </c>
      <c r="T74">
        <f t="shared" si="21"/>
        <v>22034070</v>
      </c>
      <c r="U74">
        <f t="shared" si="28"/>
        <v>675347</v>
      </c>
      <c r="V74">
        <f t="shared" si="29"/>
        <v>19601576956</v>
      </c>
      <c r="W74">
        <f t="shared" si="22"/>
        <v>0.95487392950005867</v>
      </c>
      <c r="X74">
        <f t="shared" si="23"/>
        <v>0.91251196572850402</v>
      </c>
    </row>
    <row r="75" spans="1:24" x14ac:dyDescent="0.25">
      <c r="A75" s="217" t="s">
        <v>233</v>
      </c>
      <c r="B75">
        <v>21126</v>
      </c>
      <c r="C75">
        <v>1192</v>
      </c>
      <c r="D75">
        <f t="shared" si="15"/>
        <v>25182192</v>
      </c>
      <c r="E75">
        <f t="shared" si="24"/>
        <v>650042</v>
      </c>
      <c r="F75">
        <f t="shared" si="25"/>
        <v>9484139525</v>
      </c>
      <c r="G75">
        <f t="shared" si="16"/>
        <v>0.96130480562193876</v>
      </c>
      <c r="H75">
        <f t="shared" si="17"/>
        <v>0.92306223845623314</v>
      </c>
      <c r="I75" s="217" t="s">
        <v>222</v>
      </c>
      <c r="J75">
        <v>59056</v>
      </c>
      <c r="K75">
        <v>4522</v>
      </c>
      <c r="L75">
        <f t="shared" si="18"/>
        <v>267051232</v>
      </c>
      <c r="M75">
        <f t="shared" si="26"/>
        <v>679041</v>
      </c>
      <c r="N75">
        <f t="shared" si="27"/>
        <v>20527329396</v>
      </c>
      <c r="O75">
        <f t="shared" si="19"/>
        <v>0.96859737310571481</v>
      </c>
      <c r="P75">
        <f t="shared" si="20"/>
        <v>0.91680929109045217</v>
      </c>
      <c r="Q75" s="217" t="s">
        <v>204</v>
      </c>
      <c r="R75">
        <v>47097</v>
      </c>
      <c r="S75">
        <v>13680</v>
      </c>
      <c r="T75">
        <f t="shared" si="21"/>
        <v>644286960</v>
      </c>
      <c r="U75">
        <f t="shared" si="28"/>
        <v>689027</v>
      </c>
      <c r="V75">
        <f t="shared" si="29"/>
        <v>20245863916</v>
      </c>
      <c r="W75">
        <f t="shared" si="22"/>
        <v>0.97421609783065144</v>
      </c>
      <c r="X75">
        <f t="shared" si="23"/>
        <v>0.94250544848157825</v>
      </c>
    </row>
    <row r="76" spans="1:24" x14ac:dyDescent="0.25">
      <c r="A76" s="217" t="s">
        <v>155</v>
      </c>
      <c r="B76">
        <v>21159</v>
      </c>
      <c r="C76">
        <v>1936</v>
      </c>
      <c r="D76">
        <f t="shared" si="15"/>
        <v>40963824</v>
      </c>
      <c r="E76">
        <f t="shared" si="24"/>
        <v>651978</v>
      </c>
      <c r="F76">
        <f t="shared" si="25"/>
        <v>9525103349</v>
      </c>
      <c r="G76">
        <f t="shared" si="16"/>
        <v>0.96416783001679951</v>
      </c>
      <c r="H76">
        <f t="shared" si="17"/>
        <v>0.92704912192388933</v>
      </c>
      <c r="I76" s="217" t="s">
        <v>169</v>
      </c>
      <c r="J76">
        <v>59527</v>
      </c>
      <c r="K76">
        <v>3426</v>
      </c>
      <c r="L76">
        <f t="shared" si="18"/>
        <v>203939502</v>
      </c>
      <c r="M76">
        <f t="shared" si="26"/>
        <v>682467</v>
      </c>
      <c r="N76">
        <f t="shared" si="27"/>
        <v>20731268898</v>
      </c>
      <c r="O76">
        <f t="shared" si="19"/>
        <v>0.97348428656198649</v>
      </c>
      <c r="P76">
        <f t="shared" si="20"/>
        <v>0.92591781303439269</v>
      </c>
      <c r="Q76" s="217" t="s">
        <v>207</v>
      </c>
      <c r="R76">
        <v>47331</v>
      </c>
      <c r="S76">
        <v>315</v>
      </c>
      <c r="T76">
        <f t="shared" si="21"/>
        <v>14909265</v>
      </c>
      <c r="U76">
        <f t="shared" si="28"/>
        <v>689342</v>
      </c>
      <c r="V76">
        <f t="shared" si="29"/>
        <v>20260773181</v>
      </c>
      <c r="W76">
        <f t="shared" si="22"/>
        <v>0.97466147670668479</v>
      </c>
      <c r="X76">
        <f t="shared" si="23"/>
        <v>0.94319951930778045</v>
      </c>
    </row>
    <row r="77" spans="1:24" x14ac:dyDescent="0.25">
      <c r="A77" s="217" t="s">
        <v>202</v>
      </c>
      <c r="B77">
        <v>22520</v>
      </c>
      <c r="C77">
        <v>8878</v>
      </c>
      <c r="D77">
        <f t="shared" si="15"/>
        <v>199932560</v>
      </c>
      <c r="E77">
        <f t="shared" si="24"/>
        <v>660856</v>
      </c>
      <c r="F77">
        <f t="shared" si="25"/>
        <v>9725035909</v>
      </c>
      <c r="G77">
        <f t="shared" si="16"/>
        <v>0.97729692638951327</v>
      </c>
      <c r="H77">
        <f t="shared" si="17"/>
        <v>0.94650794535087646</v>
      </c>
      <c r="I77" s="217" t="s">
        <v>211</v>
      </c>
      <c r="J77">
        <v>60907</v>
      </c>
      <c r="K77">
        <v>1050</v>
      </c>
      <c r="L77">
        <f t="shared" si="18"/>
        <v>63952350</v>
      </c>
      <c r="M77">
        <f t="shared" si="26"/>
        <v>683517</v>
      </c>
      <c r="N77">
        <f t="shared" si="27"/>
        <v>20795221248</v>
      </c>
      <c r="O77">
        <f t="shared" si="19"/>
        <v>0.97498202711338322</v>
      </c>
      <c r="P77">
        <f t="shared" si="20"/>
        <v>0.92877410805143923</v>
      </c>
      <c r="Q77" s="217" t="s">
        <v>210</v>
      </c>
      <c r="R77">
        <v>50883</v>
      </c>
      <c r="S77">
        <v>218</v>
      </c>
      <c r="T77">
        <f t="shared" si="21"/>
        <v>11092494</v>
      </c>
      <c r="U77">
        <f t="shared" si="28"/>
        <v>689560</v>
      </c>
      <c r="V77">
        <f t="shared" si="29"/>
        <v>20271865675</v>
      </c>
      <c r="W77">
        <f t="shared" si="22"/>
        <v>0.97496970716692377</v>
      </c>
      <c r="X77">
        <f t="shared" si="23"/>
        <v>0.94371590804157934</v>
      </c>
    </row>
    <row r="78" spans="1:24" x14ac:dyDescent="0.25">
      <c r="A78" s="217" t="s">
        <v>207</v>
      </c>
      <c r="B78">
        <v>23554</v>
      </c>
      <c r="C78">
        <v>296</v>
      </c>
      <c r="D78">
        <f t="shared" si="15"/>
        <v>6971984</v>
      </c>
      <c r="E78">
        <f t="shared" si="24"/>
        <v>661152</v>
      </c>
      <c r="F78">
        <f t="shared" si="25"/>
        <v>9732007893</v>
      </c>
      <c r="G78">
        <f t="shared" si="16"/>
        <v>0.97773466152426469</v>
      </c>
      <c r="H78">
        <f t="shared" si="17"/>
        <v>0.94718650718988751</v>
      </c>
      <c r="I78" s="217" t="s">
        <v>199</v>
      </c>
      <c r="J78">
        <v>66755</v>
      </c>
      <c r="K78">
        <v>5793</v>
      </c>
      <c r="L78">
        <f t="shared" si="18"/>
        <v>386711715</v>
      </c>
      <c r="M78">
        <f t="shared" si="26"/>
        <v>689310</v>
      </c>
      <c r="N78">
        <f t="shared" si="27"/>
        <v>21181932963</v>
      </c>
      <c r="O78">
        <f t="shared" si="19"/>
        <v>0.98324527569837505</v>
      </c>
      <c r="P78">
        <f t="shared" si="20"/>
        <v>0.94604576022040621</v>
      </c>
      <c r="Q78" s="217" t="s">
        <v>211</v>
      </c>
      <c r="R78">
        <v>50972</v>
      </c>
      <c r="S78">
        <v>1079</v>
      </c>
      <c r="T78">
        <f t="shared" si="21"/>
        <v>54998788</v>
      </c>
      <c r="U78">
        <f t="shared" si="28"/>
        <v>690639</v>
      </c>
      <c r="V78">
        <f t="shared" si="29"/>
        <v>20326864463</v>
      </c>
      <c r="W78">
        <f t="shared" si="22"/>
        <v>0.97649530655498729</v>
      </c>
      <c r="X78">
        <f t="shared" si="23"/>
        <v>0.94627626592825453</v>
      </c>
    </row>
    <row r="79" spans="1:24" x14ac:dyDescent="0.25">
      <c r="A79" s="217" t="s">
        <v>219</v>
      </c>
      <c r="B79">
        <v>23693</v>
      </c>
      <c r="C79">
        <v>1308</v>
      </c>
      <c r="D79">
        <f t="shared" si="15"/>
        <v>30990444</v>
      </c>
      <c r="E79">
        <f t="shared" si="24"/>
        <v>662460</v>
      </c>
      <c r="F79">
        <f t="shared" si="25"/>
        <v>9762998337</v>
      </c>
      <c r="G79">
        <f t="shared" si="16"/>
        <v>0.97966897759269334</v>
      </c>
      <c r="H79">
        <f t="shared" si="17"/>
        <v>0.95020271214279728</v>
      </c>
      <c r="I79" s="217" t="s">
        <v>210</v>
      </c>
      <c r="J79">
        <v>67087</v>
      </c>
      <c r="K79">
        <v>188</v>
      </c>
      <c r="L79">
        <f t="shared" si="18"/>
        <v>12612356</v>
      </c>
      <c r="M79">
        <f t="shared" si="26"/>
        <v>689498</v>
      </c>
      <c r="N79">
        <f t="shared" si="27"/>
        <v>21194545319</v>
      </c>
      <c r="O79">
        <f t="shared" si="19"/>
        <v>0.98351344257805373</v>
      </c>
      <c r="P79">
        <f t="shared" si="20"/>
        <v>0.94660906414271739</v>
      </c>
      <c r="Q79" s="217" t="s">
        <v>216</v>
      </c>
      <c r="R79">
        <v>54725</v>
      </c>
      <c r="S79">
        <v>2261</v>
      </c>
      <c r="T79">
        <f t="shared" si="21"/>
        <v>123733225</v>
      </c>
      <c r="U79">
        <f t="shared" si="28"/>
        <v>692900</v>
      </c>
      <c r="V79">
        <f t="shared" si="29"/>
        <v>20450597688</v>
      </c>
      <c r="W79">
        <f t="shared" si="22"/>
        <v>0.97969213715407144</v>
      </c>
      <c r="X79">
        <f t="shared" si="23"/>
        <v>0.95203641719690624</v>
      </c>
    </row>
    <row r="80" spans="1:24" x14ac:dyDescent="0.25">
      <c r="A80" s="217" t="s">
        <v>203</v>
      </c>
      <c r="B80">
        <v>25918</v>
      </c>
      <c r="C80">
        <v>380</v>
      </c>
      <c r="D80">
        <f t="shared" si="15"/>
        <v>9848840</v>
      </c>
      <c r="E80">
        <f t="shared" si="24"/>
        <v>662840</v>
      </c>
      <c r="F80">
        <f t="shared" si="25"/>
        <v>9772847177</v>
      </c>
      <c r="G80">
        <f t="shared" si="16"/>
        <v>0.98023093486027968</v>
      </c>
      <c r="H80">
        <f t="shared" si="17"/>
        <v>0.95116126956096192</v>
      </c>
      <c r="I80" s="217" t="s">
        <v>221</v>
      </c>
      <c r="J80">
        <v>70575</v>
      </c>
      <c r="K80">
        <v>653</v>
      </c>
      <c r="L80">
        <f t="shared" si="18"/>
        <v>46085475</v>
      </c>
      <c r="M80">
        <f t="shared" si="26"/>
        <v>690151</v>
      </c>
      <c r="N80">
        <f t="shared" si="27"/>
        <v>21240630794</v>
      </c>
      <c r="O80">
        <f t="shared" si="19"/>
        <v>0.98444489455906514</v>
      </c>
      <c r="P80">
        <f t="shared" si="20"/>
        <v>0.94866737337765128</v>
      </c>
      <c r="Q80" s="217" t="s">
        <v>219</v>
      </c>
      <c r="R80">
        <v>56679</v>
      </c>
      <c r="S80">
        <v>1898</v>
      </c>
      <c r="T80">
        <f t="shared" si="21"/>
        <v>107576742</v>
      </c>
      <c r="U80">
        <f t="shared" si="28"/>
        <v>694798</v>
      </c>
      <c r="V80">
        <f t="shared" si="29"/>
        <v>20558174430</v>
      </c>
      <c r="W80">
        <f t="shared" si="22"/>
        <v>0.98237572161982178</v>
      </c>
      <c r="X80">
        <f t="shared" si="23"/>
        <v>0.95704443591547372</v>
      </c>
    </row>
    <row r="81" spans="1:24" x14ac:dyDescent="0.25">
      <c r="A81" s="217" t="s">
        <v>241</v>
      </c>
      <c r="B81">
        <v>26248</v>
      </c>
      <c r="C81">
        <v>321</v>
      </c>
      <c r="D81">
        <f t="shared" si="15"/>
        <v>8425608</v>
      </c>
      <c r="E81">
        <f t="shared" si="24"/>
        <v>663161</v>
      </c>
      <c r="F81">
        <f t="shared" si="25"/>
        <v>9781272785</v>
      </c>
      <c r="G81">
        <f t="shared" si="16"/>
        <v>0.98070564086789869</v>
      </c>
      <c r="H81">
        <f t="shared" si="17"/>
        <v>0.95198130816966586</v>
      </c>
      <c r="I81" s="217" t="s">
        <v>216</v>
      </c>
      <c r="J81">
        <v>74646</v>
      </c>
      <c r="K81">
        <v>2212</v>
      </c>
      <c r="L81">
        <f t="shared" si="18"/>
        <v>165116952</v>
      </c>
      <c r="M81">
        <f t="shared" si="26"/>
        <v>692363</v>
      </c>
      <c r="N81">
        <f t="shared" si="27"/>
        <v>21405747746</v>
      </c>
      <c r="O81">
        <f t="shared" si="19"/>
        <v>0.98760013465400764</v>
      </c>
      <c r="P81">
        <f t="shared" si="20"/>
        <v>0.95604196910755823</v>
      </c>
      <c r="Q81" s="217" t="s">
        <v>221</v>
      </c>
      <c r="R81">
        <v>58155</v>
      </c>
      <c r="S81">
        <v>708</v>
      </c>
      <c r="T81">
        <f t="shared" si="21"/>
        <v>41173740</v>
      </c>
      <c r="U81">
        <f t="shared" si="28"/>
        <v>695506</v>
      </c>
      <c r="V81">
        <f t="shared" si="29"/>
        <v>20599348170</v>
      </c>
      <c r="W81">
        <f t="shared" si="22"/>
        <v>0.9833767636650016</v>
      </c>
      <c r="X81">
        <f t="shared" si="23"/>
        <v>0.95896119651632394</v>
      </c>
    </row>
    <row r="82" spans="1:24" x14ac:dyDescent="0.25">
      <c r="A82" s="217" t="s">
        <v>222</v>
      </c>
      <c r="B82">
        <v>29145</v>
      </c>
      <c r="C82">
        <v>3178</v>
      </c>
      <c r="D82">
        <f t="shared" si="15"/>
        <v>92622810</v>
      </c>
      <c r="E82">
        <f t="shared" si="24"/>
        <v>666339</v>
      </c>
      <c r="F82">
        <f t="shared" si="25"/>
        <v>9873895595</v>
      </c>
      <c r="G82">
        <f t="shared" si="16"/>
        <v>0.98540537822681773</v>
      </c>
      <c r="H82">
        <f t="shared" si="17"/>
        <v>0.9609960024500841</v>
      </c>
      <c r="I82" s="217" t="s">
        <v>229</v>
      </c>
      <c r="J82">
        <v>79580</v>
      </c>
      <c r="K82">
        <v>1418</v>
      </c>
      <c r="L82">
        <f t="shared" si="18"/>
        <v>112844440</v>
      </c>
      <c r="M82">
        <f t="shared" si="26"/>
        <v>693781</v>
      </c>
      <c r="N82">
        <f t="shared" si="27"/>
        <v>21518592186</v>
      </c>
      <c r="O82">
        <f t="shared" si="19"/>
        <v>0.98962279760817962</v>
      </c>
      <c r="P82">
        <f t="shared" si="20"/>
        <v>0.96108192481948151</v>
      </c>
      <c r="Q82" s="217" t="s">
        <v>222</v>
      </c>
      <c r="R82">
        <v>58548</v>
      </c>
      <c r="S82">
        <v>4709</v>
      </c>
      <c r="T82">
        <f t="shared" si="21"/>
        <v>275702532</v>
      </c>
      <c r="U82">
        <f t="shared" si="28"/>
        <v>700215</v>
      </c>
      <c r="V82">
        <f t="shared" si="29"/>
        <v>20875050702</v>
      </c>
      <c r="W82">
        <f t="shared" si="22"/>
        <v>0.99003482438640222</v>
      </c>
      <c r="X82">
        <f t="shared" si="23"/>
        <v>0.97179597302417198</v>
      </c>
    </row>
    <row r="83" spans="1:24" x14ac:dyDescent="0.25">
      <c r="A83" s="217" t="s">
        <v>234</v>
      </c>
      <c r="B83">
        <v>30631</v>
      </c>
      <c r="C83">
        <v>538</v>
      </c>
      <c r="D83">
        <f t="shared" si="15"/>
        <v>16479478</v>
      </c>
      <c r="E83">
        <f t="shared" si="24"/>
        <v>666877</v>
      </c>
      <c r="F83">
        <f t="shared" si="25"/>
        <v>9890375073</v>
      </c>
      <c r="G83">
        <f t="shared" si="16"/>
        <v>0.98620099141092676</v>
      </c>
      <c r="H83">
        <f t="shared" si="17"/>
        <v>0.96259989954703984</v>
      </c>
      <c r="I83" s="217" t="s">
        <v>241</v>
      </c>
      <c r="J83">
        <v>80448</v>
      </c>
      <c r="K83">
        <v>400</v>
      </c>
      <c r="L83">
        <f t="shared" si="18"/>
        <v>32179200</v>
      </c>
      <c r="M83">
        <f t="shared" si="26"/>
        <v>694181</v>
      </c>
      <c r="N83">
        <f t="shared" si="27"/>
        <v>21550771386</v>
      </c>
      <c r="O83">
        <f t="shared" si="19"/>
        <v>0.9901933654372832</v>
      </c>
      <c r="P83">
        <f t="shared" si="20"/>
        <v>0.96251914000567163</v>
      </c>
      <c r="Q83" s="217" t="s">
        <v>228</v>
      </c>
      <c r="R83">
        <v>62750</v>
      </c>
      <c r="S83">
        <v>296</v>
      </c>
      <c r="T83">
        <f t="shared" si="21"/>
        <v>18574000</v>
      </c>
      <c r="U83">
        <f t="shared" si="28"/>
        <v>700511</v>
      </c>
      <c r="V83">
        <f t="shared" si="29"/>
        <v>20893624702</v>
      </c>
      <c r="W83">
        <f t="shared" si="22"/>
        <v>0.9904533391397542</v>
      </c>
      <c r="X83">
        <f t="shared" si="23"/>
        <v>0.97266064821277987</v>
      </c>
    </row>
    <row r="84" spans="1:24" x14ac:dyDescent="0.25">
      <c r="A84" s="217" t="s">
        <v>237</v>
      </c>
      <c r="B84">
        <v>34359</v>
      </c>
      <c r="C84">
        <v>1182</v>
      </c>
      <c r="D84">
        <f t="shared" si="15"/>
        <v>40612338</v>
      </c>
      <c r="E84">
        <f t="shared" si="24"/>
        <v>668059</v>
      </c>
      <c r="F84">
        <f t="shared" si="25"/>
        <v>9930987411</v>
      </c>
      <c r="G84">
        <f t="shared" si="16"/>
        <v>0.9879489742801032</v>
      </c>
      <c r="H84">
        <f t="shared" si="17"/>
        <v>0.96655257395934724</v>
      </c>
      <c r="I84" s="217" t="s">
        <v>233</v>
      </c>
      <c r="J84">
        <v>80876</v>
      </c>
      <c r="K84">
        <v>1488</v>
      </c>
      <c r="L84">
        <f t="shared" si="18"/>
        <v>120343488</v>
      </c>
      <c r="M84">
        <f t="shared" si="26"/>
        <v>695669</v>
      </c>
      <c r="N84">
        <f t="shared" si="27"/>
        <v>21671114874</v>
      </c>
      <c r="O84">
        <f t="shared" si="19"/>
        <v>0.99231587776154828</v>
      </c>
      <c r="P84">
        <f t="shared" si="20"/>
        <v>0.96789402466758634</v>
      </c>
      <c r="Q84" s="217" t="s">
        <v>229</v>
      </c>
      <c r="R84">
        <v>62964</v>
      </c>
      <c r="S84">
        <v>1577</v>
      </c>
      <c r="T84">
        <f t="shared" si="21"/>
        <v>99294228</v>
      </c>
      <c r="U84">
        <f t="shared" si="28"/>
        <v>702088</v>
      </c>
      <c r="V84">
        <f t="shared" si="29"/>
        <v>20992918930</v>
      </c>
      <c r="W84">
        <f t="shared" si="22"/>
        <v>0.99268306132230866</v>
      </c>
      <c r="X84">
        <f t="shared" si="23"/>
        <v>0.97728309116117951</v>
      </c>
    </row>
    <row r="85" spans="1:24" x14ac:dyDescent="0.25">
      <c r="A85" s="217" t="s">
        <v>199</v>
      </c>
      <c r="B85">
        <v>36594</v>
      </c>
      <c r="C85">
        <v>5265</v>
      </c>
      <c r="D85">
        <f t="shared" si="15"/>
        <v>192667410</v>
      </c>
      <c r="E85">
        <f t="shared" si="24"/>
        <v>673324</v>
      </c>
      <c r="F85">
        <f t="shared" si="25"/>
        <v>10123654821</v>
      </c>
      <c r="G85">
        <f t="shared" si="16"/>
        <v>0.99573504010600289</v>
      </c>
      <c r="H85">
        <f t="shared" si="17"/>
        <v>0.98530430259886925</v>
      </c>
      <c r="I85" s="217" t="s">
        <v>219</v>
      </c>
      <c r="J85">
        <v>81384</v>
      </c>
      <c r="K85">
        <v>1839</v>
      </c>
      <c r="L85">
        <f t="shared" si="18"/>
        <v>149665176</v>
      </c>
      <c r="M85">
        <f t="shared" si="26"/>
        <v>697508</v>
      </c>
      <c r="N85">
        <f t="shared" si="27"/>
        <v>21820780050</v>
      </c>
      <c r="O85">
        <f t="shared" si="19"/>
        <v>0.99493906335585169</v>
      </c>
      <c r="P85">
        <f t="shared" si="20"/>
        <v>0.97457849985003386</v>
      </c>
      <c r="Q85" s="217" t="s">
        <v>233</v>
      </c>
      <c r="R85">
        <v>66014</v>
      </c>
      <c r="S85">
        <v>1473</v>
      </c>
      <c r="T85">
        <f t="shared" si="21"/>
        <v>97238622</v>
      </c>
      <c r="U85">
        <f t="shared" si="28"/>
        <v>703561</v>
      </c>
      <c r="V85">
        <f t="shared" si="29"/>
        <v>21090157552</v>
      </c>
      <c r="W85">
        <f t="shared" si="22"/>
        <v>0.99476573778071242</v>
      </c>
      <c r="X85">
        <f t="shared" si="23"/>
        <v>0.9818098395092909</v>
      </c>
    </row>
    <row r="86" spans="1:24" x14ac:dyDescent="0.25">
      <c r="A86" s="217" t="s">
        <v>221</v>
      </c>
      <c r="B86">
        <v>36723</v>
      </c>
      <c r="C86">
        <v>551</v>
      </c>
      <c r="D86">
        <f t="shared" si="15"/>
        <v>20234373</v>
      </c>
      <c r="E86">
        <f t="shared" si="24"/>
        <v>673875</v>
      </c>
      <c r="F86">
        <f t="shared" si="25"/>
        <v>10143889194</v>
      </c>
      <c r="G86">
        <f t="shared" si="16"/>
        <v>0.99654987814400298</v>
      </c>
      <c r="H86">
        <f t="shared" si="17"/>
        <v>0.9872736521203419</v>
      </c>
      <c r="I86" s="217" t="s">
        <v>228</v>
      </c>
      <c r="J86">
        <v>81572</v>
      </c>
      <c r="K86">
        <v>319</v>
      </c>
      <c r="L86">
        <f t="shared" si="18"/>
        <v>26021468</v>
      </c>
      <c r="M86">
        <f t="shared" si="26"/>
        <v>697827</v>
      </c>
      <c r="N86">
        <f t="shared" si="27"/>
        <v>21846801518</v>
      </c>
      <c r="O86">
        <f t="shared" si="19"/>
        <v>0.99539409119956179</v>
      </c>
      <c r="P86">
        <f t="shared" si="20"/>
        <v>0.97574069309836076</v>
      </c>
      <c r="Q86" s="217" t="s">
        <v>234</v>
      </c>
      <c r="R86">
        <v>68855</v>
      </c>
      <c r="S86">
        <v>608</v>
      </c>
      <c r="T86">
        <f t="shared" si="21"/>
        <v>41863840</v>
      </c>
      <c r="U86">
        <f t="shared" si="28"/>
        <v>704169</v>
      </c>
      <c r="V86">
        <f t="shared" si="29"/>
        <v>21132021392</v>
      </c>
      <c r="W86">
        <f t="shared" si="22"/>
        <v>0.99562538970651648</v>
      </c>
      <c r="X86">
        <f t="shared" si="23"/>
        <v>0.98375872632676964</v>
      </c>
    </row>
    <row r="87" spans="1:24" x14ac:dyDescent="0.25">
      <c r="A87" s="217" t="s">
        <v>229</v>
      </c>
      <c r="B87">
        <v>40038</v>
      </c>
      <c r="C87">
        <v>726</v>
      </c>
      <c r="D87">
        <f t="shared" si="15"/>
        <v>29067588</v>
      </c>
      <c r="E87">
        <f t="shared" si="24"/>
        <v>674601</v>
      </c>
      <c r="F87">
        <f t="shared" si="25"/>
        <v>10172956782</v>
      </c>
      <c r="G87">
        <f t="shared" si="16"/>
        <v>0.9976235122920758</v>
      </c>
      <c r="H87">
        <f t="shared" si="17"/>
        <v>0.99010271139082995</v>
      </c>
      <c r="I87" s="217" t="s">
        <v>234</v>
      </c>
      <c r="J87">
        <v>99026</v>
      </c>
      <c r="K87">
        <v>578</v>
      </c>
      <c r="L87">
        <f t="shared" si="18"/>
        <v>57237028</v>
      </c>
      <c r="M87">
        <f t="shared" si="26"/>
        <v>698405</v>
      </c>
      <c r="N87">
        <f t="shared" si="27"/>
        <v>21904038546</v>
      </c>
      <c r="O87">
        <f t="shared" si="19"/>
        <v>0.99621856171261636</v>
      </c>
      <c r="P87">
        <f t="shared" si="20"/>
        <v>0.97829706261202143</v>
      </c>
      <c r="Q87" s="217" t="s">
        <v>237</v>
      </c>
      <c r="R87">
        <v>73560</v>
      </c>
      <c r="S87">
        <v>1319</v>
      </c>
      <c r="T87">
        <f t="shared" si="21"/>
        <v>97025640</v>
      </c>
      <c r="U87">
        <f t="shared" si="28"/>
        <v>705488</v>
      </c>
      <c r="V87">
        <f t="shared" si="29"/>
        <v>21229047032</v>
      </c>
      <c r="W87">
        <f t="shared" si="22"/>
        <v>0.99749032538108173</v>
      </c>
      <c r="X87">
        <f t="shared" si="23"/>
        <v>0.98827555972651127</v>
      </c>
    </row>
    <row r="88" spans="1:24" x14ac:dyDescent="0.25">
      <c r="A88" s="217" t="s">
        <v>228</v>
      </c>
      <c r="B88">
        <v>43507</v>
      </c>
      <c r="C88">
        <v>286</v>
      </c>
      <c r="D88">
        <f t="shared" si="15"/>
        <v>12443002</v>
      </c>
      <c r="E88">
        <f t="shared" si="24"/>
        <v>674887</v>
      </c>
      <c r="F88">
        <f t="shared" si="25"/>
        <v>10185399784</v>
      </c>
      <c r="G88">
        <f t="shared" si="16"/>
        <v>0.99804645907768019</v>
      </c>
      <c r="H88">
        <f t="shared" si="17"/>
        <v>0.99131375064736549</v>
      </c>
      <c r="I88" s="217" t="s">
        <v>237</v>
      </c>
      <c r="J88">
        <v>110999</v>
      </c>
      <c r="K88">
        <v>1308</v>
      </c>
      <c r="L88">
        <f t="shared" si="18"/>
        <v>145186692</v>
      </c>
      <c r="M88">
        <f t="shared" si="26"/>
        <v>699713</v>
      </c>
      <c r="N88">
        <f t="shared" si="27"/>
        <v>22049225238</v>
      </c>
      <c r="O88">
        <f t="shared" si="19"/>
        <v>0.99808431851378487</v>
      </c>
      <c r="P88">
        <f t="shared" si="20"/>
        <v>0.98478151587919727</v>
      </c>
      <c r="Q88" s="217" t="s">
        <v>241</v>
      </c>
      <c r="R88">
        <v>89247</v>
      </c>
      <c r="S88">
        <v>398</v>
      </c>
      <c r="T88">
        <f t="shared" si="21"/>
        <v>35520306</v>
      </c>
      <c r="U88">
        <f t="shared" si="28"/>
        <v>705886</v>
      </c>
      <c r="V88">
        <f t="shared" si="29"/>
        <v>21264567338</v>
      </c>
      <c r="W88">
        <f t="shared" si="22"/>
        <v>0.99805305805619693</v>
      </c>
      <c r="X88">
        <f t="shared" si="23"/>
        <v>0.98992913608539779</v>
      </c>
    </row>
    <row r="89" spans="1:24" x14ac:dyDescent="0.25">
      <c r="A89" s="217" t="s">
        <v>253</v>
      </c>
      <c r="B89">
        <v>58030</v>
      </c>
      <c r="C89">
        <v>1010</v>
      </c>
      <c r="D89">
        <f t="shared" si="15"/>
        <v>58610300</v>
      </c>
      <c r="E89">
        <f t="shared" si="24"/>
        <v>675897</v>
      </c>
      <c r="F89">
        <f t="shared" si="25"/>
        <v>10244010084</v>
      </c>
      <c r="G89">
        <f t="shared" si="16"/>
        <v>0.99954008234152802</v>
      </c>
      <c r="H89">
        <f t="shared" si="17"/>
        <v>0.9970181115513761</v>
      </c>
      <c r="I89" s="217" t="s">
        <v>249</v>
      </c>
      <c r="J89">
        <v>172292</v>
      </c>
      <c r="K89">
        <v>376</v>
      </c>
      <c r="L89">
        <f t="shared" si="18"/>
        <v>64781792</v>
      </c>
      <c r="M89">
        <f t="shared" si="26"/>
        <v>700089</v>
      </c>
      <c r="N89">
        <f t="shared" si="27"/>
        <v>22114007030</v>
      </c>
      <c r="O89">
        <f t="shared" si="19"/>
        <v>0.99862065227314223</v>
      </c>
      <c r="P89">
        <f t="shared" si="20"/>
        <v>0.98767485615027328</v>
      </c>
      <c r="Q89" s="217" t="s">
        <v>249</v>
      </c>
      <c r="R89">
        <v>130814</v>
      </c>
      <c r="S89">
        <v>429</v>
      </c>
      <c r="T89">
        <f t="shared" si="21"/>
        <v>56119206</v>
      </c>
      <c r="U89">
        <f t="shared" si="28"/>
        <v>706315</v>
      </c>
      <c r="V89">
        <f t="shared" si="29"/>
        <v>21320686544</v>
      </c>
      <c r="W89">
        <f t="shared" si="22"/>
        <v>0.99865962166831856</v>
      </c>
      <c r="X89">
        <f t="shared" si="23"/>
        <v>0.99254165277714834</v>
      </c>
    </row>
    <row r="90" spans="1:24" x14ac:dyDescent="0.25">
      <c r="A90" s="217" t="s">
        <v>249</v>
      </c>
      <c r="B90">
        <v>98514</v>
      </c>
      <c r="C90">
        <v>311</v>
      </c>
      <c r="D90">
        <f t="shared" si="15"/>
        <v>30637854</v>
      </c>
      <c r="E90">
        <f t="shared" si="24"/>
        <v>676208</v>
      </c>
      <c r="F90">
        <f t="shared" si="25"/>
        <v>10274647938</v>
      </c>
      <c r="G90">
        <f t="shared" si="16"/>
        <v>1</v>
      </c>
      <c r="H90">
        <f t="shared" si="17"/>
        <v>1</v>
      </c>
      <c r="I90" s="217" t="s">
        <v>253</v>
      </c>
      <c r="J90">
        <v>285377</v>
      </c>
      <c r="K90">
        <v>967</v>
      </c>
      <c r="L90">
        <f t="shared" si="18"/>
        <v>275959559</v>
      </c>
      <c r="M90">
        <f t="shared" si="26"/>
        <v>701056</v>
      </c>
      <c r="N90">
        <f t="shared" si="27"/>
        <v>22389966589</v>
      </c>
      <c r="O90">
        <f t="shared" si="19"/>
        <v>1</v>
      </c>
      <c r="P90">
        <f t="shared" si="20"/>
        <v>1</v>
      </c>
      <c r="Q90" s="217" t="s">
        <v>253</v>
      </c>
      <c r="R90">
        <v>169000</v>
      </c>
      <c r="S90">
        <v>948</v>
      </c>
      <c r="T90">
        <f t="shared" si="21"/>
        <v>160212000</v>
      </c>
      <c r="U90">
        <f t="shared" si="28"/>
        <v>707263</v>
      </c>
      <c r="V90">
        <f t="shared" si="29"/>
        <v>21480898544</v>
      </c>
      <c r="W90">
        <f t="shared" si="22"/>
        <v>1</v>
      </c>
      <c r="X90">
        <f t="shared" si="23"/>
        <v>1</v>
      </c>
    </row>
  </sheetData>
  <sortState ref="Q3:S90">
    <sortCondition ref="R3:R9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C29" sqref="C29"/>
    </sheetView>
  </sheetViews>
  <sheetFormatPr baseColWidth="10" defaultRowHeight="15" x14ac:dyDescent="0.25"/>
  <cols>
    <col min="2" max="2" width="15.5703125" bestFit="1" customWidth="1"/>
    <col min="4" max="4" width="38.85546875" bestFit="1" customWidth="1"/>
    <col min="5" max="5" width="19.85546875" bestFit="1" customWidth="1"/>
    <col min="6" max="6" width="27.5703125" bestFit="1" customWidth="1"/>
  </cols>
  <sheetData>
    <row r="1" spans="1:6" ht="15.75" thickBot="1" x14ac:dyDescent="0.3"/>
    <row r="2" spans="1:6" ht="15.75" thickBot="1" x14ac:dyDescent="0.3">
      <c r="A2" s="2" t="s">
        <v>0</v>
      </c>
      <c r="B2" s="2" t="s">
        <v>260</v>
      </c>
      <c r="C2" s="2" t="s">
        <v>259</v>
      </c>
      <c r="D2" s="29" t="s">
        <v>261</v>
      </c>
      <c r="E2" s="28" t="s">
        <v>262</v>
      </c>
      <c r="F2" s="30" t="s">
        <v>263</v>
      </c>
    </row>
    <row r="3" spans="1:6" x14ac:dyDescent="0.25">
      <c r="A3" s="3" t="s">
        <v>1</v>
      </c>
      <c r="B3" s="6">
        <v>29988</v>
      </c>
      <c r="C3" s="7">
        <v>2178339</v>
      </c>
      <c r="D3" s="31">
        <f>B3*C3</f>
        <v>65324029932</v>
      </c>
      <c r="E3" s="32">
        <f>C3</f>
        <v>2178339</v>
      </c>
      <c r="F3" s="33">
        <f>D3</f>
        <v>65324029932</v>
      </c>
    </row>
    <row r="4" spans="1:6" x14ac:dyDescent="0.25">
      <c r="A4" s="4" t="s">
        <v>2</v>
      </c>
      <c r="B4" s="8">
        <v>32054</v>
      </c>
      <c r="C4" s="9">
        <v>317352</v>
      </c>
      <c r="D4" s="34">
        <f t="shared" ref="D4:D6" si="0">B4*C4</f>
        <v>10172401008</v>
      </c>
      <c r="E4" s="16">
        <f>C4+E3</f>
        <v>2495691</v>
      </c>
      <c r="F4" s="35">
        <f>F3+D4</f>
        <v>75496430940</v>
      </c>
    </row>
    <row r="5" spans="1:6" x14ac:dyDescent="0.25">
      <c r="A5" s="4" t="s">
        <v>3</v>
      </c>
      <c r="B5" s="8">
        <v>29187</v>
      </c>
      <c r="C5" s="9">
        <v>1153724</v>
      </c>
      <c r="D5" s="34">
        <f t="shared" si="0"/>
        <v>33673742388</v>
      </c>
      <c r="E5" s="16">
        <f t="shared" ref="E5:E6" si="1">C5+E4</f>
        <v>3649415</v>
      </c>
      <c r="F5" s="35">
        <f>F4+E5</f>
        <v>75500080355</v>
      </c>
    </row>
    <row r="6" spans="1:6" ht="15.75" thickBot="1" x14ac:dyDescent="0.3">
      <c r="A6" s="5" t="s">
        <v>4</v>
      </c>
      <c r="B6" s="10">
        <v>30368</v>
      </c>
      <c r="C6" s="11">
        <v>707263</v>
      </c>
      <c r="D6" s="36">
        <f t="shared" si="0"/>
        <v>21478162784</v>
      </c>
      <c r="E6" s="21">
        <f t="shared" si="1"/>
        <v>4356678</v>
      </c>
      <c r="F6" s="37">
        <f>F5+E6</f>
        <v>75504437033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2"/>
  <sheetViews>
    <sheetView topLeftCell="F34" workbookViewId="0">
      <selection activeCell="H26" sqref="H26"/>
    </sheetView>
  </sheetViews>
  <sheetFormatPr baseColWidth="10" defaultRowHeight="15" x14ac:dyDescent="0.25"/>
  <cols>
    <col min="1" max="1" width="33" bestFit="1" customWidth="1"/>
    <col min="2" max="2" width="15.5703125" bestFit="1" customWidth="1"/>
    <col min="3" max="3" width="12.28515625" bestFit="1" customWidth="1"/>
    <col min="4" max="4" width="30" bestFit="1" customWidth="1"/>
    <col min="5" max="5" width="13" bestFit="1" customWidth="1"/>
    <col min="6" max="6" width="18.5703125" bestFit="1" customWidth="1"/>
    <col min="7" max="8" width="18.7109375" bestFit="1" customWidth="1"/>
    <col min="9" max="9" width="12" bestFit="1" customWidth="1"/>
    <col min="10" max="10" width="18.7109375" bestFit="1" customWidth="1"/>
  </cols>
  <sheetData>
    <row r="1" spans="1:10" ht="15.75" thickBot="1" x14ac:dyDescent="0.3"/>
    <row r="2" spans="1:10" x14ac:dyDescent="0.25">
      <c r="A2" s="13" t="s">
        <v>256</v>
      </c>
      <c r="B2" s="13" t="s">
        <v>307</v>
      </c>
      <c r="C2" s="23" t="s">
        <v>259</v>
      </c>
      <c r="D2" s="29" t="s">
        <v>308</v>
      </c>
      <c r="E2" s="28" t="s">
        <v>265</v>
      </c>
      <c r="F2" s="47" t="s">
        <v>309</v>
      </c>
      <c r="G2" s="44" t="s">
        <v>264</v>
      </c>
      <c r="H2" s="30" t="s">
        <v>310</v>
      </c>
      <c r="I2" s="56" t="s">
        <v>266</v>
      </c>
      <c r="J2" s="60" t="s">
        <v>272</v>
      </c>
    </row>
    <row r="3" spans="1:10" x14ac:dyDescent="0.25">
      <c r="A3" s="17" t="s">
        <v>5</v>
      </c>
      <c r="B3" s="53">
        <v>6054</v>
      </c>
      <c r="C3" s="54">
        <v>301</v>
      </c>
      <c r="D3" s="17">
        <f>B3*C3</f>
        <v>1822254</v>
      </c>
      <c r="E3" s="17">
        <f>C3</f>
        <v>301</v>
      </c>
      <c r="F3" s="17">
        <f>D3</f>
        <v>1822254</v>
      </c>
      <c r="G3" s="17">
        <f>E3/2098055</f>
        <v>1.4346621037103412E-4</v>
      </c>
      <c r="H3" s="17">
        <f>F3/30572849958</f>
        <v>5.9603668042179712E-5</v>
      </c>
      <c r="I3" s="17">
        <f>G3</f>
        <v>1.4346621037103412E-4</v>
      </c>
      <c r="J3" s="17">
        <f>B3^2*C3</f>
        <v>11031925716</v>
      </c>
    </row>
    <row r="4" spans="1:10" x14ac:dyDescent="0.25">
      <c r="A4" s="17" t="s">
        <v>210</v>
      </c>
      <c r="B4" s="53">
        <v>6067</v>
      </c>
      <c r="C4" s="54">
        <v>158</v>
      </c>
      <c r="D4" s="17">
        <f t="shared" ref="D4:D67" si="0">B4*C4</f>
        <v>958586</v>
      </c>
      <c r="E4" s="17">
        <f>C4+E3</f>
        <v>459</v>
      </c>
      <c r="F4" s="17">
        <f>F3+D4</f>
        <v>2780840</v>
      </c>
      <c r="G4" s="17">
        <f t="shared" ref="G4:G67" si="1">E4/2098055</f>
        <v>2.1877405501762346E-4</v>
      </c>
      <c r="H4" s="17">
        <f t="shared" ref="H4:H67" si="2">F4/30572849958</f>
        <v>9.0957827085804199E-5</v>
      </c>
      <c r="I4" s="17">
        <f t="shared" ref="I4:I67" si="3">G4</f>
        <v>2.1877405501762346E-4</v>
      </c>
      <c r="J4" s="17">
        <f t="shared" ref="J4:J67" si="4">B4^2*C4</f>
        <v>5815741262</v>
      </c>
    </row>
    <row r="5" spans="1:10" x14ac:dyDescent="0.25">
      <c r="A5" s="17" t="s">
        <v>7</v>
      </c>
      <c r="B5" s="53">
        <v>6107</v>
      </c>
      <c r="C5" s="54">
        <v>144</v>
      </c>
      <c r="D5" s="17">
        <f t="shared" si="0"/>
        <v>879408</v>
      </c>
      <c r="E5" s="17">
        <f t="shared" ref="E5:E68" si="5">C5+E4</f>
        <v>603</v>
      </c>
      <c r="F5" s="17">
        <f t="shared" ref="F5:F68" si="6">F4+D5</f>
        <v>3660248</v>
      </c>
      <c r="G5" s="17">
        <f t="shared" si="1"/>
        <v>2.8740905267021121E-4</v>
      </c>
      <c r="H5" s="17">
        <f t="shared" si="2"/>
        <v>1.1972217196068837E-4</v>
      </c>
      <c r="I5" s="17">
        <f t="shared" si="3"/>
        <v>2.8740905267021121E-4</v>
      </c>
      <c r="J5" s="17">
        <f t="shared" si="4"/>
        <v>5370544656</v>
      </c>
    </row>
    <row r="6" spans="1:10" x14ac:dyDescent="0.25">
      <c r="A6" s="17" t="s">
        <v>76</v>
      </c>
      <c r="B6" s="53">
        <v>6138</v>
      </c>
      <c r="C6" s="54">
        <v>473</v>
      </c>
      <c r="D6" s="17">
        <f t="shared" si="0"/>
        <v>2903274</v>
      </c>
      <c r="E6" s="17">
        <f t="shared" si="5"/>
        <v>1076</v>
      </c>
      <c r="F6" s="17">
        <f t="shared" si="6"/>
        <v>6563522</v>
      </c>
      <c r="G6" s="17">
        <f t="shared" si="1"/>
        <v>5.1285595468183629E-4</v>
      </c>
      <c r="H6" s="17">
        <f t="shared" si="2"/>
        <v>2.1468466332110863E-4</v>
      </c>
      <c r="I6" s="17">
        <f t="shared" si="3"/>
        <v>5.1285595468183629E-4</v>
      </c>
      <c r="J6" s="17">
        <f t="shared" si="4"/>
        <v>17820295812</v>
      </c>
    </row>
    <row r="7" spans="1:10" x14ac:dyDescent="0.25">
      <c r="A7" s="17" t="s">
        <v>83</v>
      </c>
      <c r="B7" s="53">
        <v>6177</v>
      </c>
      <c r="C7" s="55">
        <v>4287</v>
      </c>
      <c r="D7" s="17">
        <f t="shared" si="0"/>
        <v>26480799</v>
      </c>
      <c r="E7" s="17">
        <f t="shared" si="5"/>
        <v>5363</v>
      </c>
      <c r="F7" s="17">
        <f t="shared" si="6"/>
        <v>33044321</v>
      </c>
      <c r="G7" s="17">
        <f t="shared" si="1"/>
        <v>2.5561770306307507E-3</v>
      </c>
      <c r="H7" s="17">
        <f t="shared" si="2"/>
        <v>1.0808387522064586E-3</v>
      </c>
      <c r="I7" s="17">
        <f t="shared" si="3"/>
        <v>2.5561770306307507E-3</v>
      </c>
      <c r="J7" s="17">
        <f t="shared" si="4"/>
        <v>163571895423</v>
      </c>
    </row>
    <row r="8" spans="1:10" x14ac:dyDescent="0.25">
      <c r="A8" s="17" t="s">
        <v>100</v>
      </c>
      <c r="B8" s="53">
        <v>6244</v>
      </c>
      <c r="C8" s="54">
        <v>244</v>
      </c>
      <c r="D8" s="17">
        <f t="shared" si="0"/>
        <v>1523536</v>
      </c>
      <c r="E8" s="17">
        <f t="shared" si="5"/>
        <v>5607</v>
      </c>
      <c r="F8" s="17">
        <f t="shared" si="6"/>
        <v>34567857</v>
      </c>
      <c r="G8" s="17">
        <f t="shared" si="1"/>
        <v>2.6724752210976355E-3</v>
      </c>
      <c r="H8" s="17">
        <f t="shared" si="2"/>
        <v>1.1306717249941766E-3</v>
      </c>
      <c r="I8" s="17">
        <f t="shared" si="3"/>
        <v>2.6724752210976355E-3</v>
      </c>
      <c r="J8" s="17">
        <f t="shared" si="4"/>
        <v>9512958784</v>
      </c>
    </row>
    <row r="9" spans="1:10" x14ac:dyDescent="0.25">
      <c r="A9" s="17" t="s">
        <v>25</v>
      </c>
      <c r="B9" s="53">
        <v>6501</v>
      </c>
      <c r="C9" s="54">
        <v>316</v>
      </c>
      <c r="D9" s="17">
        <f t="shared" si="0"/>
        <v>2054316</v>
      </c>
      <c r="E9" s="17">
        <f t="shared" si="5"/>
        <v>5923</v>
      </c>
      <c r="F9" s="17">
        <f t="shared" si="6"/>
        <v>36622173</v>
      </c>
      <c r="G9" s="17">
        <f t="shared" si="1"/>
        <v>2.8230909103908143E-3</v>
      </c>
      <c r="H9" s="17">
        <f t="shared" si="2"/>
        <v>1.197865853209968E-3</v>
      </c>
      <c r="I9" s="17">
        <f t="shared" si="3"/>
        <v>2.8230909103908143E-3</v>
      </c>
      <c r="J9" s="17">
        <f t="shared" si="4"/>
        <v>13355108316</v>
      </c>
    </row>
    <row r="10" spans="1:10" x14ac:dyDescent="0.25">
      <c r="A10" s="17" t="s">
        <v>42</v>
      </c>
      <c r="B10" s="53">
        <v>6588</v>
      </c>
      <c r="C10" s="55">
        <v>1640</v>
      </c>
      <c r="D10" s="17">
        <f t="shared" si="0"/>
        <v>10804320</v>
      </c>
      <c r="E10" s="17">
        <f t="shared" si="5"/>
        <v>7563</v>
      </c>
      <c r="F10" s="17">
        <f t="shared" si="6"/>
        <v>47426493</v>
      </c>
      <c r="G10" s="17">
        <f t="shared" si="1"/>
        <v>3.6047672725452859E-3</v>
      </c>
      <c r="H10" s="17">
        <f t="shared" si="2"/>
        <v>1.5512617588858413E-3</v>
      </c>
      <c r="I10" s="17">
        <f t="shared" si="3"/>
        <v>3.6047672725452859E-3</v>
      </c>
      <c r="J10" s="17">
        <f t="shared" si="4"/>
        <v>71178860160</v>
      </c>
    </row>
    <row r="11" spans="1:10" x14ac:dyDescent="0.25">
      <c r="A11" s="17" t="s">
        <v>19</v>
      </c>
      <c r="B11" s="53">
        <v>6728</v>
      </c>
      <c r="C11" s="54">
        <v>471</v>
      </c>
      <c r="D11" s="17">
        <f t="shared" si="0"/>
        <v>3168888</v>
      </c>
      <c r="E11" s="17">
        <f t="shared" si="5"/>
        <v>8034</v>
      </c>
      <c r="F11" s="17">
        <f t="shared" si="6"/>
        <v>50595381</v>
      </c>
      <c r="G11" s="17">
        <f t="shared" si="1"/>
        <v>3.8292609107006253E-3</v>
      </c>
      <c r="H11" s="17">
        <f t="shared" si="2"/>
        <v>1.6549121547224518E-3</v>
      </c>
      <c r="I11" s="17">
        <f t="shared" si="3"/>
        <v>3.8292609107006253E-3</v>
      </c>
      <c r="J11" s="17">
        <f t="shared" si="4"/>
        <v>21320278464</v>
      </c>
    </row>
    <row r="12" spans="1:10" x14ac:dyDescent="0.25">
      <c r="A12" s="17" t="s">
        <v>21</v>
      </c>
      <c r="B12" s="53">
        <v>7006</v>
      </c>
      <c r="C12" s="54">
        <v>637</v>
      </c>
      <c r="D12" s="17">
        <f t="shared" si="0"/>
        <v>4462822</v>
      </c>
      <c r="E12" s="17">
        <f t="shared" si="5"/>
        <v>8671</v>
      </c>
      <c r="F12" s="17">
        <f t="shared" si="6"/>
        <v>55058203</v>
      </c>
      <c r="G12" s="17">
        <f t="shared" si="1"/>
        <v>4.1328754489276974E-3</v>
      </c>
      <c r="H12" s="17">
        <f t="shared" si="2"/>
        <v>1.8008855267218199E-3</v>
      </c>
      <c r="I12" s="17">
        <f t="shared" si="3"/>
        <v>4.1328754489276974E-3</v>
      </c>
      <c r="J12" s="17">
        <f t="shared" si="4"/>
        <v>31266530932</v>
      </c>
    </row>
    <row r="13" spans="1:10" x14ac:dyDescent="0.25">
      <c r="A13" s="17" t="s">
        <v>17</v>
      </c>
      <c r="B13" s="53">
        <v>7125</v>
      </c>
      <c r="C13" s="55">
        <v>1589</v>
      </c>
      <c r="D13" s="17">
        <f t="shared" si="0"/>
        <v>11321625</v>
      </c>
      <c r="E13" s="17">
        <f t="shared" si="5"/>
        <v>10260</v>
      </c>
      <c r="F13" s="17">
        <f t="shared" si="6"/>
        <v>66379828</v>
      </c>
      <c r="G13" s="17">
        <f t="shared" si="1"/>
        <v>4.8902435827468775E-3</v>
      </c>
      <c r="H13" s="17">
        <f t="shared" si="2"/>
        <v>2.1712018372899641E-3</v>
      </c>
      <c r="I13" s="17">
        <f t="shared" si="3"/>
        <v>4.8902435827468775E-3</v>
      </c>
      <c r="J13" s="17">
        <f t="shared" si="4"/>
        <v>80666578125</v>
      </c>
    </row>
    <row r="14" spans="1:10" x14ac:dyDescent="0.25">
      <c r="A14" s="17" t="s">
        <v>10</v>
      </c>
      <c r="B14" s="53">
        <v>7178</v>
      </c>
      <c r="C14" s="54">
        <v>244</v>
      </c>
      <c r="D14" s="17">
        <f t="shared" si="0"/>
        <v>1751432</v>
      </c>
      <c r="E14" s="17">
        <f t="shared" si="5"/>
        <v>10504</v>
      </c>
      <c r="F14" s="17">
        <f t="shared" si="6"/>
        <v>68131260</v>
      </c>
      <c r="G14" s="17">
        <f t="shared" si="1"/>
        <v>5.0065417732137619E-3</v>
      </c>
      <c r="H14" s="17">
        <f t="shared" si="2"/>
        <v>2.2284890055587403E-3</v>
      </c>
      <c r="I14" s="17">
        <f t="shared" si="3"/>
        <v>5.0065417732137619E-3</v>
      </c>
      <c r="J14" s="17">
        <f t="shared" si="4"/>
        <v>12571778896</v>
      </c>
    </row>
    <row r="15" spans="1:10" x14ac:dyDescent="0.25">
      <c r="A15" s="17" t="s">
        <v>62</v>
      </c>
      <c r="B15" s="53">
        <v>7210</v>
      </c>
      <c r="C15" s="54">
        <v>268</v>
      </c>
      <c r="D15" s="17">
        <f t="shared" si="0"/>
        <v>1932280</v>
      </c>
      <c r="E15" s="17">
        <f t="shared" si="5"/>
        <v>10772</v>
      </c>
      <c r="F15" s="17">
        <f t="shared" si="6"/>
        <v>70063540</v>
      </c>
      <c r="G15" s="17">
        <f t="shared" si="1"/>
        <v>5.1342791299560783E-3</v>
      </c>
      <c r="H15" s="17">
        <f t="shared" si="2"/>
        <v>2.291691487586242E-3</v>
      </c>
      <c r="I15" s="17">
        <f t="shared" si="3"/>
        <v>5.1342791299560783E-3</v>
      </c>
      <c r="J15" s="17">
        <f t="shared" si="4"/>
        <v>13931738800</v>
      </c>
    </row>
    <row r="16" spans="1:10" x14ac:dyDescent="0.25">
      <c r="A16" s="17" t="s">
        <v>20</v>
      </c>
      <c r="B16" s="53">
        <v>7471</v>
      </c>
      <c r="C16" s="54">
        <v>161</v>
      </c>
      <c r="D16" s="17">
        <f t="shared" si="0"/>
        <v>1202831</v>
      </c>
      <c r="E16" s="17">
        <f t="shared" si="5"/>
        <v>10933</v>
      </c>
      <c r="F16" s="17">
        <f t="shared" si="6"/>
        <v>71266371</v>
      </c>
      <c r="G16" s="17">
        <f t="shared" si="1"/>
        <v>5.2110168703870963E-3</v>
      </c>
      <c r="H16" s="17">
        <f t="shared" si="2"/>
        <v>2.3310345976218592E-3</v>
      </c>
      <c r="I16" s="17">
        <f t="shared" si="3"/>
        <v>5.2110168703870963E-3</v>
      </c>
      <c r="J16" s="17">
        <f t="shared" si="4"/>
        <v>8986350401</v>
      </c>
    </row>
    <row r="17" spans="1:10" x14ac:dyDescent="0.25">
      <c r="A17" s="17" t="s">
        <v>69</v>
      </c>
      <c r="B17" s="53">
        <v>7506</v>
      </c>
      <c r="C17" s="54">
        <v>808</v>
      </c>
      <c r="D17" s="17">
        <f t="shared" si="0"/>
        <v>6064848</v>
      </c>
      <c r="E17" s="17">
        <f t="shared" si="5"/>
        <v>11741</v>
      </c>
      <c r="F17" s="17">
        <f t="shared" si="6"/>
        <v>77331219</v>
      </c>
      <c r="G17" s="17">
        <f t="shared" si="1"/>
        <v>5.5961354683266165E-3</v>
      </c>
      <c r="H17" s="17">
        <f t="shared" si="2"/>
        <v>2.529408252951071E-3</v>
      </c>
      <c r="I17" s="17">
        <f t="shared" si="3"/>
        <v>5.5961354683266165E-3</v>
      </c>
      <c r="J17" s="17">
        <f t="shared" si="4"/>
        <v>45522749088</v>
      </c>
    </row>
    <row r="18" spans="1:10" x14ac:dyDescent="0.25">
      <c r="A18" s="17" t="s">
        <v>139</v>
      </c>
      <c r="B18" s="53">
        <v>7544</v>
      </c>
      <c r="C18" s="54">
        <v>829</v>
      </c>
      <c r="D18" s="17">
        <f t="shared" si="0"/>
        <v>6253976</v>
      </c>
      <c r="E18" s="17">
        <f t="shared" si="5"/>
        <v>12570</v>
      </c>
      <c r="F18" s="17">
        <f t="shared" si="6"/>
        <v>83585195</v>
      </c>
      <c r="G18" s="17">
        <f t="shared" si="1"/>
        <v>5.9912633367571397E-3</v>
      </c>
      <c r="H18" s="17">
        <f t="shared" si="2"/>
        <v>2.7339680505686142E-3</v>
      </c>
      <c r="I18" s="17">
        <f t="shared" si="3"/>
        <v>5.9912633367571397E-3</v>
      </c>
      <c r="J18" s="17">
        <f t="shared" si="4"/>
        <v>47179994944</v>
      </c>
    </row>
    <row r="19" spans="1:10" x14ac:dyDescent="0.25">
      <c r="A19" s="17" t="s">
        <v>187</v>
      </c>
      <c r="B19" s="53">
        <v>7595</v>
      </c>
      <c r="C19" s="54">
        <v>296</v>
      </c>
      <c r="D19" s="17">
        <f t="shared" si="0"/>
        <v>2248120</v>
      </c>
      <c r="E19" s="17">
        <f t="shared" si="5"/>
        <v>12866</v>
      </c>
      <c r="F19" s="17">
        <f t="shared" si="6"/>
        <v>85833315</v>
      </c>
      <c r="G19" s="17">
        <f t="shared" si="1"/>
        <v>6.1323463874874582E-3</v>
      </c>
      <c r="H19" s="17">
        <f t="shared" si="2"/>
        <v>2.8075012672326934E-3</v>
      </c>
      <c r="I19" s="17">
        <f t="shared" si="3"/>
        <v>6.1323463874874582E-3</v>
      </c>
      <c r="J19" s="17">
        <f t="shared" si="4"/>
        <v>17074471400</v>
      </c>
    </row>
    <row r="20" spans="1:10" x14ac:dyDescent="0.25">
      <c r="A20" s="17" t="s">
        <v>40</v>
      </c>
      <c r="B20" s="53">
        <v>7690</v>
      </c>
      <c r="C20" s="55">
        <v>54071</v>
      </c>
      <c r="D20" s="17">
        <f t="shared" si="0"/>
        <v>415805990</v>
      </c>
      <c r="E20" s="17">
        <f t="shared" si="5"/>
        <v>66937</v>
      </c>
      <c r="F20" s="17">
        <f t="shared" si="6"/>
        <v>501639305</v>
      </c>
      <c r="G20" s="17">
        <f t="shared" si="1"/>
        <v>3.1904311374106015E-2</v>
      </c>
      <c r="H20" s="17">
        <f t="shared" si="2"/>
        <v>1.6407999440324863E-2</v>
      </c>
      <c r="I20" s="17">
        <f t="shared" si="3"/>
        <v>3.1904311374106015E-2</v>
      </c>
      <c r="J20" s="17">
        <f t="shared" si="4"/>
        <v>3197548063100</v>
      </c>
    </row>
    <row r="21" spans="1:10" x14ac:dyDescent="0.25">
      <c r="A21" s="17" t="s">
        <v>32</v>
      </c>
      <c r="B21" s="53">
        <v>7846</v>
      </c>
      <c r="C21" s="54">
        <v>778</v>
      </c>
      <c r="D21" s="17">
        <f t="shared" si="0"/>
        <v>6104188</v>
      </c>
      <c r="E21" s="17">
        <f t="shared" si="5"/>
        <v>67715</v>
      </c>
      <c r="F21" s="17">
        <f t="shared" si="6"/>
        <v>507743493</v>
      </c>
      <c r="G21" s="17">
        <f t="shared" si="1"/>
        <v>3.227513101420125E-2</v>
      </c>
      <c r="H21" s="17">
        <f t="shared" si="2"/>
        <v>1.6607659858257302E-2</v>
      </c>
      <c r="I21" s="17">
        <f t="shared" si="3"/>
        <v>3.227513101420125E-2</v>
      </c>
      <c r="J21" s="17">
        <f t="shared" si="4"/>
        <v>47893459048</v>
      </c>
    </row>
    <row r="22" spans="1:10" x14ac:dyDescent="0.25">
      <c r="A22" s="17" t="s">
        <v>148</v>
      </c>
      <c r="B22" s="53">
        <v>7911</v>
      </c>
      <c r="C22" s="55">
        <v>1781</v>
      </c>
      <c r="D22" s="17">
        <f t="shared" si="0"/>
        <v>14089491</v>
      </c>
      <c r="E22" s="17">
        <f t="shared" si="5"/>
        <v>69496</v>
      </c>
      <c r="F22" s="17">
        <f t="shared" si="6"/>
        <v>521832984</v>
      </c>
      <c r="G22" s="17">
        <f t="shared" si="1"/>
        <v>3.3124012478223878E-2</v>
      </c>
      <c r="H22" s="17">
        <f t="shared" si="2"/>
        <v>1.7068509632464014E-2</v>
      </c>
      <c r="I22" s="17">
        <f t="shared" si="3"/>
        <v>3.3124012478223878E-2</v>
      </c>
      <c r="J22" s="17">
        <f t="shared" si="4"/>
        <v>111461963301</v>
      </c>
    </row>
    <row r="23" spans="1:10" x14ac:dyDescent="0.25">
      <c r="A23" s="17" t="s">
        <v>65</v>
      </c>
      <c r="B23" s="53">
        <v>7948</v>
      </c>
      <c r="C23" s="55">
        <v>1096</v>
      </c>
      <c r="D23" s="17">
        <f t="shared" si="0"/>
        <v>8711008</v>
      </c>
      <c r="E23" s="17">
        <f t="shared" si="5"/>
        <v>70592</v>
      </c>
      <c r="F23" s="17">
        <f t="shared" si="6"/>
        <v>530543992</v>
      </c>
      <c r="G23" s="17">
        <f t="shared" si="1"/>
        <v>3.3646401071468574E-2</v>
      </c>
      <c r="H23" s="17">
        <f t="shared" si="2"/>
        <v>1.7353435899134177E-2</v>
      </c>
      <c r="I23" s="17">
        <f t="shared" si="3"/>
        <v>3.3646401071468574E-2</v>
      </c>
      <c r="J23" s="17">
        <f t="shared" si="4"/>
        <v>69235091584</v>
      </c>
    </row>
    <row r="24" spans="1:10" x14ac:dyDescent="0.25">
      <c r="A24" s="17" t="s">
        <v>81</v>
      </c>
      <c r="B24" s="53">
        <v>8186</v>
      </c>
      <c r="C24" s="54">
        <v>534</v>
      </c>
      <c r="D24" s="17">
        <f t="shared" si="0"/>
        <v>4371324</v>
      </c>
      <c r="E24" s="17">
        <f t="shared" si="5"/>
        <v>71126</v>
      </c>
      <c r="F24" s="17">
        <f t="shared" si="6"/>
        <v>534915316</v>
      </c>
      <c r="G24" s="17">
        <f t="shared" si="1"/>
        <v>3.3900922521096923E-2</v>
      </c>
      <c r="H24" s="17">
        <f t="shared" si="2"/>
        <v>1.7496416485046355E-2</v>
      </c>
      <c r="I24" s="17">
        <f t="shared" si="3"/>
        <v>3.3900922521096923E-2</v>
      </c>
      <c r="J24" s="17">
        <f t="shared" si="4"/>
        <v>35783658264</v>
      </c>
    </row>
    <row r="25" spans="1:10" x14ac:dyDescent="0.25">
      <c r="A25" s="17" t="s">
        <v>134</v>
      </c>
      <c r="B25" s="53">
        <v>8193</v>
      </c>
      <c r="C25" s="54">
        <v>377</v>
      </c>
      <c r="D25" s="17">
        <f t="shared" si="0"/>
        <v>3088761</v>
      </c>
      <c r="E25" s="17">
        <f t="shared" si="5"/>
        <v>71503</v>
      </c>
      <c r="F25" s="17">
        <f t="shared" si="6"/>
        <v>538004077</v>
      </c>
      <c r="G25" s="17">
        <f t="shared" si="1"/>
        <v>3.408061275800682E-2</v>
      </c>
      <c r="H25" s="17">
        <f t="shared" si="2"/>
        <v>1.7597446026101353E-2</v>
      </c>
      <c r="I25" s="17">
        <f t="shared" si="3"/>
        <v>3.408061275800682E-2</v>
      </c>
      <c r="J25" s="17">
        <f t="shared" si="4"/>
        <v>25306218873</v>
      </c>
    </row>
    <row r="26" spans="1:10" x14ac:dyDescent="0.25">
      <c r="A26" s="17" t="s">
        <v>45</v>
      </c>
      <c r="B26" s="53">
        <v>8248</v>
      </c>
      <c r="C26" s="55">
        <v>49976</v>
      </c>
      <c r="D26" s="17">
        <f t="shared" si="0"/>
        <v>412202048</v>
      </c>
      <c r="E26" s="17">
        <f t="shared" si="5"/>
        <v>121479</v>
      </c>
      <c r="F26" s="17">
        <f t="shared" si="6"/>
        <v>950206125</v>
      </c>
      <c r="G26" s="17">
        <f t="shared" si="1"/>
        <v>5.7900769998879914E-2</v>
      </c>
      <c r="H26" s="17">
        <f t="shared" si="2"/>
        <v>3.1080063726651674E-2</v>
      </c>
      <c r="I26" s="17">
        <f t="shared" si="3"/>
        <v>5.7900769998879914E-2</v>
      </c>
      <c r="J26" s="17">
        <f t="shared" si="4"/>
        <v>3399842491904</v>
      </c>
    </row>
    <row r="27" spans="1:10" x14ac:dyDescent="0.25">
      <c r="A27" s="17" t="s">
        <v>145</v>
      </c>
      <c r="B27" s="53">
        <v>8286</v>
      </c>
      <c r="C27" s="55">
        <v>4173</v>
      </c>
      <c r="D27" s="17">
        <f t="shared" si="0"/>
        <v>34577478</v>
      </c>
      <c r="E27" s="17">
        <f t="shared" si="5"/>
        <v>125652</v>
      </c>
      <c r="F27" s="17">
        <f t="shared" si="6"/>
        <v>984783603</v>
      </c>
      <c r="G27" s="17">
        <f t="shared" si="1"/>
        <v>5.9889755035020531E-2</v>
      </c>
      <c r="H27" s="17">
        <f t="shared" si="2"/>
        <v>3.22110501426221E-2</v>
      </c>
      <c r="I27" s="17">
        <f t="shared" si="3"/>
        <v>5.9889755035020531E-2</v>
      </c>
      <c r="J27" s="17">
        <f t="shared" si="4"/>
        <v>286508982708</v>
      </c>
    </row>
    <row r="28" spans="1:10" x14ac:dyDescent="0.25">
      <c r="A28" s="17" t="s">
        <v>91</v>
      </c>
      <c r="B28" s="53">
        <v>8388</v>
      </c>
      <c r="C28" s="54">
        <v>259</v>
      </c>
      <c r="D28" s="17">
        <f t="shared" si="0"/>
        <v>2172492</v>
      </c>
      <c r="E28" s="17">
        <f t="shared" si="5"/>
        <v>125911</v>
      </c>
      <c r="F28" s="17">
        <f t="shared" si="6"/>
        <v>986956095</v>
      </c>
      <c r="G28" s="17">
        <f t="shared" si="1"/>
        <v>6.001320270440956E-2</v>
      </c>
      <c r="H28" s="17">
        <f t="shared" si="2"/>
        <v>3.2282109661214073E-2</v>
      </c>
      <c r="I28" s="17">
        <f t="shared" si="3"/>
        <v>6.001320270440956E-2</v>
      </c>
      <c r="J28" s="17">
        <f t="shared" si="4"/>
        <v>18222862896</v>
      </c>
    </row>
    <row r="29" spans="1:10" x14ac:dyDescent="0.25">
      <c r="A29" s="17" t="s">
        <v>34</v>
      </c>
      <c r="B29" s="53">
        <v>8395</v>
      </c>
      <c r="C29" s="55">
        <v>7430</v>
      </c>
      <c r="D29" s="17">
        <f t="shared" si="0"/>
        <v>62374850</v>
      </c>
      <c r="E29" s="17">
        <f t="shared" si="5"/>
        <v>133341</v>
      </c>
      <c r="F29" s="17">
        <f t="shared" si="6"/>
        <v>1049330945</v>
      </c>
      <c r="G29" s="17">
        <f t="shared" si="1"/>
        <v>6.3554577930511835E-2</v>
      </c>
      <c r="H29" s="17">
        <f t="shared" si="2"/>
        <v>3.4322313635841512E-2</v>
      </c>
      <c r="I29" s="17">
        <f t="shared" si="3"/>
        <v>6.3554577930511835E-2</v>
      </c>
      <c r="J29" s="17">
        <f t="shared" si="4"/>
        <v>523636865750</v>
      </c>
    </row>
    <row r="30" spans="1:10" x14ac:dyDescent="0.25">
      <c r="A30" s="17" t="s">
        <v>79</v>
      </c>
      <c r="B30" s="53">
        <v>8397</v>
      </c>
      <c r="C30" s="55">
        <v>1135</v>
      </c>
      <c r="D30" s="17">
        <f t="shared" si="0"/>
        <v>9530595</v>
      </c>
      <c r="E30" s="17">
        <f t="shared" si="5"/>
        <v>134476</v>
      </c>
      <c r="F30" s="17">
        <f t="shared" si="6"/>
        <v>1058861540</v>
      </c>
      <c r="G30" s="17">
        <f t="shared" si="1"/>
        <v>6.4095555168954099E-2</v>
      </c>
      <c r="H30" s="17">
        <f t="shared" si="2"/>
        <v>3.4634047576677672E-2</v>
      </c>
      <c r="I30" s="17">
        <f t="shared" si="3"/>
        <v>6.4095555168954099E-2</v>
      </c>
      <c r="J30" s="17">
        <f t="shared" si="4"/>
        <v>80028406215</v>
      </c>
    </row>
    <row r="31" spans="1:10" x14ac:dyDescent="0.25">
      <c r="A31" s="17" t="s">
        <v>28</v>
      </c>
      <c r="B31" s="53">
        <v>8438</v>
      </c>
      <c r="C31" s="54">
        <v>397</v>
      </c>
      <c r="D31" s="17">
        <f t="shared" si="0"/>
        <v>3349886</v>
      </c>
      <c r="E31" s="17">
        <f t="shared" si="5"/>
        <v>134873</v>
      </c>
      <c r="F31" s="17">
        <f t="shared" si="6"/>
        <v>1062211426</v>
      </c>
      <c r="G31" s="17">
        <f t="shared" si="1"/>
        <v>6.4284778044426866E-2</v>
      </c>
      <c r="H31" s="17">
        <f t="shared" si="2"/>
        <v>3.474361819258695E-2</v>
      </c>
      <c r="I31" s="17">
        <f t="shared" si="3"/>
        <v>6.4284778044426866E-2</v>
      </c>
      <c r="J31" s="17">
        <f t="shared" si="4"/>
        <v>28266338068</v>
      </c>
    </row>
    <row r="32" spans="1:10" x14ac:dyDescent="0.25">
      <c r="A32" s="17" t="s">
        <v>159</v>
      </c>
      <c r="B32" s="53">
        <v>8496</v>
      </c>
      <c r="C32" s="54">
        <v>399</v>
      </c>
      <c r="D32" s="17">
        <f t="shared" si="0"/>
        <v>3389904</v>
      </c>
      <c r="E32" s="17">
        <f t="shared" si="5"/>
        <v>135272</v>
      </c>
      <c r="F32" s="17">
        <f t="shared" si="6"/>
        <v>1065601330</v>
      </c>
      <c r="G32" s="17">
        <f t="shared" si="1"/>
        <v>6.44749541837559E-2</v>
      </c>
      <c r="H32" s="17">
        <f t="shared" si="2"/>
        <v>3.485449774763847E-2</v>
      </c>
      <c r="I32" s="17">
        <f t="shared" si="3"/>
        <v>6.44749541837559E-2</v>
      </c>
      <c r="J32" s="17">
        <f t="shared" si="4"/>
        <v>28800624384</v>
      </c>
    </row>
    <row r="33" spans="1:10" x14ac:dyDescent="0.25">
      <c r="A33" s="17" t="s">
        <v>54</v>
      </c>
      <c r="B33" s="53">
        <v>8577</v>
      </c>
      <c r="C33" s="55">
        <v>9460</v>
      </c>
      <c r="D33" s="17">
        <f t="shared" si="0"/>
        <v>81138420</v>
      </c>
      <c r="E33" s="17">
        <f t="shared" si="5"/>
        <v>144732</v>
      </c>
      <c r="F33" s="17">
        <f t="shared" si="6"/>
        <v>1146739750</v>
      </c>
      <c r="G33" s="17">
        <f t="shared" si="1"/>
        <v>6.8983892223988402E-2</v>
      </c>
      <c r="H33" s="17">
        <f t="shared" si="2"/>
        <v>3.750843482290183E-2</v>
      </c>
      <c r="I33" s="17">
        <f t="shared" si="3"/>
        <v>6.8983892223988402E-2</v>
      </c>
      <c r="J33" s="17">
        <f t="shared" si="4"/>
        <v>695924228340</v>
      </c>
    </row>
    <row r="34" spans="1:10" x14ac:dyDescent="0.25">
      <c r="A34" s="17" t="s">
        <v>175</v>
      </c>
      <c r="B34" s="53">
        <v>8614</v>
      </c>
      <c r="C34" s="54">
        <v>594</v>
      </c>
      <c r="D34" s="17">
        <f t="shared" si="0"/>
        <v>5116716</v>
      </c>
      <c r="E34" s="17">
        <f t="shared" si="5"/>
        <v>145326</v>
      </c>
      <c r="F34" s="17">
        <f t="shared" si="6"/>
        <v>1151856466</v>
      </c>
      <c r="G34" s="17">
        <f t="shared" si="1"/>
        <v>6.926701158930533E-2</v>
      </c>
      <c r="H34" s="17">
        <f t="shared" si="2"/>
        <v>3.767579625656043E-2</v>
      </c>
      <c r="I34" s="17">
        <f t="shared" si="3"/>
        <v>6.926701158930533E-2</v>
      </c>
      <c r="J34" s="17">
        <f t="shared" si="4"/>
        <v>44075391624</v>
      </c>
    </row>
    <row r="35" spans="1:10" x14ac:dyDescent="0.25">
      <c r="A35" s="17" t="s">
        <v>88</v>
      </c>
      <c r="B35" s="53">
        <v>8633</v>
      </c>
      <c r="C35" s="55">
        <v>7226</v>
      </c>
      <c r="D35" s="17">
        <f t="shared" si="0"/>
        <v>62382058</v>
      </c>
      <c r="E35" s="17">
        <f t="shared" si="5"/>
        <v>152552</v>
      </c>
      <c r="F35" s="17">
        <f t="shared" si="6"/>
        <v>1214238524</v>
      </c>
      <c r="G35" s="17">
        <f t="shared" si="1"/>
        <v>7.2711153902066436E-2</v>
      </c>
      <c r="H35" s="17">
        <f t="shared" si="2"/>
        <v>3.971623599592717E-2</v>
      </c>
      <c r="I35" s="17">
        <f t="shared" si="3"/>
        <v>7.2711153902066436E-2</v>
      </c>
      <c r="J35" s="17">
        <f t="shared" si="4"/>
        <v>538544306714</v>
      </c>
    </row>
    <row r="36" spans="1:10" x14ac:dyDescent="0.25">
      <c r="A36" s="17" t="s">
        <v>13</v>
      </c>
      <c r="B36" s="53">
        <v>8637</v>
      </c>
      <c r="C36" s="55">
        <v>1047</v>
      </c>
      <c r="D36" s="17">
        <f t="shared" si="0"/>
        <v>9042939</v>
      </c>
      <c r="E36" s="17">
        <f t="shared" si="5"/>
        <v>153599</v>
      </c>
      <c r="F36" s="17">
        <f t="shared" si="6"/>
        <v>1223281463</v>
      </c>
      <c r="G36" s="17">
        <f t="shared" si="1"/>
        <v>7.3210187530832124E-2</v>
      </c>
      <c r="H36" s="17">
        <f t="shared" si="2"/>
        <v>4.0012019313884865E-2</v>
      </c>
      <c r="I36" s="17">
        <f t="shared" si="3"/>
        <v>7.3210187530832124E-2</v>
      </c>
      <c r="J36" s="17">
        <f t="shared" si="4"/>
        <v>78103864143</v>
      </c>
    </row>
    <row r="37" spans="1:10" x14ac:dyDescent="0.25">
      <c r="A37" s="17" t="s">
        <v>95</v>
      </c>
      <c r="B37" s="53">
        <v>8730</v>
      </c>
      <c r="C37" s="55">
        <v>2268</v>
      </c>
      <c r="D37" s="17">
        <f t="shared" si="0"/>
        <v>19799640</v>
      </c>
      <c r="E37" s="17">
        <f t="shared" si="5"/>
        <v>155867</v>
      </c>
      <c r="F37" s="17">
        <f t="shared" si="6"/>
        <v>1243081103</v>
      </c>
      <c r="G37" s="17">
        <f t="shared" si="1"/>
        <v>7.4291188743860384E-2</v>
      </c>
      <c r="H37" s="17">
        <f t="shared" si="2"/>
        <v>4.0659640979094358E-2</v>
      </c>
      <c r="I37" s="17">
        <f t="shared" si="3"/>
        <v>7.4291188743860384E-2</v>
      </c>
      <c r="J37" s="17">
        <f t="shared" si="4"/>
        <v>172850857200</v>
      </c>
    </row>
    <row r="38" spans="1:10" x14ac:dyDescent="0.25">
      <c r="A38" s="17" t="s">
        <v>60</v>
      </c>
      <c r="B38" s="53">
        <v>8742</v>
      </c>
      <c r="C38" s="54">
        <v>525</v>
      </c>
      <c r="D38" s="17">
        <f t="shared" si="0"/>
        <v>4589550</v>
      </c>
      <c r="E38" s="17">
        <f t="shared" si="5"/>
        <v>156392</v>
      </c>
      <c r="F38" s="17">
        <f t="shared" si="6"/>
        <v>1247670653</v>
      </c>
      <c r="G38" s="17">
        <f t="shared" si="1"/>
        <v>7.454142050613545E-2</v>
      </c>
      <c r="H38" s="17">
        <f t="shared" si="2"/>
        <v>4.0809759466782128E-2</v>
      </c>
      <c r="I38" s="17">
        <f t="shared" si="3"/>
        <v>7.454142050613545E-2</v>
      </c>
      <c r="J38" s="17">
        <f t="shared" si="4"/>
        <v>40121846100</v>
      </c>
    </row>
    <row r="39" spans="1:10" x14ac:dyDescent="0.25">
      <c r="A39" s="17" t="s">
        <v>24</v>
      </c>
      <c r="B39" s="53">
        <v>8785</v>
      </c>
      <c r="C39" s="54">
        <v>580</v>
      </c>
      <c r="D39" s="17">
        <f t="shared" si="0"/>
        <v>5095300</v>
      </c>
      <c r="E39" s="17">
        <f t="shared" si="5"/>
        <v>156972</v>
      </c>
      <c r="F39" s="17">
        <f t="shared" si="6"/>
        <v>1252765953</v>
      </c>
      <c r="G39" s="17">
        <f t="shared" si="1"/>
        <v>7.4817867024458362E-2</v>
      </c>
      <c r="H39" s="17">
        <f t="shared" si="2"/>
        <v>4.0976420409644818E-2</v>
      </c>
      <c r="I39" s="17">
        <f t="shared" si="3"/>
        <v>7.4817867024458362E-2</v>
      </c>
      <c r="J39" s="17">
        <f t="shared" si="4"/>
        <v>44762210500</v>
      </c>
    </row>
    <row r="40" spans="1:10" x14ac:dyDescent="0.25">
      <c r="A40" s="17" t="s">
        <v>18</v>
      </c>
      <c r="B40" s="53">
        <v>8839</v>
      </c>
      <c r="C40" s="54">
        <v>987</v>
      </c>
      <c r="D40" s="17">
        <f t="shared" si="0"/>
        <v>8724093</v>
      </c>
      <c r="E40" s="17">
        <f t="shared" si="5"/>
        <v>157959</v>
      </c>
      <c r="F40" s="17">
        <f t="shared" si="6"/>
        <v>1261490046</v>
      </c>
      <c r="G40" s="17">
        <f t="shared" si="1"/>
        <v>7.5288302737535479E-2</v>
      </c>
      <c r="H40" s="17">
        <f t="shared" si="2"/>
        <v>4.1261774670434535E-2</v>
      </c>
      <c r="I40" s="17">
        <f t="shared" si="3"/>
        <v>7.5288302737535479E-2</v>
      </c>
      <c r="J40" s="17">
        <f t="shared" si="4"/>
        <v>77112258027</v>
      </c>
    </row>
    <row r="41" spans="1:10" x14ac:dyDescent="0.25">
      <c r="A41" s="17" t="s">
        <v>39</v>
      </c>
      <c r="B41" s="53">
        <v>8858</v>
      </c>
      <c r="C41" s="54">
        <v>94</v>
      </c>
      <c r="D41" s="17">
        <f t="shared" si="0"/>
        <v>832652</v>
      </c>
      <c r="E41" s="17">
        <f t="shared" si="5"/>
        <v>158053</v>
      </c>
      <c r="F41" s="17">
        <f t="shared" si="6"/>
        <v>1262322698</v>
      </c>
      <c r="G41" s="17">
        <f t="shared" si="1"/>
        <v>7.5333106138780914E-2</v>
      </c>
      <c r="H41" s="17">
        <f t="shared" si="2"/>
        <v>4.1289009684544895E-2</v>
      </c>
      <c r="I41" s="17">
        <f t="shared" si="3"/>
        <v>7.5333106138780914E-2</v>
      </c>
      <c r="J41" s="17">
        <f t="shared" si="4"/>
        <v>7375631416</v>
      </c>
    </row>
    <row r="42" spans="1:10" x14ac:dyDescent="0.25">
      <c r="A42" s="17" t="s">
        <v>15</v>
      </c>
      <c r="B42" s="53">
        <v>8872</v>
      </c>
      <c r="C42" s="54">
        <v>136</v>
      </c>
      <c r="D42" s="17">
        <f t="shared" si="0"/>
        <v>1206592</v>
      </c>
      <c r="E42" s="17">
        <f t="shared" si="5"/>
        <v>158189</v>
      </c>
      <c r="F42" s="17">
        <f t="shared" si="6"/>
        <v>1263529290</v>
      </c>
      <c r="G42" s="17">
        <f t="shared" si="1"/>
        <v>7.5397928081008356E-2</v>
      </c>
      <c r="H42" s="17">
        <f t="shared" si="2"/>
        <v>4.1328475812225422E-2</v>
      </c>
      <c r="I42" s="17">
        <f t="shared" si="3"/>
        <v>7.5397928081008356E-2</v>
      </c>
      <c r="J42" s="17">
        <f t="shared" si="4"/>
        <v>10704884224</v>
      </c>
    </row>
    <row r="43" spans="1:10" x14ac:dyDescent="0.25">
      <c r="A43" s="17" t="s">
        <v>61</v>
      </c>
      <c r="B43" s="53">
        <v>8893</v>
      </c>
      <c r="C43" s="54">
        <v>937</v>
      </c>
      <c r="D43" s="17">
        <f t="shared" si="0"/>
        <v>8332741</v>
      </c>
      <c r="E43" s="17">
        <f t="shared" si="5"/>
        <v>159126</v>
      </c>
      <c r="F43" s="17">
        <f t="shared" si="6"/>
        <v>1271862031</v>
      </c>
      <c r="G43" s="17">
        <f t="shared" si="1"/>
        <v>7.5844532197678324E-2</v>
      </c>
      <c r="H43" s="17">
        <f t="shared" si="2"/>
        <v>4.1601029434522568E-2</v>
      </c>
      <c r="I43" s="17">
        <f t="shared" si="3"/>
        <v>7.5844532197678324E-2</v>
      </c>
      <c r="J43" s="17">
        <f t="shared" si="4"/>
        <v>74103065713</v>
      </c>
    </row>
    <row r="44" spans="1:10" x14ac:dyDescent="0.25">
      <c r="A44" s="17" t="s">
        <v>31</v>
      </c>
      <c r="B44" s="53">
        <v>8965</v>
      </c>
      <c r="C44" s="55">
        <v>1348</v>
      </c>
      <c r="D44" s="17">
        <f t="shared" si="0"/>
        <v>12084820</v>
      </c>
      <c r="E44" s="17">
        <f t="shared" si="5"/>
        <v>160474</v>
      </c>
      <c r="F44" s="17">
        <f t="shared" si="6"/>
        <v>1283946851</v>
      </c>
      <c r="G44" s="17">
        <f t="shared" si="1"/>
        <v>7.6487032036815047E-2</v>
      </c>
      <c r="H44" s="17">
        <f t="shared" si="2"/>
        <v>4.1996308906884536E-2</v>
      </c>
      <c r="I44" s="17">
        <f t="shared" si="3"/>
        <v>7.6487032036815047E-2</v>
      </c>
      <c r="J44" s="17">
        <f t="shared" si="4"/>
        <v>108340411300</v>
      </c>
    </row>
    <row r="45" spans="1:10" x14ac:dyDescent="0.25">
      <c r="A45" s="17" t="s">
        <v>52</v>
      </c>
      <c r="B45" s="53">
        <v>8973</v>
      </c>
      <c r="C45" s="54">
        <v>200</v>
      </c>
      <c r="D45" s="17">
        <f t="shared" si="0"/>
        <v>1794600</v>
      </c>
      <c r="E45" s="17">
        <f t="shared" si="5"/>
        <v>160674</v>
      </c>
      <c r="F45" s="17">
        <f t="shared" si="6"/>
        <v>1285741451</v>
      </c>
      <c r="G45" s="17">
        <f t="shared" si="1"/>
        <v>7.6582358422443639E-2</v>
      </c>
      <c r="H45" s="17">
        <f t="shared" si="2"/>
        <v>4.2055008046888345E-2</v>
      </c>
      <c r="I45" s="17">
        <f t="shared" si="3"/>
        <v>7.6582358422443639E-2</v>
      </c>
      <c r="J45" s="17">
        <f t="shared" si="4"/>
        <v>16102945800</v>
      </c>
    </row>
    <row r="46" spans="1:10" x14ac:dyDescent="0.25">
      <c r="A46" s="17" t="s">
        <v>44</v>
      </c>
      <c r="B46" s="53">
        <v>9036</v>
      </c>
      <c r="C46" s="54">
        <v>368</v>
      </c>
      <c r="D46" s="17">
        <f t="shared" si="0"/>
        <v>3325248</v>
      </c>
      <c r="E46" s="17">
        <f t="shared" si="5"/>
        <v>161042</v>
      </c>
      <c r="F46" s="17">
        <f t="shared" si="6"/>
        <v>1289066699</v>
      </c>
      <c r="G46" s="17">
        <f t="shared" si="1"/>
        <v>7.6757758972000253E-2</v>
      </c>
      <c r="H46" s="17">
        <f t="shared" si="2"/>
        <v>4.2163772784378245E-2</v>
      </c>
      <c r="I46" s="17">
        <f t="shared" si="3"/>
        <v>7.6757758972000253E-2</v>
      </c>
      <c r="J46" s="17">
        <f t="shared" si="4"/>
        <v>30046940928</v>
      </c>
    </row>
    <row r="47" spans="1:10" x14ac:dyDescent="0.25">
      <c r="A47" s="17" t="s">
        <v>147</v>
      </c>
      <c r="B47" s="53">
        <v>9107</v>
      </c>
      <c r="C47" s="55">
        <v>8601</v>
      </c>
      <c r="D47" s="17">
        <f t="shared" si="0"/>
        <v>78329307</v>
      </c>
      <c r="E47" s="17">
        <f t="shared" si="5"/>
        <v>169643</v>
      </c>
      <c r="F47" s="17">
        <f t="shared" si="6"/>
        <v>1367396006</v>
      </c>
      <c r="G47" s="17">
        <f t="shared" si="1"/>
        <v>8.0857270185957952E-2</v>
      </c>
      <c r="H47" s="17">
        <f t="shared" si="2"/>
        <v>4.4725827257795225E-2</v>
      </c>
      <c r="I47" s="17">
        <f t="shared" si="3"/>
        <v>8.0857270185957952E-2</v>
      </c>
      <c r="J47" s="17">
        <f t="shared" si="4"/>
        <v>713344998849</v>
      </c>
    </row>
    <row r="48" spans="1:10" x14ac:dyDescent="0.25">
      <c r="A48" s="17" t="s">
        <v>85</v>
      </c>
      <c r="B48" s="53">
        <v>9124</v>
      </c>
      <c r="C48" s="55">
        <v>4902</v>
      </c>
      <c r="D48" s="17">
        <f t="shared" si="0"/>
        <v>44725848</v>
      </c>
      <c r="E48" s="17">
        <f t="shared" si="5"/>
        <v>174545</v>
      </c>
      <c r="F48" s="17">
        <f t="shared" si="6"/>
        <v>1412121854</v>
      </c>
      <c r="G48" s="17">
        <f>E48/2098055</f>
        <v>8.3193719897714791E-2</v>
      </c>
      <c r="H48" s="17">
        <f t="shared" si="2"/>
        <v>4.6188754268572531E-2</v>
      </c>
      <c r="I48" s="17">
        <f t="shared" si="3"/>
        <v>8.3193719897714791E-2</v>
      </c>
      <c r="J48" s="17">
        <f t="shared" si="4"/>
        <v>408078637152</v>
      </c>
    </row>
    <row r="49" spans="1:10" x14ac:dyDescent="0.25">
      <c r="A49" s="17" t="s">
        <v>64</v>
      </c>
      <c r="B49" s="53">
        <v>9146</v>
      </c>
      <c r="C49" s="55">
        <v>82196</v>
      </c>
      <c r="D49" s="17">
        <f t="shared" si="0"/>
        <v>751764616</v>
      </c>
      <c r="E49" s="17">
        <f t="shared" si="5"/>
        <v>256741</v>
      </c>
      <c r="F49" s="17">
        <f t="shared" si="6"/>
        <v>2163886470</v>
      </c>
      <c r="G49" s="17">
        <f t="shared" si="1"/>
        <v>0.12237095786335439</v>
      </c>
      <c r="H49" s="17">
        <f t="shared" si="2"/>
        <v>7.0778042379846098E-2</v>
      </c>
      <c r="I49" s="17">
        <f t="shared" si="3"/>
        <v>0.12237095786335439</v>
      </c>
      <c r="J49" s="17">
        <f t="shared" si="4"/>
        <v>6875639177936</v>
      </c>
    </row>
    <row r="50" spans="1:10" x14ac:dyDescent="0.25">
      <c r="A50" s="17" t="s">
        <v>46</v>
      </c>
      <c r="B50" s="53">
        <v>9161</v>
      </c>
      <c r="C50" s="55">
        <v>39663</v>
      </c>
      <c r="D50" s="17">
        <f t="shared" si="0"/>
        <v>363352743</v>
      </c>
      <c r="E50" s="17">
        <f t="shared" si="5"/>
        <v>296404</v>
      </c>
      <c r="F50" s="17">
        <f t="shared" si="6"/>
        <v>2527239213</v>
      </c>
      <c r="G50" s="17">
        <f t="shared" si="1"/>
        <v>0.14127561002928904</v>
      </c>
      <c r="H50" s="17">
        <f t="shared" si="2"/>
        <v>8.2662859905826253E-2</v>
      </c>
      <c r="I50" s="17">
        <f t="shared" si="3"/>
        <v>0.14127561002928904</v>
      </c>
      <c r="J50" s="17">
        <f t="shared" si="4"/>
        <v>3328674478623</v>
      </c>
    </row>
    <row r="51" spans="1:10" x14ac:dyDescent="0.25">
      <c r="A51" s="17" t="s">
        <v>41</v>
      </c>
      <c r="B51" s="53">
        <v>9173</v>
      </c>
      <c r="C51" s="55">
        <v>4774</v>
      </c>
      <c r="D51" s="17">
        <f t="shared" si="0"/>
        <v>43791902</v>
      </c>
      <c r="E51" s="17">
        <f t="shared" si="5"/>
        <v>301178</v>
      </c>
      <c r="F51" s="17">
        <f t="shared" si="6"/>
        <v>2571031115</v>
      </c>
      <c r="G51" s="17">
        <f t="shared" si="1"/>
        <v>0.14355105085424358</v>
      </c>
      <c r="H51" s="17">
        <f t="shared" si="2"/>
        <v>8.4095238701396832E-2</v>
      </c>
      <c r="I51" s="17">
        <f t="shared" si="3"/>
        <v>0.14355105085424358</v>
      </c>
      <c r="J51" s="17">
        <f t="shared" si="4"/>
        <v>401703117046</v>
      </c>
    </row>
    <row r="52" spans="1:10" x14ac:dyDescent="0.25">
      <c r="A52" s="17" t="s">
        <v>67</v>
      </c>
      <c r="B52" s="53">
        <v>9186</v>
      </c>
      <c r="C52" s="55">
        <v>1048</v>
      </c>
      <c r="D52" s="17">
        <f t="shared" si="0"/>
        <v>9626928</v>
      </c>
      <c r="E52" s="17">
        <f t="shared" si="5"/>
        <v>302226</v>
      </c>
      <c r="F52" s="17">
        <f t="shared" si="6"/>
        <v>2580658043</v>
      </c>
      <c r="G52" s="17">
        <f t="shared" si="1"/>
        <v>0.14405056111493741</v>
      </c>
      <c r="H52" s="17">
        <f t="shared" si="2"/>
        <v>8.4410123575172913E-2</v>
      </c>
      <c r="I52" s="17">
        <f t="shared" si="3"/>
        <v>0.14405056111493741</v>
      </c>
      <c r="J52" s="17">
        <f t="shared" si="4"/>
        <v>88432960608</v>
      </c>
    </row>
    <row r="53" spans="1:10" x14ac:dyDescent="0.25">
      <c r="A53" s="17" t="s">
        <v>92</v>
      </c>
      <c r="B53" s="53">
        <v>9230</v>
      </c>
      <c r="C53" s="55">
        <v>4266</v>
      </c>
      <c r="D53" s="17">
        <f t="shared" si="0"/>
        <v>39375180</v>
      </c>
      <c r="E53" s="17">
        <f t="shared" si="5"/>
        <v>306492</v>
      </c>
      <c r="F53" s="17">
        <f t="shared" si="6"/>
        <v>2620033223</v>
      </c>
      <c r="G53" s="17">
        <f t="shared" si="1"/>
        <v>0.14608387292039532</v>
      </c>
      <c r="H53" s="17">
        <f t="shared" si="2"/>
        <v>8.5698036872562347E-2</v>
      </c>
      <c r="I53" s="17">
        <f t="shared" si="3"/>
        <v>0.14608387292039532</v>
      </c>
      <c r="J53" s="17">
        <f t="shared" si="4"/>
        <v>363432911400</v>
      </c>
    </row>
    <row r="54" spans="1:10" x14ac:dyDescent="0.25">
      <c r="A54" s="17" t="s">
        <v>22</v>
      </c>
      <c r="B54" s="53">
        <v>9243</v>
      </c>
      <c r="C54" s="54">
        <v>332</v>
      </c>
      <c r="D54" s="17">
        <f t="shared" si="0"/>
        <v>3068676</v>
      </c>
      <c r="E54" s="17">
        <f t="shared" si="5"/>
        <v>306824</v>
      </c>
      <c r="F54" s="17">
        <f t="shared" si="6"/>
        <v>2623101899</v>
      </c>
      <c r="G54" s="17">
        <f t="shared" si="1"/>
        <v>0.14624211472053877</v>
      </c>
      <c r="H54" s="17">
        <f t="shared" si="2"/>
        <v>8.5798409458180486E-2</v>
      </c>
      <c r="I54" s="17">
        <f t="shared" si="3"/>
        <v>0.14624211472053877</v>
      </c>
      <c r="J54" s="17">
        <f t="shared" si="4"/>
        <v>28363772268</v>
      </c>
    </row>
    <row r="55" spans="1:10" x14ac:dyDescent="0.25">
      <c r="A55" s="17" t="s">
        <v>124</v>
      </c>
      <c r="B55" s="53">
        <v>9317</v>
      </c>
      <c r="C55" s="54">
        <v>804</v>
      </c>
      <c r="D55" s="17">
        <f t="shared" si="0"/>
        <v>7490868</v>
      </c>
      <c r="E55" s="17">
        <f t="shared" si="5"/>
        <v>307628</v>
      </c>
      <c r="F55" s="17">
        <f t="shared" si="6"/>
        <v>2630592767</v>
      </c>
      <c r="G55" s="17">
        <f t="shared" si="1"/>
        <v>0.14662532679076573</v>
      </c>
      <c r="H55" s="17">
        <f t="shared" si="2"/>
        <v>8.6043426458894873E-2</v>
      </c>
      <c r="I55" s="17">
        <f t="shared" si="3"/>
        <v>0.14662532679076573</v>
      </c>
      <c r="J55" s="17">
        <f t="shared" si="4"/>
        <v>69792417156</v>
      </c>
    </row>
    <row r="56" spans="1:10" x14ac:dyDescent="0.25">
      <c r="A56" s="17" t="s">
        <v>103</v>
      </c>
      <c r="B56" s="53">
        <v>9349</v>
      </c>
      <c r="C56" s="55">
        <v>7518</v>
      </c>
      <c r="D56" s="17">
        <f t="shared" si="0"/>
        <v>70285782</v>
      </c>
      <c r="E56" s="17">
        <f t="shared" si="5"/>
        <v>315146</v>
      </c>
      <c r="F56" s="17">
        <f t="shared" si="6"/>
        <v>2700878549</v>
      </c>
      <c r="G56" s="17">
        <f t="shared" si="1"/>
        <v>0.1502086456265446</v>
      </c>
      <c r="H56" s="17">
        <f t="shared" si="2"/>
        <v>8.8342387206635314E-2</v>
      </c>
      <c r="I56" s="17">
        <f t="shared" si="3"/>
        <v>0.1502086456265446</v>
      </c>
      <c r="J56" s="17">
        <f t="shared" si="4"/>
        <v>657101775918</v>
      </c>
    </row>
    <row r="57" spans="1:10" x14ac:dyDescent="0.25">
      <c r="A57" s="17" t="s">
        <v>98</v>
      </c>
      <c r="B57" s="53">
        <v>9388</v>
      </c>
      <c r="C57" s="55">
        <v>100474</v>
      </c>
      <c r="D57" s="17">
        <f t="shared" si="0"/>
        <v>943249912</v>
      </c>
      <c r="E57" s="17">
        <f t="shared" si="5"/>
        <v>415620</v>
      </c>
      <c r="F57" s="17">
        <f t="shared" si="6"/>
        <v>3644128461</v>
      </c>
      <c r="G57" s="17">
        <f t="shared" si="1"/>
        <v>0.19809776197478141</v>
      </c>
      <c r="H57" s="17">
        <f t="shared" si="2"/>
        <v>0.11919492183444418</v>
      </c>
      <c r="I57" s="17">
        <f t="shared" si="3"/>
        <v>0.19809776197478141</v>
      </c>
      <c r="J57" s="17">
        <f t="shared" si="4"/>
        <v>8855230173856</v>
      </c>
    </row>
    <row r="58" spans="1:10" x14ac:dyDescent="0.25">
      <c r="A58" s="17" t="s">
        <v>57</v>
      </c>
      <c r="B58" s="53">
        <v>9409</v>
      </c>
      <c r="C58" s="55">
        <v>1448</v>
      </c>
      <c r="D58" s="17">
        <f t="shared" si="0"/>
        <v>13624232</v>
      </c>
      <c r="E58" s="17">
        <f t="shared" si="5"/>
        <v>417068</v>
      </c>
      <c r="F58" s="17">
        <f t="shared" si="6"/>
        <v>3657752693</v>
      </c>
      <c r="G58" s="17">
        <f t="shared" si="1"/>
        <v>0.19878792500673242</v>
      </c>
      <c r="H58" s="17">
        <f t="shared" si="2"/>
        <v>0.11964055356386151</v>
      </c>
      <c r="I58" s="17">
        <f t="shared" si="3"/>
        <v>0.19878792500673242</v>
      </c>
      <c r="J58" s="17">
        <f t="shared" si="4"/>
        <v>128190398888</v>
      </c>
    </row>
    <row r="59" spans="1:10" x14ac:dyDescent="0.25">
      <c r="A59" s="17" t="s">
        <v>30</v>
      </c>
      <c r="B59" s="53">
        <v>9452</v>
      </c>
      <c r="C59" s="54">
        <v>164</v>
      </c>
      <c r="D59" s="17">
        <f t="shared" si="0"/>
        <v>1550128</v>
      </c>
      <c r="E59" s="17">
        <f t="shared" si="5"/>
        <v>417232</v>
      </c>
      <c r="F59" s="17">
        <f t="shared" si="6"/>
        <v>3659302821</v>
      </c>
      <c r="G59" s="17">
        <f t="shared" si="1"/>
        <v>0.19886609264294788</v>
      </c>
      <c r="H59" s="17">
        <f t="shared" si="2"/>
        <v>0.11969125632798489</v>
      </c>
      <c r="I59" s="17">
        <f t="shared" si="3"/>
        <v>0.19886609264294788</v>
      </c>
      <c r="J59" s="17">
        <f t="shared" si="4"/>
        <v>14651809856</v>
      </c>
    </row>
    <row r="60" spans="1:10" x14ac:dyDescent="0.25">
      <c r="A60" s="17" t="s">
        <v>6</v>
      </c>
      <c r="B60" s="53">
        <v>9492</v>
      </c>
      <c r="C60" s="54">
        <v>136</v>
      </c>
      <c r="D60" s="17">
        <f t="shared" si="0"/>
        <v>1290912</v>
      </c>
      <c r="E60" s="17">
        <f t="shared" si="5"/>
        <v>417368</v>
      </c>
      <c r="F60" s="17">
        <f t="shared" si="6"/>
        <v>3660593733</v>
      </c>
      <c r="G60" s="17">
        <f t="shared" si="1"/>
        <v>0.19893091458517531</v>
      </c>
      <c r="H60" s="17">
        <f t="shared" si="2"/>
        <v>0.11973348045827609</v>
      </c>
      <c r="I60" s="17">
        <f t="shared" si="3"/>
        <v>0.19893091458517531</v>
      </c>
      <c r="J60" s="17">
        <f t="shared" si="4"/>
        <v>12253336704</v>
      </c>
    </row>
    <row r="61" spans="1:10" x14ac:dyDescent="0.25">
      <c r="A61" s="17" t="s">
        <v>27</v>
      </c>
      <c r="B61" s="53">
        <v>9495</v>
      </c>
      <c r="C61" s="55">
        <v>1263</v>
      </c>
      <c r="D61" s="17">
        <f t="shared" si="0"/>
        <v>11992185</v>
      </c>
      <c r="E61" s="17">
        <f t="shared" si="5"/>
        <v>418631</v>
      </c>
      <c r="F61" s="17">
        <f t="shared" si="6"/>
        <v>3672585918</v>
      </c>
      <c r="G61" s="17">
        <f t="shared" si="1"/>
        <v>0.1995329007104199</v>
      </c>
      <c r="H61" s="17">
        <f t="shared" si="2"/>
        <v>0.12012572995469119</v>
      </c>
      <c r="I61" s="17">
        <f t="shared" si="3"/>
        <v>0.1995329007104199</v>
      </c>
      <c r="J61" s="17">
        <f t="shared" si="4"/>
        <v>113865796575</v>
      </c>
    </row>
    <row r="62" spans="1:10" x14ac:dyDescent="0.25">
      <c r="A62" s="17" t="s">
        <v>29</v>
      </c>
      <c r="B62" s="53">
        <v>9517</v>
      </c>
      <c r="C62" s="54">
        <v>156</v>
      </c>
      <c r="D62" s="17">
        <f t="shared" si="0"/>
        <v>1484652</v>
      </c>
      <c r="E62" s="17">
        <f t="shared" si="5"/>
        <v>418787</v>
      </c>
      <c r="F62" s="17">
        <f t="shared" si="6"/>
        <v>3674070570</v>
      </c>
      <c r="G62" s="17">
        <f t="shared" si="1"/>
        <v>0.19960725529121021</v>
      </c>
      <c r="H62" s="17">
        <f t="shared" si="2"/>
        <v>0.12017429108007006</v>
      </c>
      <c r="I62" s="17">
        <f t="shared" si="3"/>
        <v>0.19960725529121021</v>
      </c>
      <c r="J62" s="17">
        <f t="shared" si="4"/>
        <v>14129433084</v>
      </c>
    </row>
    <row r="63" spans="1:10" x14ac:dyDescent="0.25">
      <c r="A63" s="17" t="s">
        <v>84</v>
      </c>
      <c r="B63" s="53">
        <v>9525</v>
      </c>
      <c r="C63" s="55">
        <v>34496</v>
      </c>
      <c r="D63" s="17">
        <f t="shared" si="0"/>
        <v>328574400</v>
      </c>
      <c r="E63" s="17">
        <f t="shared" si="5"/>
        <v>453283</v>
      </c>
      <c r="F63" s="17">
        <f t="shared" si="6"/>
        <v>4002644970</v>
      </c>
      <c r="G63" s="17">
        <f t="shared" si="1"/>
        <v>0.21604915028443011</v>
      </c>
      <c r="H63" s="17">
        <f t="shared" si="2"/>
        <v>0.13092155214507986</v>
      </c>
      <c r="I63" s="17">
        <f t="shared" si="3"/>
        <v>0.21604915028443011</v>
      </c>
      <c r="J63" s="17">
        <f t="shared" si="4"/>
        <v>3129671160000</v>
      </c>
    </row>
    <row r="64" spans="1:10" x14ac:dyDescent="0.25">
      <c r="A64" s="17" t="s">
        <v>72</v>
      </c>
      <c r="B64" s="53">
        <v>9579</v>
      </c>
      <c r="C64" s="54">
        <v>366</v>
      </c>
      <c r="D64" s="17">
        <f t="shared" si="0"/>
        <v>3505914</v>
      </c>
      <c r="E64" s="17">
        <f t="shared" si="5"/>
        <v>453649</v>
      </c>
      <c r="F64" s="17">
        <f t="shared" si="6"/>
        <v>4006150884</v>
      </c>
      <c r="G64" s="17">
        <f t="shared" si="1"/>
        <v>0.21622359757013043</v>
      </c>
      <c r="H64" s="17">
        <f t="shared" si="2"/>
        <v>0.13103622624333425</v>
      </c>
      <c r="I64" s="17">
        <f t="shared" si="3"/>
        <v>0.21622359757013043</v>
      </c>
      <c r="J64" s="17">
        <f t="shared" si="4"/>
        <v>33583150206</v>
      </c>
    </row>
    <row r="65" spans="1:10" x14ac:dyDescent="0.25">
      <c r="A65" s="17" t="s">
        <v>130</v>
      </c>
      <c r="B65" s="53">
        <v>9617</v>
      </c>
      <c r="C65" s="55">
        <v>1518</v>
      </c>
      <c r="D65" s="17">
        <f t="shared" si="0"/>
        <v>14598606</v>
      </c>
      <c r="E65" s="17">
        <f t="shared" si="5"/>
        <v>455167</v>
      </c>
      <c r="F65" s="17">
        <f t="shared" si="6"/>
        <v>4020749490</v>
      </c>
      <c r="G65" s="17">
        <f t="shared" si="1"/>
        <v>0.21694712483705145</v>
      </c>
      <c r="H65" s="17">
        <f t="shared" si="2"/>
        <v>0.131513728537692</v>
      </c>
      <c r="I65" s="17">
        <f t="shared" si="3"/>
        <v>0.21694712483705145</v>
      </c>
      <c r="J65" s="17">
        <f t="shared" si="4"/>
        <v>140394793902</v>
      </c>
    </row>
    <row r="66" spans="1:10" x14ac:dyDescent="0.25">
      <c r="A66" s="17" t="s">
        <v>33</v>
      </c>
      <c r="B66" s="53">
        <v>9648</v>
      </c>
      <c r="C66" s="54">
        <v>386</v>
      </c>
      <c r="D66" s="17">
        <f t="shared" si="0"/>
        <v>3724128</v>
      </c>
      <c r="E66" s="17">
        <f t="shared" si="5"/>
        <v>455553</v>
      </c>
      <c r="F66" s="17">
        <f t="shared" si="6"/>
        <v>4024473618</v>
      </c>
      <c r="G66" s="17">
        <f t="shared" si="1"/>
        <v>0.21713110476131464</v>
      </c>
      <c r="H66" s="17">
        <f t="shared" si="2"/>
        <v>0.13163554014521683</v>
      </c>
      <c r="I66" s="17">
        <f t="shared" si="3"/>
        <v>0.21713110476131464</v>
      </c>
      <c r="J66" s="17">
        <f t="shared" si="4"/>
        <v>35930386944</v>
      </c>
    </row>
    <row r="67" spans="1:10" x14ac:dyDescent="0.25">
      <c r="A67" s="17" t="s">
        <v>107</v>
      </c>
      <c r="B67" s="53">
        <v>9649</v>
      </c>
      <c r="C67" s="55">
        <v>17861</v>
      </c>
      <c r="D67" s="17">
        <f t="shared" si="0"/>
        <v>172340789</v>
      </c>
      <c r="E67" s="17">
        <f t="shared" si="5"/>
        <v>473414</v>
      </c>
      <c r="F67" s="17">
        <f t="shared" si="6"/>
        <v>4196814407</v>
      </c>
      <c r="G67" s="17">
        <f t="shared" si="1"/>
        <v>0.22564422762987624</v>
      </c>
      <c r="H67" s="17">
        <f t="shared" si="2"/>
        <v>0.13727259358435503</v>
      </c>
      <c r="I67" s="17">
        <f t="shared" si="3"/>
        <v>0.22564422762987624</v>
      </c>
      <c r="J67" s="17">
        <f t="shared" si="4"/>
        <v>1662916273061</v>
      </c>
    </row>
    <row r="68" spans="1:10" x14ac:dyDescent="0.25">
      <c r="A68" s="17" t="s">
        <v>115</v>
      </c>
      <c r="B68" s="53">
        <v>9709</v>
      </c>
      <c r="C68" s="54">
        <v>658</v>
      </c>
      <c r="D68" s="17">
        <f t="shared" ref="D68:D131" si="7">B68*C68</f>
        <v>6388522</v>
      </c>
      <c r="E68" s="17">
        <f t="shared" si="5"/>
        <v>474072</v>
      </c>
      <c r="F68" s="17">
        <f t="shared" si="6"/>
        <v>4203202929</v>
      </c>
      <c r="G68" s="17">
        <f t="shared" ref="G68:G131" si="8">E68/2098055</f>
        <v>0.22595785143859431</v>
      </c>
      <c r="H68" s="17">
        <f t="shared" ref="H68:H131" si="9">F68/30572849958</f>
        <v>0.13748155421474365</v>
      </c>
      <c r="I68" s="17">
        <f t="shared" ref="I68:I131" si="10">G68</f>
        <v>0.22595785143859431</v>
      </c>
      <c r="J68" s="17">
        <f t="shared" ref="J68:J131" si="11">B68^2*C68</f>
        <v>62026160098</v>
      </c>
    </row>
    <row r="69" spans="1:10" x14ac:dyDescent="0.25">
      <c r="A69" s="17" t="s">
        <v>87</v>
      </c>
      <c r="B69" s="53">
        <v>9711</v>
      </c>
      <c r="C69" s="55">
        <v>14453</v>
      </c>
      <c r="D69" s="17">
        <f t="shared" si="7"/>
        <v>140353083</v>
      </c>
      <c r="E69" s="17">
        <f t="shared" ref="E69:E132" si="12">C69+E68</f>
        <v>488525</v>
      </c>
      <c r="F69" s="17">
        <f t="shared" ref="F69:F132" si="13">F68+D69</f>
        <v>4343556012</v>
      </c>
      <c r="G69" s="17">
        <f t="shared" si="8"/>
        <v>0.23284661269604467</v>
      </c>
      <c r="H69" s="17">
        <f t="shared" si="9"/>
        <v>0.14207232946771525</v>
      </c>
      <c r="I69" s="17">
        <f t="shared" si="10"/>
        <v>0.23284661269604467</v>
      </c>
      <c r="J69" s="17">
        <f t="shared" si="11"/>
        <v>1362968789013</v>
      </c>
    </row>
    <row r="70" spans="1:10" x14ac:dyDescent="0.25">
      <c r="A70" s="17" t="s">
        <v>254</v>
      </c>
      <c r="B70" s="53">
        <v>9766</v>
      </c>
      <c r="C70" s="55">
        <v>1148</v>
      </c>
      <c r="D70" s="17">
        <f t="shared" si="7"/>
        <v>11211368</v>
      </c>
      <c r="E70" s="17">
        <f t="shared" si="12"/>
        <v>489673</v>
      </c>
      <c r="F70" s="17">
        <f t="shared" si="13"/>
        <v>4354767380</v>
      </c>
      <c r="G70" s="17">
        <f t="shared" si="8"/>
        <v>0.23339378614955281</v>
      </c>
      <c r="H70" s="17">
        <f t="shared" si="9"/>
        <v>0.14243903940857458</v>
      </c>
      <c r="I70" s="17">
        <f t="shared" si="10"/>
        <v>0.23339378614955281</v>
      </c>
      <c r="J70" s="17">
        <f t="shared" si="11"/>
        <v>109490219888</v>
      </c>
    </row>
    <row r="71" spans="1:10" x14ac:dyDescent="0.25">
      <c r="A71" s="17" t="s">
        <v>11</v>
      </c>
      <c r="B71" s="53">
        <v>9859</v>
      </c>
      <c r="C71" s="54">
        <v>95</v>
      </c>
      <c r="D71" s="17">
        <f t="shared" si="7"/>
        <v>936605</v>
      </c>
      <c r="E71" s="17">
        <f t="shared" si="12"/>
        <v>489768</v>
      </c>
      <c r="F71" s="17">
        <f t="shared" si="13"/>
        <v>4355703985</v>
      </c>
      <c r="G71" s="17">
        <f t="shared" si="8"/>
        <v>0.23343906618272639</v>
      </c>
      <c r="H71" s="17">
        <f t="shared" si="9"/>
        <v>0.14246967459637314</v>
      </c>
      <c r="I71" s="17">
        <f t="shared" si="10"/>
        <v>0.23343906618272639</v>
      </c>
      <c r="J71" s="17">
        <f t="shared" si="11"/>
        <v>9233988695</v>
      </c>
    </row>
    <row r="72" spans="1:10" x14ac:dyDescent="0.25">
      <c r="A72" s="17" t="s">
        <v>68</v>
      </c>
      <c r="B72" s="53">
        <v>9959</v>
      </c>
      <c r="C72" s="54">
        <v>338</v>
      </c>
      <c r="D72" s="17">
        <f t="shared" si="7"/>
        <v>3366142</v>
      </c>
      <c r="E72" s="17">
        <f t="shared" si="12"/>
        <v>490106</v>
      </c>
      <c r="F72" s="17">
        <f t="shared" si="13"/>
        <v>4359070127</v>
      </c>
      <c r="G72" s="17">
        <f t="shared" si="8"/>
        <v>0.23360016777443871</v>
      </c>
      <c r="H72" s="17">
        <f t="shared" si="9"/>
        <v>0.1425797769258787</v>
      </c>
      <c r="I72" s="17">
        <f t="shared" si="10"/>
        <v>0.23360016777443871</v>
      </c>
      <c r="J72" s="17">
        <f t="shared" si="11"/>
        <v>33523408178</v>
      </c>
    </row>
    <row r="73" spans="1:10" x14ac:dyDescent="0.25">
      <c r="A73" s="17" t="s">
        <v>63</v>
      </c>
      <c r="B73" s="53">
        <v>9966</v>
      </c>
      <c r="C73" s="55">
        <v>6242</v>
      </c>
      <c r="D73" s="17">
        <f t="shared" si="7"/>
        <v>62207772</v>
      </c>
      <c r="E73" s="17">
        <f t="shared" si="12"/>
        <v>496348</v>
      </c>
      <c r="F73" s="17">
        <f t="shared" si="13"/>
        <v>4421277899</v>
      </c>
      <c r="G73" s="17">
        <f t="shared" si="8"/>
        <v>0.23657530426990714</v>
      </c>
      <c r="H73" s="17">
        <f t="shared" si="9"/>
        <v>0.14461451598636729</v>
      </c>
      <c r="I73" s="17">
        <f t="shared" si="10"/>
        <v>0.23657530426990714</v>
      </c>
      <c r="J73" s="17">
        <f t="shared" si="11"/>
        <v>619962655752</v>
      </c>
    </row>
    <row r="74" spans="1:10" x14ac:dyDescent="0.25">
      <c r="A74" s="17" t="s">
        <v>82</v>
      </c>
      <c r="B74" s="53">
        <v>9972</v>
      </c>
      <c r="C74" s="55">
        <v>17346</v>
      </c>
      <c r="D74" s="17">
        <f t="shared" si="7"/>
        <v>172974312</v>
      </c>
      <c r="E74" s="17">
        <f t="shared" si="12"/>
        <v>513694</v>
      </c>
      <c r="F74" s="17">
        <f t="shared" si="13"/>
        <v>4594252211</v>
      </c>
      <c r="G74" s="17">
        <f t="shared" si="8"/>
        <v>0.24484296169547509</v>
      </c>
      <c r="H74" s="17">
        <f t="shared" si="9"/>
        <v>0.15027229117702262</v>
      </c>
      <c r="I74" s="17">
        <f t="shared" si="10"/>
        <v>0.24484296169547509</v>
      </c>
      <c r="J74" s="17">
        <f t="shared" si="11"/>
        <v>1724899839264</v>
      </c>
    </row>
    <row r="75" spans="1:10" x14ac:dyDescent="0.25">
      <c r="A75" s="17" t="s">
        <v>43</v>
      </c>
      <c r="B75" s="53">
        <v>10003</v>
      </c>
      <c r="C75" s="54">
        <v>343</v>
      </c>
      <c r="D75" s="17">
        <f t="shared" si="7"/>
        <v>3431029</v>
      </c>
      <c r="E75" s="17">
        <f t="shared" si="12"/>
        <v>514037</v>
      </c>
      <c r="F75" s="17">
        <f t="shared" si="13"/>
        <v>4597683240</v>
      </c>
      <c r="G75" s="17">
        <f t="shared" si="8"/>
        <v>0.24500644644682815</v>
      </c>
      <c r="H75" s="17">
        <f t="shared" si="9"/>
        <v>0.15038451587981327</v>
      </c>
      <c r="I75" s="17">
        <f t="shared" si="10"/>
        <v>0.24500644644682815</v>
      </c>
      <c r="J75" s="17">
        <f t="shared" si="11"/>
        <v>34320583087</v>
      </c>
    </row>
    <row r="76" spans="1:10" x14ac:dyDescent="0.25">
      <c r="A76" s="17" t="s">
        <v>51</v>
      </c>
      <c r="B76" s="53">
        <v>10059</v>
      </c>
      <c r="C76" s="54">
        <v>251</v>
      </c>
      <c r="D76" s="17">
        <f t="shared" si="7"/>
        <v>2524809</v>
      </c>
      <c r="E76" s="17">
        <f t="shared" si="12"/>
        <v>514288</v>
      </c>
      <c r="F76" s="17">
        <f t="shared" si="13"/>
        <v>4600208049</v>
      </c>
      <c r="G76" s="17">
        <f t="shared" si="8"/>
        <v>0.24512608106079201</v>
      </c>
      <c r="H76" s="17">
        <f t="shared" si="9"/>
        <v>0.15046709925046628</v>
      </c>
      <c r="I76" s="17">
        <f t="shared" si="10"/>
        <v>0.24512608106079201</v>
      </c>
      <c r="J76" s="17">
        <f t="shared" si="11"/>
        <v>25397053731</v>
      </c>
    </row>
    <row r="77" spans="1:10" x14ac:dyDescent="0.25">
      <c r="A77" s="17" t="s">
        <v>26</v>
      </c>
      <c r="B77" s="53">
        <v>10062</v>
      </c>
      <c r="C77" s="54">
        <v>452</v>
      </c>
      <c r="D77" s="17">
        <f t="shared" si="7"/>
        <v>4548024</v>
      </c>
      <c r="E77" s="17">
        <f t="shared" si="12"/>
        <v>514740</v>
      </c>
      <c r="F77" s="17">
        <f t="shared" si="13"/>
        <v>4604756073</v>
      </c>
      <c r="G77" s="17">
        <f t="shared" si="8"/>
        <v>0.24534151869231263</v>
      </c>
      <c r="H77" s="17">
        <f t="shared" si="9"/>
        <v>0.15061585947420231</v>
      </c>
      <c r="I77" s="17">
        <f t="shared" si="10"/>
        <v>0.24534151869231263</v>
      </c>
      <c r="J77" s="17">
        <f t="shared" si="11"/>
        <v>45762217488</v>
      </c>
    </row>
    <row r="78" spans="1:10" x14ac:dyDescent="0.25">
      <c r="A78" s="17" t="s">
        <v>74</v>
      </c>
      <c r="B78" s="53">
        <v>10173</v>
      </c>
      <c r="C78" s="54">
        <v>233</v>
      </c>
      <c r="D78" s="17">
        <f t="shared" si="7"/>
        <v>2370309</v>
      </c>
      <c r="E78" s="17">
        <f t="shared" si="12"/>
        <v>514973</v>
      </c>
      <c r="F78" s="17">
        <f t="shared" si="13"/>
        <v>4607126382</v>
      </c>
      <c r="G78" s="17">
        <f t="shared" si="8"/>
        <v>0.24545257393156997</v>
      </c>
      <c r="H78" s="17">
        <f t="shared" si="9"/>
        <v>0.1506933893414949</v>
      </c>
      <c r="I78" s="17">
        <f t="shared" si="10"/>
        <v>0.24545257393156997</v>
      </c>
      <c r="J78" s="17">
        <f t="shared" si="11"/>
        <v>24113153457</v>
      </c>
    </row>
    <row r="79" spans="1:10" x14ac:dyDescent="0.25">
      <c r="A79" s="17" t="s">
        <v>75</v>
      </c>
      <c r="B79" s="53">
        <v>10235</v>
      </c>
      <c r="C79" s="55">
        <v>1662</v>
      </c>
      <c r="D79" s="17">
        <f t="shared" si="7"/>
        <v>17010570</v>
      </c>
      <c r="E79" s="17">
        <f t="shared" si="12"/>
        <v>516635</v>
      </c>
      <c r="F79" s="17">
        <f t="shared" si="13"/>
        <v>4624136952</v>
      </c>
      <c r="G79" s="17">
        <f t="shared" si="8"/>
        <v>0.24624473619614357</v>
      </c>
      <c r="H79" s="17">
        <f t="shared" si="9"/>
        <v>0.15124978398652697</v>
      </c>
      <c r="I79" s="17">
        <f t="shared" si="10"/>
        <v>0.24624473619614357</v>
      </c>
      <c r="J79" s="17">
        <f t="shared" si="11"/>
        <v>174103183950</v>
      </c>
    </row>
    <row r="80" spans="1:10" x14ac:dyDescent="0.25">
      <c r="A80" s="17" t="s">
        <v>47</v>
      </c>
      <c r="B80" s="53">
        <v>10249</v>
      </c>
      <c r="C80" s="55">
        <v>3963</v>
      </c>
      <c r="D80" s="17">
        <f t="shared" si="7"/>
        <v>40616787</v>
      </c>
      <c r="E80" s="17">
        <f t="shared" si="12"/>
        <v>520598</v>
      </c>
      <c r="F80" s="17">
        <f t="shared" si="13"/>
        <v>4664753739</v>
      </c>
      <c r="G80" s="17">
        <f t="shared" si="8"/>
        <v>0.24813362852737417</v>
      </c>
      <c r="H80" s="17">
        <f t="shared" si="9"/>
        <v>0.15257830870881481</v>
      </c>
      <c r="I80" s="17">
        <f t="shared" si="10"/>
        <v>0.24813362852737417</v>
      </c>
      <c r="J80" s="17">
        <f t="shared" si="11"/>
        <v>416281449963</v>
      </c>
    </row>
    <row r="81" spans="1:10" x14ac:dyDescent="0.25">
      <c r="A81" s="17" t="s">
        <v>109</v>
      </c>
      <c r="B81" s="53">
        <v>10352</v>
      </c>
      <c r="C81" s="55">
        <v>4713</v>
      </c>
      <c r="D81" s="17">
        <f t="shared" si="7"/>
        <v>48788976</v>
      </c>
      <c r="E81" s="17">
        <f t="shared" si="12"/>
        <v>525311</v>
      </c>
      <c r="F81" s="17">
        <f t="shared" si="13"/>
        <v>4713542715</v>
      </c>
      <c r="G81" s="17">
        <f t="shared" si="8"/>
        <v>0.25037999480471196</v>
      </c>
      <c r="H81" s="17">
        <f t="shared" si="9"/>
        <v>0.15417413559662621</v>
      </c>
      <c r="I81" s="17">
        <f t="shared" si="10"/>
        <v>0.25037999480471196</v>
      </c>
      <c r="J81" s="17">
        <f t="shared" si="11"/>
        <v>505063479552</v>
      </c>
    </row>
    <row r="82" spans="1:10" x14ac:dyDescent="0.25">
      <c r="A82" s="17" t="s">
        <v>9</v>
      </c>
      <c r="B82" s="53">
        <v>10352</v>
      </c>
      <c r="C82" s="54">
        <v>0</v>
      </c>
      <c r="D82" s="17">
        <f t="shared" si="7"/>
        <v>0</v>
      </c>
      <c r="E82" s="17">
        <f t="shared" si="12"/>
        <v>525311</v>
      </c>
      <c r="F82" s="17">
        <f t="shared" si="13"/>
        <v>4713542715</v>
      </c>
      <c r="G82" s="17">
        <f t="shared" si="8"/>
        <v>0.25037999480471196</v>
      </c>
      <c r="H82" s="17">
        <f t="shared" si="9"/>
        <v>0.15417413559662621</v>
      </c>
      <c r="I82" s="17">
        <f t="shared" si="10"/>
        <v>0.25037999480471196</v>
      </c>
      <c r="J82" s="17">
        <f t="shared" si="11"/>
        <v>0</v>
      </c>
    </row>
    <row r="83" spans="1:10" x14ac:dyDescent="0.25">
      <c r="A83" s="17" t="s">
        <v>12</v>
      </c>
      <c r="B83" s="53">
        <v>10470</v>
      </c>
      <c r="C83" s="55">
        <v>1345</v>
      </c>
      <c r="D83" s="17">
        <f t="shared" si="7"/>
        <v>14082150</v>
      </c>
      <c r="E83" s="17">
        <f t="shared" si="12"/>
        <v>526656</v>
      </c>
      <c r="F83" s="17">
        <f t="shared" si="13"/>
        <v>4727624865</v>
      </c>
      <c r="G83" s="17">
        <f t="shared" si="8"/>
        <v>0.25102106474806429</v>
      </c>
      <c r="H83" s="17">
        <f t="shared" si="9"/>
        <v>0.1546347452558286</v>
      </c>
      <c r="I83" s="17">
        <f t="shared" si="10"/>
        <v>0.25102106474806429</v>
      </c>
      <c r="J83" s="17">
        <f t="shared" si="11"/>
        <v>147440110500</v>
      </c>
    </row>
    <row r="84" spans="1:10" x14ac:dyDescent="0.25">
      <c r="A84" s="17" t="s">
        <v>116</v>
      </c>
      <c r="B84" s="53">
        <v>10803</v>
      </c>
      <c r="C84" s="55">
        <v>9120</v>
      </c>
      <c r="D84" s="17">
        <f t="shared" si="7"/>
        <v>98523360</v>
      </c>
      <c r="E84" s="17">
        <f t="shared" si="12"/>
        <v>535776</v>
      </c>
      <c r="F84" s="17">
        <f t="shared" si="13"/>
        <v>4826148225</v>
      </c>
      <c r="G84" s="17">
        <f t="shared" si="8"/>
        <v>0.25536794793272816</v>
      </c>
      <c r="H84" s="17">
        <f t="shared" si="9"/>
        <v>0.15785732215446083</v>
      </c>
      <c r="I84" s="17">
        <f t="shared" si="10"/>
        <v>0.25536794793272816</v>
      </c>
      <c r="J84" s="17">
        <f t="shared" si="11"/>
        <v>1064347858080</v>
      </c>
    </row>
    <row r="85" spans="1:10" x14ac:dyDescent="0.25">
      <c r="A85" s="17" t="s">
        <v>90</v>
      </c>
      <c r="B85" s="53">
        <v>10809</v>
      </c>
      <c r="C85" s="54">
        <v>168</v>
      </c>
      <c r="D85" s="17">
        <f t="shared" si="7"/>
        <v>1815912</v>
      </c>
      <c r="E85" s="17">
        <f t="shared" si="12"/>
        <v>535944</v>
      </c>
      <c r="F85" s="17">
        <f t="shared" si="13"/>
        <v>4827964137</v>
      </c>
      <c r="G85" s="17">
        <f t="shared" si="8"/>
        <v>0.25544802209665618</v>
      </c>
      <c r="H85" s="17">
        <f t="shared" si="9"/>
        <v>0.15791671838354954</v>
      </c>
      <c r="I85" s="17">
        <f t="shared" si="10"/>
        <v>0.25544802209665618</v>
      </c>
      <c r="J85" s="17">
        <f t="shared" si="11"/>
        <v>19628192808</v>
      </c>
    </row>
    <row r="86" spans="1:10" x14ac:dyDescent="0.25">
      <c r="A86" s="17" t="s">
        <v>73</v>
      </c>
      <c r="B86" s="53">
        <v>10924</v>
      </c>
      <c r="C86" s="54">
        <v>624</v>
      </c>
      <c r="D86" s="17">
        <f t="shared" si="7"/>
        <v>6816576</v>
      </c>
      <c r="E86" s="17">
        <f t="shared" si="12"/>
        <v>536568</v>
      </c>
      <c r="F86" s="17">
        <f t="shared" si="13"/>
        <v>4834780713</v>
      </c>
      <c r="G86" s="17">
        <f t="shared" si="8"/>
        <v>0.25574544041981739</v>
      </c>
      <c r="H86" s="17">
        <f t="shared" si="9"/>
        <v>0.15813968012932608</v>
      </c>
      <c r="I86" s="17">
        <f t="shared" si="10"/>
        <v>0.25574544041981739</v>
      </c>
      <c r="J86" s="17">
        <f t="shared" si="11"/>
        <v>74464276224</v>
      </c>
    </row>
    <row r="87" spans="1:10" x14ac:dyDescent="0.25">
      <c r="A87" s="17" t="s">
        <v>14</v>
      </c>
      <c r="B87" s="53">
        <v>11060</v>
      </c>
      <c r="C87" s="54">
        <v>250</v>
      </c>
      <c r="D87" s="17">
        <f t="shared" si="7"/>
        <v>2765000</v>
      </c>
      <c r="E87" s="17">
        <f t="shared" si="12"/>
        <v>536818</v>
      </c>
      <c r="F87" s="17">
        <f t="shared" si="13"/>
        <v>4837545713</v>
      </c>
      <c r="G87" s="17">
        <f t="shared" si="8"/>
        <v>0.25586459840185316</v>
      </c>
      <c r="H87" s="17">
        <f t="shared" si="9"/>
        <v>0.1582301198496596</v>
      </c>
      <c r="I87" s="17">
        <f t="shared" si="10"/>
        <v>0.25586459840185316</v>
      </c>
      <c r="J87" s="17">
        <f t="shared" si="11"/>
        <v>30580900000</v>
      </c>
    </row>
    <row r="88" spans="1:10" x14ac:dyDescent="0.25">
      <c r="A88" s="17" t="s">
        <v>8</v>
      </c>
      <c r="B88" s="53">
        <v>11189</v>
      </c>
      <c r="C88" s="54">
        <v>135</v>
      </c>
      <c r="D88" s="17">
        <f t="shared" si="7"/>
        <v>1510515</v>
      </c>
      <c r="E88" s="17">
        <f t="shared" si="12"/>
        <v>536953</v>
      </c>
      <c r="F88" s="17">
        <f t="shared" si="13"/>
        <v>4839056228</v>
      </c>
      <c r="G88" s="17">
        <f t="shared" si="8"/>
        <v>0.25592894371215247</v>
      </c>
      <c r="H88" s="17">
        <f t="shared" si="9"/>
        <v>0.15827952692168837</v>
      </c>
      <c r="I88" s="17">
        <f t="shared" si="10"/>
        <v>0.25592894371215247</v>
      </c>
      <c r="J88" s="17">
        <f t="shared" si="11"/>
        <v>16901152335</v>
      </c>
    </row>
    <row r="89" spans="1:10" x14ac:dyDescent="0.25">
      <c r="A89" s="17" t="s">
        <v>99</v>
      </c>
      <c r="B89" s="53">
        <v>11195</v>
      </c>
      <c r="C89" s="54">
        <v>283</v>
      </c>
      <c r="D89" s="17">
        <f t="shared" si="7"/>
        <v>3168185</v>
      </c>
      <c r="E89" s="17">
        <f t="shared" si="12"/>
        <v>537236</v>
      </c>
      <c r="F89" s="17">
        <f t="shared" si="13"/>
        <v>4842224413</v>
      </c>
      <c r="G89" s="17">
        <f t="shared" si="8"/>
        <v>0.2560638305478169</v>
      </c>
      <c r="H89" s="17">
        <f t="shared" si="9"/>
        <v>0.15838315432326697</v>
      </c>
      <c r="I89" s="17">
        <f t="shared" si="10"/>
        <v>0.2560638305478169</v>
      </c>
      <c r="J89" s="17">
        <f t="shared" si="11"/>
        <v>35467831075</v>
      </c>
    </row>
    <row r="90" spans="1:10" x14ac:dyDescent="0.25">
      <c r="A90" s="17" t="s">
        <v>16</v>
      </c>
      <c r="B90" s="53">
        <v>11221</v>
      </c>
      <c r="C90" s="54">
        <v>408</v>
      </c>
      <c r="D90" s="17">
        <f t="shared" si="7"/>
        <v>4578168</v>
      </c>
      <c r="E90" s="17">
        <f t="shared" si="12"/>
        <v>537644</v>
      </c>
      <c r="F90" s="17">
        <f t="shared" si="13"/>
        <v>4846802581</v>
      </c>
      <c r="G90" s="17">
        <f t="shared" si="8"/>
        <v>0.25625829637449926</v>
      </c>
      <c r="H90" s="17">
        <f t="shared" si="9"/>
        <v>0.1585329005198528</v>
      </c>
      <c r="I90" s="17">
        <f t="shared" si="10"/>
        <v>0.25625829637449926</v>
      </c>
      <c r="J90" s="17">
        <f t="shared" si="11"/>
        <v>51371623128</v>
      </c>
    </row>
    <row r="91" spans="1:10" x14ac:dyDescent="0.25">
      <c r="A91" s="17" t="s">
        <v>23</v>
      </c>
      <c r="B91" s="53">
        <v>11329</v>
      </c>
      <c r="C91" s="54">
        <v>285</v>
      </c>
      <c r="D91" s="17">
        <f t="shared" si="7"/>
        <v>3228765</v>
      </c>
      <c r="E91" s="17">
        <f t="shared" si="12"/>
        <v>537929</v>
      </c>
      <c r="F91" s="17">
        <f t="shared" si="13"/>
        <v>4850031346</v>
      </c>
      <c r="G91" s="17">
        <f t="shared" si="8"/>
        <v>0.25639413647401998</v>
      </c>
      <c r="H91" s="17">
        <f t="shared" si="9"/>
        <v>0.15863850941808885</v>
      </c>
      <c r="I91" s="17">
        <f t="shared" si="10"/>
        <v>0.25639413647401998</v>
      </c>
      <c r="J91" s="17">
        <f t="shared" si="11"/>
        <v>36578678685</v>
      </c>
    </row>
    <row r="92" spans="1:10" x14ac:dyDescent="0.25">
      <c r="A92" s="17" t="s">
        <v>128</v>
      </c>
      <c r="B92" s="53">
        <v>11379</v>
      </c>
      <c r="C92" s="55">
        <v>10324</v>
      </c>
      <c r="D92" s="17">
        <f t="shared" si="7"/>
        <v>117476796</v>
      </c>
      <c r="E92" s="17">
        <f t="shared" si="12"/>
        <v>548253</v>
      </c>
      <c r="F92" s="17">
        <f t="shared" si="13"/>
        <v>4967508142</v>
      </c>
      <c r="G92" s="17">
        <f t="shared" si="8"/>
        <v>0.26131488450016799</v>
      </c>
      <c r="H92" s="17">
        <f t="shared" si="9"/>
        <v>0.16248102969870992</v>
      </c>
      <c r="I92" s="17">
        <f t="shared" si="10"/>
        <v>0.26131488450016799</v>
      </c>
      <c r="J92" s="17">
        <f t="shared" si="11"/>
        <v>1336768461684</v>
      </c>
    </row>
    <row r="93" spans="1:10" x14ac:dyDescent="0.25">
      <c r="A93" s="17" t="s">
        <v>35</v>
      </c>
      <c r="B93" s="53">
        <v>11409</v>
      </c>
      <c r="C93" s="54">
        <v>510</v>
      </c>
      <c r="D93" s="17">
        <f t="shared" si="7"/>
        <v>5818590</v>
      </c>
      <c r="E93" s="17">
        <f t="shared" si="12"/>
        <v>548763</v>
      </c>
      <c r="F93" s="17">
        <f t="shared" si="13"/>
        <v>4973326732</v>
      </c>
      <c r="G93" s="17">
        <f t="shared" si="8"/>
        <v>0.26155796678352095</v>
      </c>
      <c r="H93" s="17">
        <f t="shared" si="9"/>
        <v>0.16267134856031404</v>
      </c>
      <c r="I93" s="17">
        <f t="shared" si="10"/>
        <v>0.26155796678352095</v>
      </c>
      <c r="J93" s="17">
        <f t="shared" si="11"/>
        <v>66384293310</v>
      </c>
    </row>
    <row r="94" spans="1:10" x14ac:dyDescent="0.25">
      <c r="A94" s="17" t="s">
        <v>96</v>
      </c>
      <c r="B94" s="53">
        <v>11518</v>
      </c>
      <c r="C94" s="55">
        <v>4430</v>
      </c>
      <c r="D94" s="17">
        <f t="shared" si="7"/>
        <v>51024740</v>
      </c>
      <c r="E94" s="17">
        <f t="shared" si="12"/>
        <v>553193</v>
      </c>
      <c r="F94" s="17">
        <f t="shared" si="13"/>
        <v>5024351472</v>
      </c>
      <c r="G94" s="17">
        <f t="shared" si="8"/>
        <v>0.26366944622519428</v>
      </c>
      <c r="H94" s="17">
        <f t="shared" si="9"/>
        <v>0.16434030451535572</v>
      </c>
      <c r="I94" s="17">
        <f t="shared" si="10"/>
        <v>0.26366944622519428</v>
      </c>
      <c r="J94" s="17">
        <f t="shared" si="11"/>
        <v>587702955320</v>
      </c>
    </row>
    <row r="95" spans="1:10" x14ac:dyDescent="0.25">
      <c r="A95" s="17" t="s">
        <v>113</v>
      </c>
      <c r="B95" s="53">
        <v>11530</v>
      </c>
      <c r="C95" s="55">
        <v>23909</v>
      </c>
      <c r="D95" s="17">
        <f t="shared" si="7"/>
        <v>275670770</v>
      </c>
      <c r="E95" s="17">
        <f t="shared" si="12"/>
        <v>577102</v>
      </c>
      <c r="F95" s="17">
        <f t="shared" si="13"/>
        <v>5300022242</v>
      </c>
      <c r="G95" s="17">
        <f t="shared" si="8"/>
        <v>0.27506523899516455</v>
      </c>
      <c r="H95" s="17">
        <f t="shared" si="9"/>
        <v>0.17335715346397212</v>
      </c>
      <c r="I95" s="17">
        <f t="shared" si="10"/>
        <v>0.27506523899516455</v>
      </c>
      <c r="J95" s="17">
        <f t="shared" si="11"/>
        <v>3178483978100</v>
      </c>
    </row>
    <row r="96" spans="1:10" x14ac:dyDescent="0.25">
      <c r="A96" s="17" t="s">
        <v>53</v>
      </c>
      <c r="B96" s="53">
        <v>11577</v>
      </c>
      <c r="C96" s="55">
        <v>4645</v>
      </c>
      <c r="D96" s="17">
        <f t="shared" si="7"/>
        <v>53775165</v>
      </c>
      <c r="E96" s="17">
        <f t="shared" si="12"/>
        <v>581747</v>
      </c>
      <c r="F96" s="17">
        <f t="shared" si="13"/>
        <v>5353797407</v>
      </c>
      <c r="G96" s="17">
        <f t="shared" si="8"/>
        <v>0.27727919430138864</v>
      </c>
      <c r="H96" s="17">
        <f t="shared" si="9"/>
        <v>0.17511607240917595</v>
      </c>
      <c r="I96" s="17">
        <f t="shared" si="10"/>
        <v>0.27727919430138864</v>
      </c>
      <c r="J96" s="17">
        <f t="shared" si="11"/>
        <v>622555085205</v>
      </c>
    </row>
    <row r="97" spans="1:10" x14ac:dyDescent="0.25">
      <c r="A97" s="17" t="s">
        <v>110</v>
      </c>
      <c r="B97" s="53">
        <v>11591</v>
      </c>
      <c r="C97" s="55">
        <v>15439</v>
      </c>
      <c r="D97" s="17">
        <f t="shared" si="7"/>
        <v>178953449</v>
      </c>
      <c r="E97" s="17">
        <f t="shared" si="12"/>
        <v>597186</v>
      </c>
      <c r="F97" s="17">
        <f t="shared" si="13"/>
        <v>5532750856</v>
      </c>
      <c r="G97" s="17">
        <f t="shared" si="8"/>
        <v>0.284637914639988</v>
      </c>
      <c r="H97" s="17">
        <f t="shared" si="9"/>
        <v>0.18096941775466518</v>
      </c>
      <c r="I97" s="17">
        <f t="shared" si="10"/>
        <v>0.284637914639988</v>
      </c>
      <c r="J97" s="17">
        <f t="shared" si="11"/>
        <v>2074249427359</v>
      </c>
    </row>
    <row r="98" spans="1:10" x14ac:dyDescent="0.25">
      <c r="A98" s="17" t="s">
        <v>118</v>
      </c>
      <c r="B98" s="53">
        <v>11642</v>
      </c>
      <c r="C98" s="55">
        <v>17300</v>
      </c>
      <c r="D98" s="17">
        <f t="shared" si="7"/>
        <v>201406600</v>
      </c>
      <c r="E98" s="17">
        <f t="shared" si="12"/>
        <v>614486</v>
      </c>
      <c r="F98" s="17">
        <f t="shared" si="13"/>
        <v>5734157456</v>
      </c>
      <c r="G98" s="17">
        <f t="shared" si="8"/>
        <v>0.29288364699686137</v>
      </c>
      <c r="H98" s="17">
        <f t="shared" si="9"/>
        <v>0.1875571778187968</v>
      </c>
      <c r="I98" s="17">
        <f t="shared" si="10"/>
        <v>0.29288364699686137</v>
      </c>
      <c r="J98" s="17">
        <f t="shared" si="11"/>
        <v>2344775637200</v>
      </c>
    </row>
    <row r="99" spans="1:10" x14ac:dyDescent="0.25">
      <c r="A99" s="17" t="s">
        <v>102</v>
      </c>
      <c r="B99" s="53">
        <v>11688</v>
      </c>
      <c r="C99" s="55">
        <v>5913</v>
      </c>
      <c r="D99" s="17">
        <f t="shared" si="7"/>
        <v>69111144</v>
      </c>
      <c r="E99" s="17">
        <f t="shared" si="12"/>
        <v>620399</v>
      </c>
      <c r="F99" s="17">
        <f t="shared" si="13"/>
        <v>5803268600</v>
      </c>
      <c r="G99" s="17">
        <f t="shared" si="8"/>
        <v>0.29570197158797079</v>
      </c>
      <c r="H99" s="17">
        <f t="shared" si="9"/>
        <v>0.18981771761456143</v>
      </c>
      <c r="I99" s="17">
        <f t="shared" si="10"/>
        <v>0.29570197158797079</v>
      </c>
      <c r="J99" s="17">
        <f t="shared" si="11"/>
        <v>807771051072</v>
      </c>
    </row>
    <row r="100" spans="1:10" x14ac:dyDescent="0.25">
      <c r="A100" s="17" t="s">
        <v>70</v>
      </c>
      <c r="B100" s="53">
        <v>11758</v>
      </c>
      <c r="C100" s="54">
        <v>899</v>
      </c>
      <c r="D100" s="17">
        <f t="shared" si="7"/>
        <v>10570442</v>
      </c>
      <c r="E100" s="17">
        <f t="shared" si="12"/>
        <v>621298</v>
      </c>
      <c r="F100" s="17">
        <f t="shared" si="13"/>
        <v>5813839042</v>
      </c>
      <c r="G100" s="17">
        <f t="shared" si="8"/>
        <v>0.2961304636913713</v>
      </c>
      <c r="H100" s="17">
        <f t="shared" si="9"/>
        <v>0.19016346366095621</v>
      </c>
      <c r="I100" s="17">
        <f t="shared" si="10"/>
        <v>0.2961304636913713</v>
      </c>
      <c r="J100" s="17">
        <f t="shared" si="11"/>
        <v>124287257036</v>
      </c>
    </row>
    <row r="101" spans="1:10" x14ac:dyDescent="0.25">
      <c r="A101" s="17" t="s">
        <v>37</v>
      </c>
      <c r="B101" s="53">
        <v>11777</v>
      </c>
      <c r="C101" s="55">
        <v>3117</v>
      </c>
      <c r="D101" s="17">
        <f t="shared" si="7"/>
        <v>36708909</v>
      </c>
      <c r="E101" s="17">
        <f t="shared" si="12"/>
        <v>624415</v>
      </c>
      <c r="F101" s="17">
        <f t="shared" si="13"/>
        <v>5850547951</v>
      </c>
      <c r="G101" s="17">
        <f t="shared" si="8"/>
        <v>0.29761612541139293</v>
      </c>
      <c r="H101" s="17">
        <f t="shared" si="9"/>
        <v>0.19136416654114011</v>
      </c>
      <c r="I101" s="17">
        <f t="shared" si="10"/>
        <v>0.29761612541139293</v>
      </c>
      <c r="J101" s="17">
        <f t="shared" si="11"/>
        <v>432320821293</v>
      </c>
    </row>
    <row r="102" spans="1:10" x14ac:dyDescent="0.25">
      <c r="A102" s="17" t="s">
        <v>141</v>
      </c>
      <c r="B102" s="53">
        <v>11824</v>
      </c>
      <c r="C102" s="55">
        <v>3147</v>
      </c>
      <c r="D102" s="17">
        <f t="shared" si="7"/>
        <v>37210128</v>
      </c>
      <c r="E102" s="17">
        <f t="shared" si="12"/>
        <v>627562</v>
      </c>
      <c r="F102" s="17">
        <f t="shared" si="13"/>
        <v>5887758079</v>
      </c>
      <c r="G102" s="17">
        <f t="shared" si="8"/>
        <v>0.29911608608925888</v>
      </c>
      <c r="H102" s="17">
        <f t="shared" si="9"/>
        <v>0.19258126367310907</v>
      </c>
      <c r="I102" s="17">
        <f t="shared" si="10"/>
        <v>0.29911608608925888</v>
      </c>
      <c r="J102" s="17">
        <f t="shared" si="11"/>
        <v>439972553472</v>
      </c>
    </row>
    <row r="103" spans="1:10" x14ac:dyDescent="0.25">
      <c r="A103" s="17" t="s">
        <v>59</v>
      </c>
      <c r="B103" s="53">
        <v>11830</v>
      </c>
      <c r="C103" s="55">
        <v>5370</v>
      </c>
      <c r="D103" s="17">
        <f t="shared" si="7"/>
        <v>63527100</v>
      </c>
      <c r="E103" s="17">
        <f t="shared" si="12"/>
        <v>632932</v>
      </c>
      <c r="F103" s="17">
        <f t="shared" si="13"/>
        <v>5951285179</v>
      </c>
      <c r="G103" s="17">
        <f t="shared" si="8"/>
        <v>0.30167559954338663</v>
      </c>
      <c r="H103" s="17">
        <f t="shared" si="9"/>
        <v>0.19465915631600209</v>
      </c>
      <c r="I103" s="17">
        <f t="shared" si="10"/>
        <v>0.30167559954338663</v>
      </c>
      <c r="J103" s="17">
        <f t="shared" si="11"/>
        <v>751525593000</v>
      </c>
    </row>
    <row r="104" spans="1:10" x14ac:dyDescent="0.25">
      <c r="A104" s="17" t="s">
        <v>66</v>
      </c>
      <c r="B104" s="53">
        <v>11835</v>
      </c>
      <c r="C104" s="54">
        <v>421</v>
      </c>
      <c r="D104" s="17">
        <f t="shared" si="7"/>
        <v>4982535</v>
      </c>
      <c r="E104" s="17">
        <f t="shared" si="12"/>
        <v>633353</v>
      </c>
      <c r="F104" s="17">
        <f t="shared" si="13"/>
        <v>5956267714</v>
      </c>
      <c r="G104" s="17">
        <f t="shared" si="8"/>
        <v>0.30187626158513481</v>
      </c>
      <c r="H104" s="17">
        <f t="shared" si="9"/>
        <v>0.19482212885558689</v>
      </c>
      <c r="I104" s="17">
        <f t="shared" si="10"/>
        <v>0.30187626158513481</v>
      </c>
      <c r="J104" s="17">
        <f t="shared" si="11"/>
        <v>58968301725</v>
      </c>
    </row>
    <row r="105" spans="1:10" x14ac:dyDescent="0.25">
      <c r="A105" s="17" t="s">
        <v>86</v>
      </c>
      <c r="B105" s="53">
        <v>11911</v>
      </c>
      <c r="C105" s="55">
        <v>3523</v>
      </c>
      <c r="D105" s="17">
        <f t="shared" si="7"/>
        <v>41962453</v>
      </c>
      <c r="E105" s="17">
        <f t="shared" si="12"/>
        <v>636876</v>
      </c>
      <c r="F105" s="17">
        <f t="shared" si="13"/>
        <v>5998230167</v>
      </c>
      <c r="G105" s="17">
        <f t="shared" si="8"/>
        <v>0.3035554358679825</v>
      </c>
      <c r="H105" s="17">
        <f t="shared" si="9"/>
        <v>0.19619466864358986</v>
      </c>
      <c r="I105" s="17">
        <f t="shared" si="10"/>
        <v>0.3035554358679825</v>
      </c>
      <c r="J105" s="17">
        <f t="shared" si="11"/>
        <v>499814777683</v>
      </c>
    </row>
    <row r="106" spans="1:10" x14ac:dyDescent="0.25">
      <c r="A106" s="17" t="s">
        <v>111</v>
      </c>
      <c r="B106" s="53">
        <v>12139</v>
      </c>
      <c r="C106" s="54">
        <v>770</v>
      </c>
      <c r="D106" s="17">
        <f t="shared" si="7"/>
        <v>9347030</v>
      </c>
      <c r="E106" s="17">
        <f t="shared" si="12"/>
        <v>637646</v>
      </c>
      <c r="F106" s="17">
        <f t="shared" si="13"/>
        <v>6007577197</v>
      </c>
      <c r="G106" s="17">
        <f t="shared" si="8"/>
        <v>0.3039224424526526</v>
      </c>
      <c r="H106" s="17">
        <f t="shared" si="9"/>
        <v>0.19650039840096742</v>
      </c>
      <c r="I106" s="17">
        <f t="shared" si="10"/>
        <v>0.3039224424526526</v>
      </c>
      <c r="J106" s="17">
        <f t="shared" si="11"/>
        <v>113463597170</v>
      </c>
    </row>
    <row r="107" spans="1:10" x14ac:dyDescent="0.25">
      <c r="A107" s="17" t="s">
        <v>158</v>
      </c>
      <c r="B107" s="53">
        <v>12264</v>
      </c>
      <c r="C107" s="54">
        <v>644</v>
      </c>
      <c r="D107" s="17">
        <f t="shared" si="7"/>
        <v>7898016</v>
      </c>
      <c r="E107" s="17">
        <f t="shared" si="12"/>
        <v>638290</v>
      </c>
      <c r="F107" s="17">
        <f t="shared" si="13"/>
        <v>6015475213</v>
      </c>
      <c r="G107" s="17">
        <f t="shared" si="8"/>
        <v>0.30422939341437666</v>
      </c>
      <c r="H107" s="17">
        <f t="shared" si="9"/>
        <v>0.19675873270774125</v>
      </c>
      <c r="I107" s="17">
        <f t="shared" si="10"/>
        <v>0.30422939341437666</v>
      </c>
      <c r="J107" s="17">
        <f t="shared" si="11"/>
        <v>96861268224</v>
      </c>
    </row>
    <row r="108" spans="1:10" x14ac:dyDescent="0.25">
      <c r="A108" s="17" t="s">
        <v>135</v>
      </c>
      <c r="B108" s="53">
        <v>12265</v>
      </c>
      <c r="C108" s="55">
        <v>1389</v>
      </c>
      <c r="D108" s="17">
        <f t="shared" si="7"/>
        <v>17036085</v>
      </c>
      <c r="E108" s="17">
        <f t="shared" si="12"/>
        <v>639679</v>
      </c>
      <c r="F108" s="17">
        <f t="shared" si="13"/>
        <v>6032511298</v>
      </c>
      <c r="G108" s="17">
        <f t="shared" si="8"/>
        <v>0.30489143516256723</v>
      </c>
      <c r="H108" s="17">
        <f t="shared" si="9"/>
        <v>0.19731596191677486</v>
      </c>
      <c r="I108" s="17">
        <f t="shared" si="10"/>
        <v>0.30489143516256723</v>
      </c>
      <c r="J108" s="17">
        <f t="shared" si="11"/>
        <v>208947582525</v>
      </c>
    </row>
    <row r="109" spans="1:10" x14ac:dyDescent="0.25">
      <c r="A109" s="17" t="s">
        <v>151</v>
      </c>
      <c r="B109" s="53">
        <v>12400</v>
      </c>
      <c r="C109" s="54">
        <v>639</v>
      </c>
      <c r="D109" s="17">
        <f t="shared" si="7"/>
        <v>7923600</v>
      </c>
      <c r="E109" s="17">
        <f t="shared" si="12"/>
        <v>640318</v>
      </c>
      <c r="F109" s="17">
        <f t="shared" si="13"/>
        <v>6040434898</v>
      </c>
      <c r="G109" s="17">
        <f t="shared" si="8"/>
        <v>0.3051960029646506</v>
      </c>
      <c r="H109" s="17">
        <f t="shared" si="9"/>
        <v>0.19757513304445465</v>
      </c>
      <c r="I109" s="17">
        <f t="shared" si="10"/>
        <v>0.3051960029646506</v>
      </c>
      <c r="J109" s="17">
        <f t="shared" si="11"/>
        <v>98252640000</v>
      </c>
    </row>
    <row r="110" spans="1:10" x14ac:dyDescent="0.25">
      <c r="A110" s="17" t="s">
        <v>122</v>
      </c>
      <c r="B110" s="53">
        <v>12494</v>
      </c>
      <c r="C110" s="55">
        <v>19202</v>
      </c>
      <c r="D110" s="17">
        <f t="shared" si="7"/>
        <v>239909788</v>
      </c>
      <c r="E110" s="17">
        <f t="shared" si="12"/>
        <v>659520</v>
      </c>
      <c r="F110" s="17">
        <f t="shared" si="13"/>
        <v>6280344686</v>
      </c>
      <c r="G110" s="17">
        <f t="shared" si="8"/>
        <v>0.31434828924885189</v>
      </c>
      <c r="H110" s="17">
        <f t="shared" si="9"/>
        <v>0.2054222846292621</v>
      </c>
      <c r="I110" s="17">
        <f t="shared" si="10"/>
        <v>0.31434828924885189</v>
      </c>
      <c r="J110" s="17">
        <f t="shared" si="11"/>
        <v>2997432891272</v>
      </c>
    </row>
    <row r="111" spans="1:10" x14ac:dyDescent="0.25">
      <c r="A111" s="17" t="s">
        <v>48</v>
      </c>
      <c r="B111" s="53">
        <v>12527</v>
      </c>
      <c r="C111" s="54">
        <v>79</v>
      </c>
      <c r="D111" s="17">
        <f t="shared" si="7"/>
        <v>989633</v>
      </c>
      <c r="E111" s="17">
        <f t="shared" si="12"/>
        <v>659599</v>
      </c>
      <c r="F111" s="17">
        <f t="shared" si="13"/>
        <v>6281334319</v>
      </c>
      <c r="G111" s="17">
        <f t="shared" si="8"/>
        <v>0.31438594317117519</v>
      </c>
      <c r="H111" s="17">
        <f t="shared" si="9"/>
        <v>0.20545465429716547</v>
      </c>
      <c r="I111" s="17">
        <f t="shared" si="10"/>
        <v>0.31438594317117519</v>
      </c>
      <c r="J111" s="17">
        <f t="shared" si="11"/>
        <v>12397132591</v>
      </c>
    </row>
    <row r="112" spans="1:10" x14ac:dyDescent="0.25">
      <c r="A112" s="17" t="s">
        <v>119</v>
      </c>
      <c r="B112" s="53">
        <v>12548</v>
      </c>
      <c r="C112" s="55">
        <v>55215</v>
      </c>
      <c r="D112" s="17">
        <f t="shared" si="7"/>
        <v>692837820</v>
      </c>
      <c r="E112" s="17">
        <f t="shared" si="12"/>
        <v>714814</v>
      </c>
      <c r="F112" s="17">
        <f t="shared" si="13"/>
        <v>6974172139</v>
      </c>
      <c r="G112" s="17">
        <f t="shared" si="8"/>
        <v>0.34070317508358933</v>
      </c>
      <c r="H112" s="17">
        <f t="shared" si="9"/>
        <v>0.22811652000323471</v>
      </c>
      <c r="I112" s="17">
        <f t="shared" si="10"/>
        <v>0.34070317508358933</v>
      </c>
      <c r="J112" s="17">
        <f t="shared" si="11"/>
        <v>8693728965360</v>
      </c>
    </row>
    <row r="113" spans="1:10" x14ac:dyDescent="0.25">
      <c r="A113" s="17" t="s">
        <v>169</v>
      </c>
      <c r="B113" s="53">
        <v>12732</v>
      </c>
      <c r="C113" s="55">
        <v>3252</v>
      </c>
      <c r="D113" s="17">
        <f t="shared" si="7"/>
        <v>41404464</v>
      </c>
      <c r="E113" s="17">
        <f t="shared" si="12"/>
        <v>718066</v>
      </c>
      <c r="F113" s="17">
        <f t="shared" si="13"/>
        <v>7015576603</v>
      </c>
      <c r="G113" s="17">
        <f t="shared" si="8"/>
        <v>0.34225318211391026</v>
      </c>
      <c r="H113" s="17">
        <f t="shared" si="9"/>
        <v>0.22947080866316924</v>
      </c>
      <c r="I113" s="17">
        <f t="shared" si="10"/>
        <v>0.34225318211391026</v>
      </c>
      <c r="J113" s="17">
        <f t="shared" si="11"/>
        <v>527161635648</v>
      </c>
    </row>
    <row r="114" spans="1:10" x14ac:dyDescent="0.25">
      <c r="A114" s="17" t="s">
        <v>38</v>
      </c>
      <c r="B114" s="53">
        <v>12734</v>
      </c>
      <c r="C114" s="54">
        <v>260</v>
      </c>
      <c r="D114" s="17">
        <f t="shared" si="7"/>
        <v>3310840</v>
      </c>
      <c r="E114" s="17">
        <f t="shared" si="12"/>
        <v>718326</v>
      </c>
      <c r="F114" s="17">
        <f t="shared" si="13"/>
        <v>7018887443</v>
      </c>
      <c r="G114" s="17">
        <f t="shared" si="8"/>
        <v>0.34237710641522745</v>
      </c>
      <c r="H114" s="17">
        <f t="shared" si="9"/>
        <v>0.22957910213285063</v>
      </c>
      <c r="I114" s="17">
        <f t="shared" si="10"/>
        <v>0.34237710641522745</v>
      </c>
      <c r="J114" s="17">
        <f t="shared" si="11"/>
        <v>42160236560</v>
      </c>
    </row>
    <row r="115" spans="1:10" x14ac:dyDescent="0.25">
      <c r="A115" s="17" t="s">
        <v>140</v>
      </c>
      <c r="B115" s="53">
        <v>12755</v>
      </c>
      <c r="C115" s="55">
        <v>48490</v>
      </c>
      <c r="D115" s="17">
        <f t="shared" si="7"/>
        <v>618489950</v>
      </c>
      <c r="E115" s="17">
        <f t="shared" si="12"/>
        <v>766816</v>
      </c>
      <c r="F115" s="17">
        <f t="shared" si="13"/>
        <v>7637377393</v>
      </c>
      <c r="G115" s="17">
        <f t="shared" si="8"/>
        <v>0.36548898861088008</v>
      </c>
      <c r="H115" s="17">
        <f t="shared" si="9"/>
        <v>0.24980914123125531</v>
      </c>
      <c r="I115" s="17">
        <f t="shared" si="10"/>
        <v>0.36548898861088008</v>
      </c>
      <c r="J115" s="17">
        <f t="shared" si="11"/>
        <v>7888839312250</v>
      </c>
    </row>
    <row r="116" spans="1:10" x14ac:dyDescent="0.25">
      <c r="A116" s="17" t="s">
        <v>112</v>
      </c>
      <c r="B116" s="53">
        <v>12882</v>
      </c>
      <c r="C116" s="55">
        <v>10240</v>
      </c>
      <c r="D116" s="17">
        <f t="shared" si="7"/>
        <v>131911680</v>
      </c>
      <c r="E116" s="17">
        <f t="shared" si="12"/>
        <v>777056</v>
      </c>
      <c r="F116" s="17">
        <f t="shared" si="13"/>
        <v>7769289073</v>
      </c>
      <c r="G116" s="17">
        <f t="shared" si="8"/>
        <v>0.3703696995550641</v>
      </c>
      <c r="H116" s="17">
        <f t="shared" si="9"/>
        <v>0.25412380866269257</v>
      </c>
      <c r="I116" s="17">
        <f t="shared" si="10"/>
        <v>0.3703696995550641</v>
      </c>
      <c r="J116" s="17">
        <f t="shared" si="11"/>
        <v>1699286261760</v>
      </c>
    </row>
    <row r="117" spans="1:10" x14ac:dyDescent="0.25">
      <c r="A117" s="17" t="s">
        <v>164</v>
      </c>
      <c r="B117" s="53">
        <v>12902</v>
      </c>
      <c r="C117" s="54">
        <v>203</v>
      </c>
      <c r="D117" s="17">
        <f t="shared" si="7"/>
        <v>2619106</v>
      </c>
      <c r="E117" s="17">
        <f t="shared" si="12"/>
        <v>777259</v>
      </c>
      <c r="F117" s="17">
        <f t="shared" si="13"/>
        <v>7771908179</v>
      </c>
      <c r="G117" s="17">
        <f t="shared" si="8"/>
        <v>0.37046645583647714</v>
      </c>
      <c r="H117" s="17">
        <f t="shared" si="9"/>
        <v>0.25420947637125091</v>
      </c>
      <c r="I117" s="17">
        <f t="shared" si="10"/>
        <v>0.37046645583647714</v>
      </c>
      <c r="J117" s="17">
        <f t="shared" si="11"/>
        <v>33791705612</v>
      </c>
    </row>
    <row r="118" spans="1:10" x14ac:dyDescent="0.25">
      <c r="A118" s="17" t="s">
        <v>78</v>
      </c>
      <c r="B118" s="53">
        <v>12936</v>
      </c>
      <c r="C118" s="55">
        <v>1046</v>
      </c>
      <c r="D118" s="17">
        <f t="shared" si="7"/>
        <v>13531056</v>
      </c>
      <c r="E118" s="17">
        <f t="shared" si="12"/>
        <v>778305</v>
      </c>
      <c r="F118" s="17">
        <f t="shared" si="13"/>
        <v>7785439235</v>
      </c>
      <c r="G118" s="17">
        <f t="shared" si="8"/>
        <v>0.37096501283331468</v>
      </c>
      <c r="H118" s="17">
        <f t="shared" si="9"/>
        <v>0.2546520604292824</v>
      </c>
      <c r="I118" s="17">
        <f t="shared" si="10"/>
        <v>0.37096501283331468</v>
      </c>
      <c r="J118" s="17">
        <f t="shared" si="11"/>
        <v>175037740416</v>
      </c>
    </row>
    <row r="119" spans="1:10" x14ac:dyDescent="0.25">
      <c r="A119" s="17" t="s">
        <v>108</v>
      </c>
      <c r="B119" s="53">
        <v>12938</v>
      </c>
      <c r="C119" s="55">
        <v>17176</v>
      </c>
      <c r="D119" s="17">
        <f t="shared" si="7"/>
        <v>222223088</v>
      </c>
      <c r="E119" s="17">
        <f t="shared" si="12"/>
        <v>795481</v>
      </c>
      <c r="F119" s="17">
        <f t="shared" si="13"/>
        <v>8007662323</v>
      </c>
      <c r="G119" s="17">
        <f t="shared" si="8"/>
        <v>0.37915164283109831</v>
      </c>
      <c r="H119" s="17">
        <f t="shared" si="9"/>
        <v>0.26192070199541978</v>
      </c>
      <c r="I119" s="17">
        <f t="shared" si="10"/>
        <v>0.37915164283109831</v>
      </c>
      <c r="J119" s="17">
        <f t="shared" si="11"/>
        <v>2875122312544</v>
      </c>
    </row>
    <row r="120" spans="1:10" x14ac:dyDescent="0.25">
      <c r="A120" s="17" t="s">
        <v>50</v>
      </c>
      <c r="B120" s="53">
        <v>13389</v>
      </c>
      <c r="C120" s="54">
        <v>977</v>
      </c>
      <c r="D120" s="17">
        <f t="shared" si="7"/>
        <v>13081053</v>
      </c>
      <c r="E120" s="17">
        <f t="shared" si="12"/>
        <v>796458</v>
      </c>
      <c r="F120" s="17">
        <f t="shared" si="13"/>
        <v>8020743376</v>
      </c>
      <c r="G120" s="17">
        <f t="shared" si="8"/>
        <v>0.37961731222489403</v>
      </c>
      <c r="H120" s="17">
        <f t="shared" si="9"/>
        <v>0.26234856701349857</v>
      </c>
      <c r="I120" s="17">
        <f t="shared" si="10"/>
        <v>0.37961731222489403</v>
      </c>
      <c r="J120" s="17">
        <f t="shared" si="11"/>
        <v>175142218617</v>
      </c>
    </row>
    <row r="121" spans="1:10" x14ac:dyDescent="0.25">
      <c r="A121" s="17" t="s">
        <v>167</v>
      </c>
      <c r="B121" s="53">
        <v>13411</v>
      </c>
      <c r="C121" s="55">
        <v>1005</v>
      </c>
      <c r="D121" s="17">
        <f t="shared" si="7"/>
        <v>13478055</v>
      </c>
      <c r="E121" s="17">
        <f t="shared" si="12"/>
        <v>797463</v>
      </c>
      <c r="F121" s="17">
        <f t="shared" si="13"/>
        <v>8034221431</v>
      </c>
      <c r="G121" s="17">
        <f t="shared" si="8"/>
        <v>0.38009632731267767</v>
      </c>
      <c r="H121" s="17">
        <f t="shared" si="9"/>
        <v>0.26278941747456175</v>
      </c>
      <c r="I121" s="17">
        <f t="shared" si="10"/>
        <v>0.38009632731267767</v>
      </c>
      <c r="J121" s="17">
        <f t="shared" si="11"/>
        <v>180754195605</v>
      </c>
    </row>
    <row r="122" spans="1:10" x14ac:dyDescent="0.25">
      <c r="A122" s="17" t="s">
        <v>114</v>
      </c>
      <c r="B122" s="53">
        <v>13563</v>
      </c>
      <c r="C122" s="55">
        <v>30314</v>
      </c>
      <c r="D122" s="17">
        <f t="shared" si="7"/>
        <v>411148782</v>
      </c>
      <c r="E122" s="17">
        <f t="shared" si="12"/>
        <v>827777</v>
      </c>
      <c r="F122" s="17">
        <f t="shared" si="13"/>
        <v>8445370213</v>
      </c>
      <c r="G122" s="17">
        <f t="shared" si="8"/>
        <v>0.39454494758240372</v>
      </c>
      <c r="H122" s="17">
        <f t="shared" si="9"/>
        <v>0.2762375841507082</v>
      </c>
      <c r="I122" s="17">
        <f t="shared" si="10"/>
        <v>0.39454494758240372</v>
      </c>
      <c r="J122" s="17">
        <f t="shared" si="11"/>
        <v>5576410930266</v>
      </c>
    </row>
    <row r="123" spans="1:10" x14ac:dyDescent="0.25">
      <c r="A123" s="17" t="s">
        <v>185</v>
      </c>
      <c r="B123" s="53">
        <v>13594</v>
      </c>
      <c r="C123" s="55">
        <v>23613</v>
      </c>
      <c r="D123" s="17">
        <f t="shared" si="7"/>
        <v>320995122</v>
      </c>
      <c r="E123" s="17">
        <f t="shared" si="12"/>
        <v>851390</v>
      </c>
      <c r="F123" s="17">
        <f t="shared" si="13"/>
        <v>8766365335</v>
      </c>
      <c r="G123" s="17">
        <f t="shared" si="8"/>
        <v>0.40579965730164369</v>
      </c>
      <c r="H123" s="17">
        <f t="shared" si="9"/>
        <v>0.28673693643356613</v>
      </c>
      <c r="I123" s="17">
        <f t="shared" si="10"/>
        <v>0.40579965730164369</v>
      </c>
      <c r="J123" s="17">
        <f t="shared" si="11"/>
        <v>4363607688468</v>
      </c>
    </row>
    <row r="124" spans="1:10" x14ac:dyDescent="0.25">
      <c r="A124" s="17" t="s">
        <v>143</v>
      </c>
      <c r="B124" s="53">
        <v>13641</v>
      </c>
      <c r="C124" s="55">
        <v>8417</v>
      </c>
      <c r="D124" s="17">
        <f t="shared" si="7"/>
        <v>114816297</v>
      </c>
      <c r="E124" s="17">
        <f t="shared" si="12"/>
        <v>859807</v>
      </c>
      <c r="F124" s="17">
        <f t="shared" si="13"/>
        <v>8881181632</v>
      </c>
      <c r="G124" s="17">
        <f t="shared" si="8"/>
        <v>0.40981146824082304</v>
      </c>
      <c r="H124" s="17">
        <f t="shared" si="9"/>
        <v>0.29049243509194211</v>
      </c>
      <c r="I124" s="17">
        <f t="shared" si="10"/>
        <v>0.40981146824082304</v>
      </c>
      <c r="J124" s="17">
        <f t="shared" si="11"/>
        <v>1566209107377</v>
      </c>
    </row>
    <row r="125" spans="1:10" x14ac:dyDescent="0.25">
      <c r="A125" s="17" t="s">
        <v>80</v>
      </c>
      <c r="B125" s="53">
        <v>13742</v>
      </c>
      <c r="C125" s="55">
        <v>2894</v>
      </c>
      <c r="D125" s="17">
        <f t="shared" si="7"/>
        <v>39769348</v>
      </c>
      <c r="E125" s="17">
        <f t="shared" si="12"/>
        <v>862701</v>
      </c>
      <c r="F125" s="17">
        <f t="shared" si="13"/>
        <v>8920950980</v>
      </c>
      <c r="G125" s="17">
        <f t="shared" si="8"/>
        <v>0.41119084104086878</v>
      </c>
      <c r="H125" s="17">
        <f t="shared" si="9"/>
        <v>0.29179324113569116</v>
      </c>
      <c r="I125" s="17">
        <f t="shared" si="10"/>
        <v>0.41119084104086878</v>
      </c>
      <c r="J125" s="17">
        <f t="shared" si="11"/>
        <v>546510380216</v>
      </c>
    </row>
    <row r="126" spans="1:10" x14ac:dyDescent="0.25">
      <c r="A126" s="17" t="s">
        <v>56</v>
      </c>
      <c r="B126" s="53">
        <v>13849</v>
      </c>
      <c r="C126" s="55">
        <v>1090</v>
      </c>
      <c r="D126" s="17">
        <f t="shared" si="7"/>
        <v>15095410</v>
      </c>
      <c r="E126" s="17">
        <f t="shared" si="12"/>
        <v>863791</v>
      </c>
      <c r="F126" s="17">
        <f t="shared" si="13"/>
        <v>8936046390</v>
      </c>
      <c r="G126" s="17">
        <f t="shared" si="8"/>
        <v>0.41171036984254467</v>
      </c>
      <c r="H126" s="17">
        <f t="shared" si="9"/>
        <v>0.29228699327266033</v>
      </c>
      <c r="I126" s="17">
        <f t="shared" si="10"/>
        <v>0.41171036984254467</v>
      </c>
      <c r="J126" s="17">
        <f t="shared" si="11"/>
        <v>209056333090</v>
      </c>
    </row>
    <row r="127" spans="1:10" x14ac:dyDescent="0.25">
      <c r="A127" s="17" t="s">
        <v>94</v>
      </c>
      <c r="B127" s="53">
        <v>13974</v>
      </c>
      <c r="C127" s="54">
        <v>190</v>
      </c>
      <c r="D127" s="17">
        <f t="shared" si="7"/>
        <v>2655060</v>
      </c>
      <c r="E127" s="17">
        <f t="shared" si="12"/>
        <v>863981</v>
      </c>
      <c r="F127" s="17">
        <f t="shared" si="13"/>
        <v>8938701450</v>
      </c>
      <c r="G127" s="17">
        <f t="shared" si="8"/>
        <v>0.41180092990889183</v>
      </c>
      <c r="H127" s="17">
        <f t="shared" si="9"/>
        <v>0.29237383699196184</v>
      </c>
      <c r="I127" s="17">
        <f t="shared" si="10"/>
        <v>0.41180092990889183</v>
      </c>
      <c r="J127" s="17">
        <f t="shared" si="11"/>
        <v>37101808440</v>
      </c>
    </row>
    <row r="128" spans="1:10" x14ac:dyDescent="0.25">
      <c r="A128" s="17" t="s">
        <v>58</v>
      </c>
      <c r="B128" s="53">
        <v>13982</v>
      </c>
      <c r="C128" s="54">
        <v>512</v>
      </c>
      <c r="D128" s="17">
        <f t="shared" si="7"/>
        <v>7158784</v>
      </c>
      <c r="E128" s="17">
        <f t="shared" si="12"/>
        <v>864493</v>
      </c>
      <c r="F128" s="17">
        <f t="shared" si="13"/>
        <v>8945860234</v>
      </c>
      <c r="G128" s="17">
        <f t="shared" si="8"/>
        <v>0.41204496545610103</v>
      </c>
      <c r="H128" s="17">
        <f t="shared" si="9"/>
        <v>0.29260799193694847</v>
      </c>
      <c r="I128" s="17">
        <f t="shared" si="10"/>
        <v>0.41204496545610103</v>
      </c>
      <c r="J128" s="17">
        <f t="shared" si="11"/>
        <v>100094117888</v>
      </c>
    </row>
    <row r="129" spans="1:10" x14ac:dyDescent="0.25">
      <c r="A129" s="17" t="s">
        <v>123</v>
      </c>
      <c r="B129" s="53">
        <v>14010</v>
      </c>
      <c r="C129" s="55">
        <v>1109</v>
      </c>
      <c r="D129" s="17">
        <f t="shared" si="7"/>
        <v>15537090</v>
      </c>
      <c r="E129" s="17">
        <f t="shared" si="12"/>
        <v>865602</v>
      </c>
      <c r="F129" s="17">
        <f t="shared" si="13"/>
        <v>8961397324</v>
      </c>
      <c r="G129" s="17">
        <f t="shared" si="8"/>
        <v>0.41257355026441156</v>
      </c>
      <c r="H129" s="17">
        <f t="shared" si="9"/>
        <v>0.29311619087886409</v>
      </c>
      <c r="I129" s="17">
        <f t="shared" si="10"/>
        <v>0.41257355026441156</v>
      </c>
      <c r="J129" s="17">
        <f t="shared" si="11"/>
        <v>217674630900</v>
      </c>
    </row>
    <row r="130" spans="1:10" x14ac:dyDescent="0.25">
      <c r="A130" s="17" t="s">
        <v>125</v>
      </c>
      <c r="B130" s="53">
        <v>14060</v>
      </c>
      <c r="C130" s="55">
        <v>9278</v>
      </c>
      <c r="D130" s="17">
        <f t="shared" si="7"/>
        <v>130448680</v>
      </c>
      <c r="E130" s="17">
        <f t="shared" si="12"/>
        <v>874880</v>
      </c>
      <c r="F130" s="17">
        <f t="shared" si="13"/>
        <v>9091846004</v>
      </c>
      <c r="G130" s="17">
        <f t="shared" si="8"/>
        <v>0.41699574129372202</v>
      </c>
      <c r="H130" s="17">
        <f t="shared" si="9"/>
        <v>0.29738300539498563</v>
      </c>
      <c r="I130" s="17">
        <f t="shared" si="10"/>
        <v>0.41699574129372202</v>
      </c>
      <c r="J130" s="17">
        <f t="shared" si="11"/>
        <v>1834108440800</v>
      </c>
    </row>
    <row r="131" spans="1:10" x14ac:dyDescent="0.25">
      <c r="A131" s="17" t="s">
        <v>177</v>
      </c>
      <c r="B131" s="53">
        <v>14077</v>
      </c>
      <c r="C131" s="54">
        <v>861</v>
      </c>
      <c r="D131" s="17">
        <f t="shared" si="7"/>
        <v>12120297</v>
      </c>
      <c r="E131" s="17">
        <f t="shared" si="12"/>
        <v>875741</v>
      </c>
      <c r="F131" s="17">
        <f t="shared" si="13"/>
        <v>9103966301</v>
      </c>
      <c r="G131" s="17">
        <f t="shared" si="8"/>
        <v>0.41740612138385313</v>
      </c>
      <c r="H131" s="17">
        <f t="shared" si="9"/>
        <v>0.29777944527601241</v>
      </c>
      <c r="I131" s="17">
        <f t="shared" si="10"/>
        <v>0.41740612138385313</v>
      </c>
      <c r="J131" s="17">
        <f t="shared" si="11"/>
        <v>170617420869</v>
      </c>
    </row>
    <row r="132" spans="1:10" x14ac:dyDescent="0.25">
      <c r="A132" s="17" t="s">
        <v>36</v>
      </c>
      <c r="B132" s="53">
        <v>14188</v>
      </c>
      <c r="C132" s="54">
        <v>554</v>
      </c>
      <c r="D132" s="17">
        <f t="shared" ref="D132:D195" si="14">B132*C132</f>
        <v>7860152</v>
      </c>
      <c r="E132" s="17">
        <f t="shared" si="12"/>
        <v>876295</v>
      </c>
      <c r="F132" s="17">
        <f t="shared" si="13"/>
        <v>9111826453</v>
      </c>
      <c r="G132" s="17">
        <f t="shared" ref="G132:G195" si="15">E132/2098055</f>
        <v>0.41767017547204432</v>
      </c>
      <c r="H132" s="17">
        <f t="shared" ref="H132:H195" si="16">F132/30572849958</f>
        <v>0.29803654109831224</v>
      </c>
      <c r="I132" s="17">
        <f t="shared" ref="I132:I195" si="17">G132</f>
        <v>0.41767017547204432</v>
      </c>
      <c r="J132" s="17">
        <f t="shared" ref="J132:J195" si="18">B132^2*C132</f>
        <v>111519836576</v>
      </c>
    </row>
    <row r="133" spans="1:10" x14ac:dyDescent="0.25">
      <c r="A133" s="17" t="s">
        <v>138</v>
      </c>
      <c r="B133" s="53">
        <v>14289</v>
      </c>
      <c r="C133" s="55">
        <v>14540</v>
      </c>
      <c r="D133" s="17">
        <f t="shared" si="14"/>
        <v>207762060</v>
      </c>
      <c r="E133" s="17">
        <f t="shared" ref="E133:E196" si="19">C133+E132</f>
        <v>890835</v>
      </c>
      <c r="F133" s="17">
        <f t="shared" ref="F133:F196" si="20">F132+D133</f>
        <v>9319588513</v>
      </c>
      <c r="G133" s="17">
        <f t="shared" si="15"/>
        <v>0.42460040370724311</v>
      </c>
      <c r="H133" s="17">
        <f t="shared" si="16"/>
        <v>0.30483218037582205</v>
      </c>
      <c r="I133" s="17">
        <f t="shared" si="17"/>
        <v>0.42460040370724311</v>
      </c>
      <c r="J133" s="17">
        <f t="shared" si="18"/>
        <v>2968712075340</v>
      </c>
    </row>
    <row r="134" spans="1:10" x14ac:dyDescent="0.25">
      <c r="A134" s="17" t="s">
        <v>126</v>
      </c>
      <c r="B134" s="53">
        <v>14321</v>
      </c>
      <c r="C134" s="55">
        <v>10413</v>
      </c>
      <c r="D134" s="17">
        <f t="shared" si="14"/>
        <v>149124573</v>
      </c>
      <c r="E134" s="17">
        <f t="shared" si="19"/>
        <v>901248</v>
      </c>
      <c r="F134" s="17">
        <f t="shared" si="20"/>
        <v>9468713086</v>
      </c>
      <c r="G134" s="17">
        <f t="shared" si="15"/>
        <v>0.42956357197499589</v>
      </c>
      <c r="H134" s="17">
        <f t="shared" si="16"/>
        <v>0.3097098601866628</v>
      </c>
      <c r="I134" s="17">
        <f t="shared" si="17"/>
        <v>0.42956357197499589</v>
      </c>
      <c r="J134" s="17">
        <f t="shared" si="18"/>
        <v>2135613009933</v>
      </c>
    </row>
    <row r="135" spans="1:10" x14ac:dyDescent="0.25">
      <c r="A135" s="17" t="s">
        <v>129</v>
      </c>
      <c r="B135" s="53">
        <v>14322</v>
      </c>
      <c r="C135" s="55">
        <v>19913</v>
      </c>
      <c r="D135" s="17">
        <f t="shared" si="14"/>
        <v>285193986</v>
      </c>
      <c r="E135" s="17">
        <f t="shared" si="19"/>
        <v>921161</v>
      </c>
      <c r="F135" s="17">
        <f t="shared" si="20"/>
        <v>9753907072</v>
      </c>
      <c r="G135" s="17">
        <f t="shared" si="15"/>
        <v>0.43905474356010687</v>
      </c>
      <c r="H135" s="17">
        <f t="shared" si="16"/>
        <v>0.3190382017181782</v>
      </c>
      <c r="I135" s="17">
        <f t="shared" si="17"/>
        <v>0.43905474356010687</v>
      </c>
      <c r="J135" s="17">
        <f t="shared" si="18"/>
        <v>4084548267492</v>
      </c>
    </row>
    <row r="136" spans="1:10" x14ac:dyDescent="0.25">
      <c r="A136" s="17" t="s">
        <v>89</v>
      </c>
      <c r="B136" s="53">
        <v>14533</v>
      </c>
      <c r="C136" s="54">
        <v>254</v>
      </c>
      <c r="D136" s="17">
        <f t="shared" si="14"/>
        <v>3691382</v>
      </c>
      <c r="E136" s="17">
        <f t="shared" si="19"/>
        <v>921415</v>
      </c>
      <c r="F136" s="17">
        <f t="shared" si="20"/>
        <v>9757598454</v>
      </c>
      <c r="G136" s="17">
        <f t="shared" si="15"/>
        <v>0.43917580806985518</v>
      </c>
      <c r="H136" s="17">
        <f t="shared" si="16"/>
        <v>0.31915894224466074</v>
      </c>
      <c r="I136" s="17">
        <f t="shared" si="17"/>
        <v>0.43917580806985518</v>
      </c>
      <c r="J136" s="17">
        <f t="shared" si="18"/>
        <v>53646854606</v>
      </c>
    </row>
    <row r="137" spans="1:10" x14ac:dyDescent="0.25">
      <c r="A137" s="17" t="s">
        <v>104</v>
      </c>
      <c r="B137" s="53">
        <v>14677</v>
      </c>
      <c r="C137" s="54">
        <v>883</v>
      </c>
      <c r="D137" s="17">
        <f t="shared" si="14"/>
        <v>12959791</v>
      </c>
      <c r="E137" s="17">
        <f t="shared" si="19"/>
        <v>922298</v>
      </c>
      <c r="F137" s="17">
        <f t="shared" si="20"/>
        <v>9770558245</v>
      </c>
      <c r="G137" s="17">
        <f t="shared" si="15"/>
        <v>0.43959667406240543</v>
      </c>
      <c r="H137" s="17">
        <f t="shared" si="16"/>
        <v>0.31958284093313116</v>
      </c>
      <c r="I137" s="17">
        <f t="shared" si="17"/>
        <v>0.43959667406240543</v>
      </c>
      <c r="J137" s="17">
        <f t="shared" si="18"/>
        <v>190210852507</v>
      </c>
    </row>
    <row r="138" spans="1:10" x14ac:dyDescent="0.25">
      <c r="A138" s="17" t="s">
        <v>142</v>
      </c>
      <c r="B138" s="53">
        <v>15071</v>
      </c>
      <c r="C138" s="55">
        <v>358875</v>
      </c>
      <c r="D138" s="17">
        <f t="shared" si="14"/>
        <v>5408605125</v>
      </c>
      <c r="E138" s="17">
        <f t="shared" si="19"/>
        <v>1281173</v>
      </c>
      <c r="F138" s="17">
        <f t="shared" si="20"/>
        <v>15179163370</v>
      </c>
      <c r="G138" s="17">
        <f t="shared" si="15"/>
        <v>0.61064795727471399</v>
      </c>
      <c r="H138" s="17">
        <f t="shared" si="16"/>
        <v>0.49649160581537694</v>
      </c>
      <c r="I138" s="17">
        <f t="shared" si="17"/>
        <v>0.61064795727471399</v>
      </c>
      <c r="J138" s="17">
        <f t="shared" si="18"/>
        <v>81513087838875</v>
      </c>
    </row>
    <row r="139" spans="1:10" x14ac:dyDescent="0.25">
      <c r="A139" s="17" t="s">
        <v>174</v>
      </c>
      <c r="B139" s="53">
        <v>15128</v>
      </c>
      <c r="C139" s="55">
        <v>7338</v>
      </c>
      <c r="D139" s="17">
        <f t="shared" si="14"/>
        <v>111009264</v>
      </c>
      <c r="E139" s="17">
        <f t="shared" si="19"/>
        <v>1288511</v>
      </c>
      <c r="F139" s="17">
        <f t="shared" si="20"/>
        <v>15290172634</v>
      </c>
      <c r="G139" s="17">
        <f t="shared" si="15"/>
        <v>0.61414548236342703</v>
      </c>
      <c r="H139" s="17">
        <f t="shared" si="16"/>
        <v>0.50012258114651231</v>
      </c>
      <c r="I139" s="17">
        <f t="shared" si="17"/>
        <v>0.61414548236342703</v>
      </c>
      <c r="J139" s="17">
        <f t="shared" si="18"/>
        <v>1679348145792</v>
      </c>
    </row>
    <row r="140" spans="1:10" x14ac:dyDescent="0.25">
      <c r="A140" s="17" t="s">
        <v>184</v>
      </c>
      <c r="B140" s="53">
        <v>15163</v>
      </c>
      <c r="C140" s="54">
        <v>684</v>
      </c>
      <c r="D140" s="17">
        <f t="shared" si="14"/>
        <v>10371492</v>
      </c>
      <c r="E140" s="17">
        <f t="shared" si="19"/>
        <v>1289195</v>
      </c>
      <c r="F140" s="17">
        <f t="shared" si="20"/>
        <v>15300544126</v>
      </c>
      <c r="G140" s="17">
        <f t="shared" si="15"/>
        <v>0.6144714986022769</v>
      </c>
      <c r="H140" s="17">
        <f t="shared" si="16"/>
        <v>0.50046181978518178</v>
      </c>
      <c r="I140" s="17">
        <f t="shared" si="17"/>
        <v>0.6144714986022769</v>
      </c>
      <c r="J140" s="17">
        <f t="shared" si="18"/>
        <v>157262933196</v>
      </c>
    </row>
    <row r="141" spans="1:10" x14ac:dyDescent="0.25">
      <c r="A141" s="17" t="s">
        <v>97</v>
      </c>
      <c r="B141" s="53">
        <v>15285</v>
      </c>
      <c r="C141" s="55">
        <v>1293</v>
      </c>
      <c r="D141" s="17">
        <f t="shared" si="14"/>
        <v>19763505</v>
      </c>
      <c r="E141" s="17">
        <f t="shared" si="19"/>
        <v>1290488</v>
      </c>
      <c r="F141" s="17">
        <f t="shared" si="20"/>
        <v>15320307631</v>
      </c>
      <c r="G141" s="17">
        <f t="shared" si="15"/>
        <v>0.61508778368536576</v>
      </c>
      <c r="H141" s="17">
        <f t="shared" si="16"/>
        <v>0.50110825951936266</v>
      </c>
      <c r="I141" s="17">
        <f t="shared" si="17"/>
        <v>0.61508778368536576</v>
      </c>
      <c r="J141" s="17">
        <f t="shared" si="18"/>
        <v>302085173925</v>
      </c>
    </row>
    <row r="142" spans="1:10" x14ac:dyDescent="0.25">
      <c r="A142" s="17" t="s">
        <v>194</v>
      </c>
      <c r="B142" s="53">
        <v>15287</v>
      </c>
      <c r="C142" s="55">
        <v>16060</v>
      </c>
      <c r="D142" s="17">
        <f t="shared" si="14"/>
        <v>245509220</v>
      </c>
      <c r="E142" s="17">
        <f t="shared" si="19"/>
        <v>1306548</v>
      </c>
      <c r="F142" s="17">
        <f t="shared" si="20"/>
        <v>15565816851</v>
      </c>
      <c r="G142" s="17">
        <f t="shared" si="15"/>
        <v>0.62274249245134183</v>
      </c>
      <c r="H142" s="17">
        <f t="shared" si="16"/>
        <v>0.50913856157943471</v>
      </c>
      <c r="I142" s="17">
        <f t="shared" si="17"/>
        <v>0.62274249245134183</v>
      </c>
      <c r="J142" s="17">
        <f t="shared" si="18"/>
        <v>3753099446140</v>
      </c>
    </row>
    <row r="143" spans="1:10" x14ac:dyDescent="0.25">
      <c r="A143" s="17" t="s">
        <v>240</v>
      </c>
      <c r="B143" s="53">
        <v>15432</v>
      </c>
      <c r="C143" s="54">
        <v>540</v>
      </c>
      <c r="D143" s="17">
        <f t="shared" si="14"/>
        <v>8333280</v>
      </c>
      <c r="E143" s="17">
        <f t="shared" si="19"/>
        <v>1307088</v>
      </c>
      <c r="F143" s="17">
        <f t="shared" si="20"/>
        <v>15574150131</v>
      </c>
      <c r="G143" s="17">
        <f t="shared" si="15"/>
        <v>0.62299987369253906</v>
      </c>
      <c r="H143" s="17">
        <f t="shared" si="16"/>
        <v>0.50941113283175321</v>
      </c>
      <c r="I143" s="17">
        <f t="shared" si="17"/>
        <v>0.62299987369253906</v>
      </c>
      <c r="J143" s="17">
        <f t="shared" si="18"/>
        <v>128599176960</v>
      </c>
    </row>
    <row r="144" spans="1:10" x14ac:dyDescent="0.25">
      <c r="A144" s="17" t="s">
        <v>106</v>
      </c>
      <c r="B144" s="53">
        <v>15493</v>
      </c>
      <c r="C144" s="54">
        <v>691</v>
      </c>
      <c r="D144" s="17">
        <f t="shared" si="14"/>
        <v>10705663</v>
      </c>
      <c r="E144" s="17">
        <f t="shared" si="19"/>
        <v>1307779</v>
      </c>
      <c r="F144" s="17">
        <f t="shared" si="20"/>
        <v>15584855794</v>
      </c>
      <c r="G144" s="17">
        <f t="shared" si="15"/>
        <v>0.62332922635488586</v>
      </c>
      <c r="H144" s="17">
        <f t="shared" si="16"/>
        <v>0.50976130178933188</v>
      </c>
      <c r="I144" s="17">
        <f t="shared" si="17"/>
        <v>0.62332922635488586</v>
      </c>
      <c r="J144" s="17">
        <f t="shared" si="18"/>
        <v>165862836859</v>
      </c>
    </row>
    <row r="145" spans="1:10" x14ac:dyDescent="0.25">
      <c r="A145" s="17" t="s">
        <v>160</v>
      </c>
      <c r="B145" s="53">
        <v>15528</v>
      </c>
      <c r="C145" s="55">
        <v>29646</v>
      </c>
      <c r="D145" s="17">
        <f t="shared" si="14"/>
        <v>460343088</v>
      </c>
      <c r="E145" s="17">
        <f t="shared" si="19"/>
        <v>1337425</v>
      </c>
      <c r="F145" s="17">
        <f t="shared" si="20"/>
        <v>16045198882</v>
      </c>
      <c r="G145" s="17">
        <f t="shared" si="15"/>
        <v>0.63745945649661229</v>
      </c>
      <c r="H145" s="17">
        <f t="shared" si="16"/>
        <v>0.52481855319482418</v>
      </c>
      <c r="I145" s="17">
        <f t="shared" si="17"/>
        <v>0.63745945649661229</v>
      </c>
      <c r="J145" s="17">
        <f t="shared" si="18"/>
        <v>7148207470464</v>
      </c>
    </row>
    <row r="146" spans="1:10" x14ac:dyDescent="0.25">
      <c r="A146" s="17" t="s">
        <v>157</v>
      </c>
      <c r="B146" s="53">
        <v>15594</v>
      </c>
      <c r="C146" s="55">
        <v>1420</v>
      </c>
      <c r="D146" s="17">
        <f t="shared" si="14"/>
        <v>22143480</v>
      </c>
      <c r="E146" s="17">
        <f t="shared" si="19"/>
        <v>1338845</v>
      </c>
      <c r="F146" s="17">
        <f t="shared" si="20"/>
        <v>16067342362</v>
      </c>
      <c r="G146" s="17">
        <f t="shared" si="15"/>
        <v>0.63813627383457538</v>
      </c>
      <c r="H146" s="17">
        <f t="shared" si="16"/>
        <v>0.52554283895916798</v>
      </c>
      <c r="I146" s="17">
        <f t="shared" si="17"/>
        <v>0.63813627383457538</v>
      </c>
      <c r="J146" s="17">
        <f t="shared" si="18"/>
        <v>345305427120</v>
      </c>
    </row>
    <row r="147" spans="1:10" x14ac:dyDescent="0.25">
      <c r="A147" s="17" t="s">
        <v>71</v>
      </c>
      <c r="B147" s="53">
        <v>15646</v>
      </c>
      <c r="C147" s="55">
        <v>1451</v>
      </c>
      <c r="D147" s="17">
        <f t="shared" si="14"/>
        <v>22702346</v>
      </c>
      <c r="E147" s="17">
        <f t="shared" si="19"/>
        <v>1340296</v>
      </c>
      <c r="F147" s="17">
        <f t="shared" si="20"/>
        <v>16090044708</v>
      </c>
      <c r="G147" s="17">
        <f t="shared" si="15"/>
        <v>0.63882786676231085</v>
      </c>
      <c r="H147" s="17">
        <f t="shared" si="16"/>
        <v>0.52628540453716244</v>
      </c>
      <c r="I147" s="17">
        <f t="shared" si="17"/>
        <v>0.63882786676231085</v>
      </c>
      <c r="J147" s="17">
        <f t="shared" si="18"/>
        <v>355200905516</v>
      </c>
    </row>
    <row r="148" spans="1:10" x14ac:dyDescent="0.25">
      <c r="A148" s="17" t="s">
        <v>153</v>
      </c>
      <c r="B148" s="53">
        <v>15839</v>
      </c>
      <c r="C148" s="55">
        <v>8280</v>
      </c>
      <c r="D148" s="17">
        <f t="shared" si="14"/>
        <v>131146920</v>
      </c>
      <c r="E148" s="17">
        <f t="shared" si="19"/>
        <v>1348576</v>
      </c>
      <c r="F148" s="17">
        <f t="shared" si="20"/>
        <v>16221191628</v>
      </c>
      <c r="G148" s="17">
        <f t="shared" si="15"/>
        <v>0.64277437912733459</v>
      </c>
      <c r="H148" s="17">
        <f t="shared" si="16"/>
        <v>0.53057505761759705</v>
      </c>
      <c r="I148" s="17">
        <f t="shared" si="17"/>
        <v>0.64277437912733459</v>
      </c>
      <c r="J148" s="17">
        <f t="shared" si="18"/>
        <v>2077236065880</v>
      </c>
    </row>
    <row r="149" spans="1:10" x14ac:dyDescent="0.25">
      <c r="A149" s="17" t="s">
        <v>117</v>
      </c>
      <c r="B149" s="53">
        <v>15907</v>
      </c>
      <c r="C149" s="54">
        <v>565</v>
      </c>
      <c r="D149" s="17">
        <f t="shared" si="14"/>
        <v>8987455</v>
      </c>
      <c r="E149" s="17">
        <f t="shared" si="19"/>
        <v>1349141</v>
      </c>
      <c r="F149" s="17">
        <f t="shared" si="20"/>
        <v>16230179083</v>
      </c>
      <c r="G149" s="17">
        <f t="shared" si="15"/>
        <v>0.64304367616673541</v>
      </c>
      <c r="H149" s="17">
        <f t="shared" si="16"/>
        <v>0.53086902612273634</v>
      </c>
      <c r="I149" s="17">
        <f t="shared" si="17"/>
        <v>0.64304367616673541</v>
      </c>
      <c r="J149" s="17">
        <f t="shared" si="18"/>
        <v>142963446685</v>
      </c>
    </row>
    <row r="150" spans="1:10" x14ac:dyDescent="0.25">
      <c r="A150" s="17" t="s">
        <v>198</v>
      </c>
      <c r="B150" s="53">
        <v>15984</v>
      </c>
      <c r="C150" s="55">
        <v>26256</v>
      </c>
      <c r="D150" s="17">
        <f t="shared" si="14"/>
        <v>419675904</v>
      </c>
      <c r="E150" s="17">
        <f t="shared" si="19"/>
        <v>1375397</v>
      </c>
      <c r="F150" s="17">
        <f t="shared" si="20"/>
        <v>16649854987</v>
      </c>
      <c r="G150" s="17">
        <f t="shared" si="15"/>
        <v>0.65555812407205727</v>
      </c>
      <c r="H150" s="17">
        <f t="shared" si="16"/>
        <v>0.54459610438258244</v>
      </c>
      <c r="I150" s="17">
        <f t="shared" si="17"/>
        <v>0.65555812407205727</v>
      </c>
      <c r="J150" s="17">
        <f t="shared" si="18"/>
        <v>6708099649536</v>
      </c>
    </row>
    <row r="151" spans="1:10" x14ac:dyDescent="0.25">
      <c r="A151" s="17" t="s">
        <v>77</v>
      </c>
      <c r="B151" s="53">
        <v>15998</v>
      </c>
      <c r="C151" s="55">
        <v>10247</v>
      </c>
      <c r="D151" s="17">
        <f t="shared" si="14"/>
        <v>163931506</v>
      </c>
      <c r="E151" s="17">
        <f t="shared" si="19"/>
        <v>1385644</v>
      </c>
      <c r="F151" s="17">
        <f t="shared" si="20"/>
        <v>16813786493</v>
      </c>
      <c r="G151" s="17">
        <f t="shared" si="15"/>
        <v>0.66044217143973827</v>
      </c>
      <c r="H151" s="17">
        <f t="shared" si="16"/>
        <v>0.54995810060554517</v>
      </c>
      <c r="I151" s="17">
        <f t="shared" si="17"/>
        <v>0.66044217143973827</v>
      </c>
      <c r="J151" s="17">
        <f t="shared" si="18"/>
        <v>2622576232988</v>
      </c>
    </row>
    <row r="152" spans="1:10" x14ac:dyDescent="0.25">
      <c r="A152" s="17" t="s">
        <v>49</v>
      </c>
      <c r="B152" s="53">
        <v>16060</v>
      </c>
      <c r="C152" s="55">
        <v>1573</v>
      </c>
      <c r="D152" s="17">
        <f t="shared" si="14"/>
        <v>25262380</v>
      </c>
      <c r="E152" s="17">
        <f t="shared" si="19"/>
        <v>1387217</v>
      </c>
      <c r="F152" s="17">
        <f t="shared" si="20"/>
        <v>16839048873</v>
      </c>
      <c r="G152" s="17">
        <f t="shared" si="15"/>
        <v>0.66119191346270711</v>
      </c>
      <c r="H152" s="17">
        <f t="shared" si="16"/>
        <v>0.55078440172025001</v>
      </c>
      <c r="I152" s="17">
        <f t="shared" si="17"/>
        <v>0.66119191346270711</v>
      </c>
      <c r="J152" s="17">
        <f t="shared" si="18"/>
        <v>405713822800</v>
      </c>
    </row>
    <row r="153" spans="1:10" x14ac:dyDescent="0.25">
      <c r="A153" s="17" t="s">
        <v>162</v>
      </c>
      <c r="B153" s="53">
        <v>16134</v>
      </c>
      <c r="C153" s="55">
        <v>5120</v>
      </c>
      <c r="D153" s="17">
        <f t="shared" si="14"/>
        <v>82606080</v>
      </c>
      <c r="E153" s="17">
        <f t="shared" si="19"/>
        <v>1392337</v>
      </c>
      <c r="F153" s="17">
        <f t="shared" si="20"/>
        <v>16921654953</v>
      </c>
      <c r="G153" s="17">
        <f t="shared" si="15"/>
        <v>0.6636322689347991</v>
      </c>
      <c r="H153" s="17">
        <f t="shared" si="16"/>
        <v>0.55348634413364883</v>
      </c>
      <c r="I153" s="17">
        <f t="shared" si="17"/>
        <v>0.6636322689347991</v>
      </c>
      <c r="J153" s="17">
        <f t="shared" si="18"/>
        <v>1332766494720</v>
      </c>
    </row>
    <row r="154" spans="1:10" x14ac:dyDescent="0.25">
      <c r="A154" s="17" t="s">
        <v>133</v>
      </c>
      <c r="B154" s="53">
        <v>16388</v>
      </c>
      <c r="C154" s="55">
        <v>17979</v>
      </c>
      <c r="D154" s="17">
        <f t="shared" si="14"/>
        <v>294639852</v>
      </c>
      <c r="E154" s="17">
        <f t="shared" si="19"/>
        <v>1410316</v>
      </c>
      <c r="F154" s="17">
        <f t="shared" si="20"/>
        <v>17216294805</v>
      </c>
      <c r="G154" s="17">
        <f t="shared" si="15"/>
        <v>0.67220163437088165</v>
      </c>
      <c r="H154" s="17">
        <f t="shared" si="16"/>
        <v>0.56312364822550709</v>
      </c>
      <c r="I154" s="17">
        <f t="shared" si="17"/>
        <v>0.67220163437088165</v>
      </c>
      <c r="J154" s="17">
        <f t="shared" si="18"/>
        <v>4828557894576</v>
      </c>
    </row>
    <row r="155" spans="1:10" x14ac:dyDescent="0.25">
      <c r="A155" s="17" t="s">
        <v>149</v>
      </c>
      <c r="B155" s="53">
        <v>16445</v>
      </c>
      <c r="C155" s="55">
        <v>214234</v>
      </c>
      <c r="D155" s="17">
        <f t="shared" si="14"/>
        <v>3523078130</v>
      </c>
      <c r="E155" s="17">
        <f t="shared" si="19"/>
        <v>1624550</v>
      </c>
      <c r="F155" s="17">
        <f t="shared" si="20"/>
        <v>20739372935</v>
      </c>
      <c r="G155" s="17">
        <f t="shared" si="15"/>
        <v>0.77431239886466274</v>
      </c>
      <c r="H155" s="17">
        <f t="shared" si="16"/>
        <v>0.67835916388204187</v>
      </c>
      <c r="I155" s="17">
        <f t="shared" si="17"/>
        <v>0.77431239886466274</v>
      </c>
      <c r="J155" s="17">
        <f t="shared" si="18"/>
        <v>57937019847850</v>
      </c>
    </row>
    <row r="156" spans="1:10" x14ac:dyDescent="0.25">
      <c r="A156" s="17" t="s">
        <v>171</v>
      </c>
      <c r="B156" s="53">
        <v>16576</v>
      </c>
      <c r="C156" s="55">
        <v>5753</v>
      </c>
      <c r="D156" s="17">
        <f t="shared" si="14"/>
        <v>95361728</v>
      </c>
      <c r="E156" s="17">
        <f t="shared" si="19"/>
        <v>1630303</v>
      </c>
      <c r="F156" s="17">
        <f t="shared" si="20"/>
        <v>20834734663</v>
      </c>
      <c r="G156" s="17">
        <f t="shared" si="15"/>
        <v>0.77705446234726927</v>
      </c>
      <c r="H156" s="17">
        <f t="shared" si="16"/>
        <v>0.68147832771959727</v>
      </c>
      <c r="I156" s="17">
        <f t="shared" si="17"/>
        <v>0.77705446234726927</v>
      </c>
      <c r="J156" s="17">
        <f t="shared" si="18"/>
        <v>1580716003328</v>
      </c>
    </row>
    <row r="157" spans="1:10" x14ac:dyDescent="0.25">
      <c r="A157" s="17" t="s">
        <v>205</v>
      </c>
      <c r="B157" s="53">
        <v>16603</v>
      </c>
      <c r="C157" s="54">
        <v>374</v>
      </c>
      <c r="D157" s="17">
        <f t="shared" si="14"/>
        <v>6209522</v>
      </c>
      <c r="E157" s="17">
        <f t="shared" si="19"/>
        <v>1630677</v>
      </c>
      <c r="F157" s="17">
        <f t="shared" si="20"/>
        <v>20840944185</v>
      </c>
      <c r="G157" s="17">
        <f t="shared" si="15"/>
        <v>0.77723272268839472</v>
      </c>
      <c r="H157" s="17">
        <f t="shared" si="16"/>
        <v>0.68168143348201493</v>
      </c>
      <c r="I157" s="17">
        <f t="shared" si="17"/>
        <v>0.77723272268839472</v>
      </c>
      <c r="J157" s="17">
        <f t="shared" si="18"/>
        <v>103096693766</v>
      </c>
    </row>
    <row r="158" spans="1:10" x14ac:dyDescent="0.25">
      <c r="A158" s="17" t="s">
        <v>176</v>
      </c>
      <c r="B158" s="53">
        <v>16652</v>
      </c>
      <c r="C158" s="55">
        <v>12807</v>
      </c>
      <c r="D158" s="17">
        <f t="shared" si="14"/>
        <v>213262164</v>
      </c>
      <c r="E158" s="17">
        <f t="shared" si="19"/>
        <v>1643484</v>
      </c>
      <c r="F158" s="17">
        <f t="shared" si="20"/>
        <v>21054206349</v>
      </c>
      <c r="G158" s="17">
        <f t="shared" si="15"/>
        <v>0.78333694779212171</v>
      </c>
      <c r="H158" s="17">
        <f t="shared" si="16"/>
        <v>0.68865697433911433</v>
      </c>
      <c r="I158" s="17">
        <f t="shared" si="17"/>
        <v>0.78333694779212171</v>
      </c>
      <c r="J158" s="17">
        <f t="shared" si="18"/>
        <v>3551241554928</v>
      </c>
    </row>
    <row r="159" spans="1:10" x14ac:dyDescent="0.25">
      <c r="A159" s="17" t="s">
        <v>170</v>
      </c>
      <c r="B159" s="53">
        <v>16668</v>
      </c>
      <c r="C159" s="55">
        <v>15317</v>
      </c>
      <c r="D159" s="17">
        <f t="shared" si="14"/>
        <v>255303756</v>
      </c>
      <c r="E159" s="17">
        <f t="shared" si="19"/>
        <v>1658801</v>
      </c>
      <c r="F159" s="17">
        <f t="shared" si="20"/>
        <v>21309510105</v>
      </c>
      <c r="G159" s="17">
        <f t="shared" si="15"/>
        <v>0.79063751903548762</v>
      </c>
      <c r="H159" s="17">
        <f t="shared" si="16"/>
        <v>0.69700764352274391</v>
      </c>
      <c r="I159" s="17">
        <f t="shared" si="17"/>
        <v>0.79063751903548762</v>
      </c>
      <c r="J159" s="17">
        <f t="shared" si="18"/>
        <v>4255403005008</v>
      </c>
    </row>
    <row r="160" spans="1:10" x14ac:dyDescent="0.25">
      <c r="A160" s="17" t="s">
        <v>152</v>
      </c>
      <c r="B160" s="53">
        <v>16695</v>
      </c>
      <c r="C160" s="55">
        <v>13536</v>
      </c>
      <c r="D160" s="17">
        <f t="shared" si="14"/>
        <v>225983520</v>
      </c>
      <c r="E160" s="17">
        <f t="shared" si="19"/>
        <v>1672337</v>
      </c>
      <c r="F160" s="17">
        <f t="shared" si="20"/>
        <v>21535493625</v>
      </c>
      <c r="G160" s="17">
        <f t="shared" si="15"/>
        <v>0.79708920881483092</v>
      </c>
      <c r="H160" s="17">
        <f t="shared" si="16"/>
        <v>0.70439928415521513</v>
      </c>
      <c r="I160" s="17">
        <f t="shared" si="17"/>
        <v>0.79708920881483092</v>
      </c>
      <c r="J160" s="17">
        <f t="shared" si="18"/>
        <v>3772794866400</v>
      </c>
    </row>
    <row r="161" spans="1:10" x14ac:dyDescent="0.25">
      <c r="A161" s="17" t="s">
        <v>168</v>
      </c>
      <c r="B161" s="53">
        <v>16769</v>
      </c>
      <c r="C161" s="55">
        <v>2397</v>
      </c>
      <c r="D161" s="17">
        <f t="shared" si="14"/>
        <v>40195293</v>
      </c>
      <c r="E161" s="17">
        <f t="shared" si="19"/>
        <v>1674734</v>
      </c>
      <c r="F161" s="17">
        <f t="shared" si="20"/>
        <v>21575688918</v>
      </c>
      <c r="G161" s="17">
        <f t="shared" si="15"/>
        <v>0.79823169554658957</v>
      </c>
      <c r="H161" s="17">
        <f t="shared" si="16"/>
        <v>0.70571402233157809</v>
      </c>
      <c r="I161" s="17">
        <f t="shared" si="17"/>
        <v>0.79823169554658957</v>
      </c>
      <c r="J161" s="17">
        <f t="shared" si="18"/>
        <v>674034868317</v>
      </c>
    </row>
    <row r="162" spans="1:10" x14ac:dyDescent="0.25">
      <c r="A162" s="17" t="s">
        <v>154</v>
      </c>
      <c r="B162" s="53">
        <v>16778</v>
      </c>
      <c r="C162" s="55">
        <v>176908</v>
      </c>
      <c r="D162" s="17">
        <f t="shared" si="14"/>
        <v>2968162424</v>
      </c>
      <c r="E162" s="17">
        <f t="shared" si="19"/>
        <v>1851642</v>
      </c>
      <c r="F162" s="17">
        <f t="shared" si="20"/>
        <v>24543851342</v>
      </c>
      <c r="G162" s="17">
        <f t="shared" si="15"/>
        <v>0.88255169669050626</v>
      </c>
      <c r="H162" s="17">
        <f t="shared" si="16"/>
        <v>0.8027989335543646</v>
      </c>
      <c r="I162" s="17">
        <f t="shared" si="17"/>
        <v>0.88255169669050626</v>
      </c>
      <c r="J162" s="17">
        <f t="shared" si="18"/>
        <v>49799829149872</v>
      </c>
    </row>
    <row r="163" spans="1:10" x14ac:dyDescent="0.25">
      <c r="A163" s="17" t="s">
        <v>165</v>
      </c>
      <c r="B163" s="53">
        <v>16831</v>
      </c>
      <c r="C163" s="55">
        <v>3050</v>
      </c>
      <c r="D163" s="17">
        <f t="shared" si="14"/>
        <v>51334550</v>
      </c>
      <c r="E163" s="17">
        <f t="shared" si="19"/>
        <v>1854692</v>
      </c>
      <c r="F163" s="17">
        <f t="shared" si="20"/>
        <v>24595185892</v>
      </c>
      <c r="G163" s="17">
        <f t="shared" si="15"/>
        <v>0.88400542407134231</v>
      </c>
      <c r="H163" s="17">
        <f t="shared" si="16"/>
        <v>0.80447802301022242</v>
      </c>
      <c r="I163" s="17">
        <f t="shared" si="17"/>
        <v>0.88400542407134231</v>
      </c>
      <c r="J163" s="17">
        <f t="shared" si="18"/>
        <v>864011811050</v>
      </c>
    </row>
    <row r="164" spans="1:10" x14ac:dyDescent="0.25">
      <c r="A164" s="17" t="s">
        <v>105</v>
      </c>
      <c r="B164" s="53">
        <v>16868</v>
      </c>
      <c r="C164" s="54">
        <v>428</v>
      </c>
      <c r="D164" s="17">
        <f t="shared" si="14"/>
        <v>7219504</v>
      </c>
      <c r="E164" s="17">
        <f t="shared" si="19"/>
        <v>1855120</v>
      </c>
      <c r="F164" s="17">
        <f t="shared" si="20"/>
        <v>24602405396</v>
      </c>
      <c r="G164" s="17">
        <f t="shared" si="15"/>
        <v>0.88420942253658741</v>
      </c>
      <c r="H164" s="17">
        <f t="shared" si="16"/>
        <v>0.80471416403109275</v>
      </c>
      <c r="I164" s="17">
        <f t="shared" si="17"/>
        <v>0.88420942253658741</v>
      </c>
      <c r="J164" s="17">
        <f t="shared" si="18"/>
        <v>121778593472</v>
      </c>
    </row>
    <row r="165" spans="1:10" x14ac:dyDescent="0.25">
      <c r="A165" s="17" t="s">
        <v>172</v>
      </c>
      <c r="B165" s="53">
        <v>17003</v>
      </c>
      <c r="C165" s="55">
        <v>1646</v>
      </c>
      <c r="D165" s="17">
        <f t="shared" si="14"/>
        <v>27986938</v>
      </c>
      <c r="E165" s="17">
        <f t="shared" si="19"/>
        <v>1856766</v>
      </c>
      <c r="F165" s="17">
        <f t="shared" si="20"/>
        <v>24630392334</v>
      </c>
      <c r="G165" s="17">
        <f t="shared" si="15"/>
        <v>0.88499395869031083</v>
      </c>
      <c r="H165" s="17">
        <f t="shared" si="16"/>
        <v>0.80562958205847479</v>
      </c>
      <c r="I165" s="17">
        <f t="shared" si="17"/>
        <v>0.88499395869031083</v>
      </c>
      <c r="J165" s="17">
        <f t="shared" si="18"/>
        <v>475861906814</v>
      </c>
    </row>
    <row r="166" spans="1:10" x14ac:dyDescent="0.25">
      <c r="A166" s="17" t="s">
        <v>131</v>
      </c>
      <c r="B166" s="53">
        <v>17123</v>
      </c>
      <c r="C166" s="55">
        <v>5943</v>
      </c>
      <c r="D166" s="17">
        <f t="shared" si="14"/>
        <v>101761989</v>
      </c>
      <c r="E166" s="17">
        <f t="shared" si="19"/>
        <v>1862709</v>
      </c>
      <c r="F166" s="17">
        <f t="shared" si="20"/>
        <v>24732154323</v>
      </c>
      <c r="G166" s="17">
        <f t="shared" si="15"/>
        <v>0.88782658223926447</v>
      </c>
      <c r="H166" s="17">
        <f t="shared" si="16"/>
        <v>0.80895809049454792</v>
      </c>
      <c r="I166" s="17">
        <f t="shared" si="17"/>
        <v>0.88782658223926447</v>
      </c>
      <c r="J166" s="17">
        <f t="shared" si="18"/>
        <v>1742470537647</v>
      </c>
    </row>
    <row r="167" spans="1:10" x14ac:dyDescent="0.25">
      <c r="A167" s="17" t="s">
        <v>180</v>
      </c>
      <c r="B167" s="53">
        <v>17199</v>
      </c>
      <c r="C167" s="55">
        <v>10989</v>
      </c>
      <c r="D167" s="17">
        <f t="shared" si="14"/>
        <v>188999811</v>
      </c>
      <c r="E167" s="17">
        <f t="shared" si="19"/>
        <v>1873698</v>
      </c>
      <c r="F167" s="17">
        <f t="shared" si="20"/>
        <v>24921154134</v>
      </c>
      <c r="G167" s="17">
        <f t="shared" si="15"/>
        <v>0.89306429049762759</v>
      </c>
      <c r="H167" s="17">
        <f t="shared" si="16"/>
        <v>0.8151400398796933</v>
      </c>
      <c r="I167" s="17">
        <f t="shared" si="17"/>
        <v>0.89306429049762759</v>
      </c>
      <c r="J167" s="17">
        <f t="shared" si="18"/>
        <v>3250607749389</v>
      </c>
    </row>
    <row r="168" spans="1:10" x14ac:dyDescent="0.25">
      <c r="A168" s="17" t="s">
        <v>204</v>
      </c>
      <c r="B168" s="53">
        <v>17453</v>
      </c>
      <c r="C168" s="55">
        <v>12331</v>
      </c>
      <c r="D168" s="17">
        <f t="shared" si="14"/>
        <v>215212943</v>
      </c>
      <c r="E168" s="17">
        <f t="shared" si="19"/>
        <v>1886029</v>
      </c>
      <c r="F168" s="17">
        <f t="shared" si="20"/>
        <v>25136367077</v>
      </c>
      <c r="G168" s="17">
        <f t="shared" si="15"/>
        <v>0.89894163880355848</v>
      </c>
      <c r="H168" s="17">
        <f t="shared" si="16"/>
        <v>0.82217938829816439</v>
      </c>
      <c r="I168" s="17">
        <f t="shared" si="17"/>
        <v>0.89894163880355848</v>
      </c>
      <c r="J168" s="17">
        <f t="shared" si="18"/>
        <v>3756111494179</v>
      </c>
    </row>
    <row r="169" spans="1:10" x14ac:dyDescent="0.25">
      <c r="A169" s="17" t="s">
        <v>173</v>
      </c>
      <c r="B169" s="53">
        <v>17573</v>
      </c>
      <c r="C169" s="55">
        <v>18627</v>
      </c>
      <c r="D169" s="17">
        <f t="shared" si="14"/>
        <v>327332271</v>
      </c>
      <c r="E169" s="17">
        <f t="shared" si="19"/>
        <v>1904656</v>
      </c>
      <c r="F169" s="17">
        <f t="shared" si="20"/>
        <v>25463699348</v>
      </c>
      <c r="G169" s="17">
        <f t="shared" si="15"/>
        <v>0.90781986172907769</v>
      </c>
      <c r="H169" s="17">
        <f t="shared" si="16"/>
        <v>0.83288602086430319</v>
      </c>
      <c r="I169" s="17">
        <f t="shared" si="17"/>
        <v>0.90781986172907769</v>
      </c>
      <c r="J169" s="17">
        <f t="shared" si="18"/>
        <v>5752209998283</v>
      </c>
    </row>
    <row r="170" spans="1:10" x14ac:dyDescent="0.25">
      <c r="A170" s="17" t="s">
        <v>195</v>
      </c>
      <c r="B170" s="53">
        <v>17617</v>
      </c>
      <c r="C170" s="55">
        <v>10564</v>
      </c>
      <c r="D170" s="17">
        <f t="shared" si="14"/>
        <v>186105988</v>
      </c>
      <c r="E170" s="17">
        <f t="shared" si="19"/>
        <v>1915220</v>
      </c>
      <c r="F170" s="17">
        <f t="shared" si="20"/>
        <v>25649805336</v>
      </c>
      <c r="G170" s="17">
        <f t="shared" si="15"/>
        <v>0.91285500141798004</v>
      </c>
      <c r="H170" s="17">
        <f t="shared" si="16"/>
        <v>0.83897331688857535</v>
      </c>
      <c r="I170" s="17">
        <f t="shared" si="17"/>
        <v>0.91285500141798004</v>
      </c>
      <c r="J170" s="17">
        <f t="shared" si="18"/>
        <v>3278629190596</v>
      </c>
    </row>
    <row r="171" spans="1:10" x14ac:dyDescent="0.25">
      <c r="A171" s="17" t="s">
        <v>127</v>
      </c>
      <c r="B171" s="53">
        <v>17654</v>
      </c>
      <c r="C171" s="55">
        <v>3796</v>
      </c>
      <c r="D171" s="17">
        <f t="shared" si="14"/>
        <v>67014584</v>
      </c>
      <c r="E171" s="17">
        <f t="shared" si="19"/>
        <v>1919016</v>
      </c>
      <c r="F171" s="17">
        <f t="shared" si="20"/>
        <v>25716819920</v>
      </c>
      <c r="G171" s="17">
        <f t="shared" si="15"/>
        <v>0.91466429621721068</v>
      </c>
      <c r="H171" s="17">
        <f t="shared" si="16"/>
        <v>0.84116528080728303</v>
      </c>
      <c r="I171" s="17">
        <f t="shared" si="17"/>
        <v>0.91466429621721068</v>
      </c>
      <c r="J171" s="17">
        <f t="shared" si="18"/>
        <v>1183075465936</v>
      </c>
    </row>
    <row r="172" spans="1:10" x14ac:dyDescent="0.25">
      <c r="A172" s="17" t="s">
        <v>192</v>
      </c>
      <c r="B172" s="53">
        <v>17757</v>
      </c>
      <c r="C172" s="54">
        <v>202</v>
      </c>
      <c r="D172" s="17">
        <f t="shared" si="14"/>
        <v>3586914</v>
      </c>
      <c r="E172" s="17">
        <f t="shared" si="19"/>
        <v>1919218</v>
      </c>
      <c r="F172" s="17">
        <f t="shared" si="20"/>
        <v>25720406834</v>
      </c>
      <c r="G172" s="17">
        <f t="shared" si="15"/>
        <v>0.91476057586669557</v>
      </c>
      <c r="H172" s="17">
        <f t="shared" si="16"/>
        <v>0.84128260431506607</v>
      </c>
      <c r="I172" s="17">
        <f t="shared" si="17"/>
        <v>0.91476057586669557</v>
      </c>
      <c r="J172" s="17">
        <f t="shared" si="18"/>
        <v>63692831898</v>
      </c>
    </row>
    <row r="173" spans="1:10" x14ac:dyDescent="0.25">
      <c r="A173" s="17" t="s">
        <v>121</v>
      </c>
      <c r="B173" s="53">
        <v>18149</v>
      </c>
      <c r="C173" s="55">
        <v>2008</v>
      </c>
      <c r="D173" s="17">
        <f t="shared" si="14"/>
        <v>36443192</v>
      </c>
      <c r="E173" s="17">
        <f t="shared" si="19"/>
        <v>1921226</v>
      </c>
      <c r="F173" s="17">
        <f t="shared" si="20"/>
        <v>25756850026</v>
      </c>
      <c r="G173" s="17">
        <f t="shared" si="15"/>
        <v>0.91571765277840667</v>
      </c>
      <c r="H173" s="17">
        <f t="shared" si="16"/>
        <v>0.84247461592177153</v>
      </c>
      <c r="I173" s="17">
        <f t="shared" si="17"/>
        <v>0.91571765277840667</v>
      </c>
      <c r="J173" s="17">
        <f t="shared" si="18"/>
        <v>661407491608</v>
      </c>
    </row>
    <row r="174" spans="1:10" x14ac:dyDescent="0.25">
      <c r="A174" s="17" t="s">
        <v>178</v>
      </c>
      <c r="B174" s="53">
        <v>18326</v>
      </c>
      <c r="C174" s="55">
        <v>2057</v>
      </c>
      <c r="D174" s="17">
        <f t="shared" si="14"/>
        <v>37696582</v>
      </c>
      <c r="E174" s="17">
        <f t="shared" si="19"/>
        <v>1923283</v>
      </c>
      <c r="F174" s="17">
        <f t="shared" si="20"/>
        <v>25794546608</v>
      </c>
      <c r="G174" s="17">
        <f t="shared" si="15"/>
        <v>0.91669808465459679</v>
      </c>
      <c r="H174" s="17">
        <f t="shared" si="16"/>
        <v>0.84370762436068991</v>
      </c>
      <c r="I174" s="17">
        <f t="shared" si="17"/>
        <v>0.91669808465459679</v>
      </c>
      <c r="J174" s="17">
        <f t="shared" si="18"/>
        <v>690827561732</v>
      </c>
    </row>
    <row r="175" spans="1:10" x14ac:dyDescent="0.25">
      <c r="A175" s="17" t="s">
        <v>137</v>
      </c>
      <c r="B175" s="53">
        <v>18506</v>
      </c>
      <c r="C175" s="55">
        <v>1776</v>
      </c>
      <c r="D175" s="17">
        <f t="shared" si="14"/>
        <v>32866656</v>
      </c>
      <c r="E175" s="17">
        <f t="shared" si="19"/>
        <v>1925059</v>
      </c>
      <c r="F175" s="17">
        <f t="shared" si="20"/>
        <v>25827413264</v>
      </c>
      <c r="G175" s="17">
        <f t="shared" si="15"/>
        <v>0.91754458295897867</v>
      </c>
      <c r="H175" s="17">
        <f t="shared" si="16"/>
        <v>0.84478265191111956</v>
      </c>
      <c r="I175" s="17">
        <f t="shared" si="17"/>
        <v>0.91754458295897867</v>
      </c>
      <c r="J175" s="17">
        <f t="shared" si="18"/>
        <v>608230335936</v>
      </c>
    </row>
    <row r="176" spans="1:10" x14ac:dyDescent="0.25">
      <c r="A176" s="17" t="s">
        <v>161</v>
      </c>
      <c r="B176" s="53">
        <v>18569</v>
      </c>
      <c r="C176" s="55">
        <v>1415</v>
      </c>
      <c r="D176" s="17">
        <f t="shared" si="14"/>
        <v>26275135</v>
      </c>
      <c r="E176" s="17">
        <f t="shared" si="19"/>
        <v>1926474</v>
      </c>
      <c r="F176" s="17">
        <f t="shared" si="20"/>
        <v>25853688399</v>
      </c>
      <c r="G176" s="17">
        <f t="shared" si="15"/>
        <v>0.91821901713730103</v>
      </c>
      <c r="H176" s="17">
        <f t="shared" si="16"/>
        <v>0.84564207898566757</v>
      </c>
      <c r="I176" s="17">
        <f t="shared" si="17"/>
        <v>0.91821901713730103</v>
      </c>
      <c r="J176" s="17">
        <f t="shared" si="18"/>
        <v>487902981815</v>
      </c>
    </row>
    <row r="177" spans="1:10" x14ac:dyDescent="0.25">
      <c r="A177" s="17" t="s">
        <v>244</v>
      </c>
      <c r="B177" s="53">
        <v>18953</v>
      </c>
      <c r="C177" s="55">
        <v>4677</v>
      </c>
      <c r="D177" s="17">
        <f t="shared" si="14"/>
        <v>88643181</v>
      </c>
      <c r="E177" s="17">
        <f t="shared" si="19"/>
        <v>1931151</v>
      </c>
      <c r="F177" s="17">
        <f t="shared" si="20"/>
        <v>25942331580</v>
      </c>
      <c r="G177" s="17">
        <f t="shared" si="15"/>
        <v>0.92044822466522569</v>
      </c>
      <c r="H177" s="17">
        <f t="shared" si="16"/>
        <v>0.84854148748444269</v>
      </c>
      <c r="I177" s="17">
        <f t="shared" si="17"/>
        <v>0.92044822466522569</v>
      </c>
      <c r="J177" s="17">
        <f t="shared" si="18"/>
        <v>1680054209493</v>
      </c>
    </row>
    <row r="178" spans="1:10" x14ac:dyDescent="0.25">
      <c r="A178" s="17" t="s">
        <v>183</v>
      </c>
      <c r="B178" s="53">
        <v>19368</v>
      </c>
      <c r="C178" s="55">
        <v>9758</v>
      </c>
      <c r="D178" s="17">
        <f t="shared" si="14"/>
        <v>188992944</v>
      </c>
      <c r="E178" s="17">
        <f t="shared" si="19"/>
        <v>1940909</v>
      </c>
      <c r="F178" s="17">
        <f t="shared" si="20"/>
        <v>26131324524</v>
      </c>
      <c r="G178" s="17">
        <f t="shared" si="15"/>
        <v>0.92509919902004478</v>
      </c>
      <c r="H178" s="17">
        <f t="shared" si="16"/>
        <v>0.85472321225853576</v>
      </c>
      <c r="I178" s="17">
        <f t="shared" si="17"/>
        <v>0.92509919902004478</v>
      </c>
      <c r="J178" s="17">
        <f t="shared" si="18"/>
        <v>3660415339392</v>
      </c>
    </row>
    <row r="179" spans="1:10" x14ac:dyDescent="0.25">
      <c r="A179" s="17" t="s">
        <v>191</v>
      </c>
      <c r="B179" s="53">
        <v>19404</v>
      </c>
      <c r="C179" s="55">
        <v>3999</v>
      </c>
      <c r="D179" s="17">
        <f t="shared" si="14"/>
        <v>77596596</v>
      </c>
      <c r="E179" s="17">
        <f t="shared" si="19"/>
        <v>1944908</v>
      </c>
      <c r="F179" s="17">
        <f t="shared" si="20"/>
        <v>26208921120</v>
      </c>
      <c r="G179" s="17">
        <f t="shared" si="15"/>
        <v>0.92700525010068846</v>
      </c>
      <c r="H179" s="17">
        <f t="shared" si="16"/>
        <v>0.85726130066398698</v>
      </c>
      <c r="I179" s="17">
        <f t="shared" si="17"/>
        <v>0.92700525010068846</v>
      </c>
      <c r="J179" s="17">
        <f t="shared" si="18"/>
        <v>1505684348784</v>
      </c>
    </row>
    <row r="180" spans="1:10" x14ac:dyDescent="0.25">
      <c r="A180" s="17" t="s">
        <v>166</v>
      </c>
      <c r="B180" s="53">
        <v>19620</v>
      </c>
      <c r="C180" s="55">
        <v>5042</v>
      </c>
      <c r="D180" s="17">
        <f t="shared" si="14"/>
        <v>98924040</v>
      </c>
      <c r="E180" s="17">
        <f t="shared" si="19"/>
        <v>1949950</v>
      </c>
      <c r="F180" s="17">
        <f t="shared" si="20"/>
        <v>26307845160</v>
      </c>
      <c r="G180" s="17">
        <f t="shared" si="15"/>
        <v>0.92940842828238535</v>
      </c>
      <c r="H180" s="17">
        <f t="shared" si="16"/>
        <v>0.8604969833084215</v>
      </c>
      <c r="I180" s="17">
        <f t="shared" si="17"/>
        <v>0.92940842828238535</v>
      </c>
      <c r="J180" s="17">
        <f t="shared" si="18"/>
        <v>1940889664800</v>
      </c>
    </row>
    <row r="181" spans="1:10" x14ac:dyDescent="0.25">
      <c r="A181" s="17" t="s">
        <v>211</v>
      </c>
      <c r="B181" s="53">
        <v>19973</v>
      </c>
      <c r="C181" s="54">
        <v>982</v>
      </c>
      <c r="D181" s="17">
        <f t="shared" si="14"/>
        <v>19613486</v>
      </c>
      <c r="E181" s="17">
        <f t="shared" si="19"/>
        <v>1950932</v>
      </c>
      <c r="F181" s="17">
        <f t="shared" si="20"/>
        <v>26327458646</v>
      </c>
      <c r="G181" s="17">
        <f t="shared" si="15"/>
        <v>0.92987648083582175</v>
      </c>
      <c r="H181" s="17">
        <f t="shared" si="16"/>
        <v>0.86113851610719372</v>
      </c>
      <c r="I181" s="17">
        <f t="shared" si="17"/>
        <v>0.92987648083582175</v>
      </c>
      <c r="J181" s="17">
        <f t="shared" si="18"/>
        <v>391740155878</v>
      </c>
    </row>
    <row r="182" spans="1:10" x14ac:dyDescent="0.25">
      <c r="A182" s="17" t="s">
        <v>132</v>
      </c>
      <c r="B182" s="53">
        <v>20124</v>
      </c>
      <c r="C182" s="54">
        <v>932</v>
      </c>
      <c r="D182" s="17">
        <f t="shared" si="14"/>
        <v>18755568</v>
      </c>
      <c r="E182" s="17">
        <f t="shared" si="19"/>
        <v>1951864</v>
      </c>
      <c r="F182" s="17">
        <f t="shared" si="20"/>
        <v>26346214214</v>
      </c>
      <c r="G182" s="17">
        <f t="shared" si="15"/>
        <v>0.93032070179285098</v>
      </c>
      <c r="H182" s="17">
        <f t="shared" si="16"/>
        <v>0.86175198747233517</v>
      </c>
      <c r="I182" s="17">
        <f t="shared" si="17"/>
        <v>0.93032070179285098</v>
      </c>
      <c r="J182" s="17">
        <f t="shared" si="18"/>
        <v>377437050432</v>
      </c>
    </row>
    <row r="183" spans="1:10" x14ac:dyDescent="0.25">
      <c r="A183" s="17" t="s">
        <v>188</v>
      </c>
      <c r="B183" s="53">
        <v>20218</v>
      </c>
      <c r="C183" s="55">
        <v>24571</v>
      </c>
      <c r="D183" s="17">
        <f t="shared" si="14"/>
        <v>496776478</v>
      </c>
      <c r="E183" s="17">
        <f t="shared" si="19"/>
        <v>1976435</v>
      </c>
      <c r="F183" s="17">
        <f t="shared" si="20"/>
        <v>26842990692</v>
      </c>
      <c r="G183" s="17">
        <f t="shared" si="15"/>
        <v>0.94203202489925197</v>
      </c>
      <c r="H183" s="17">
        <f t="shared" si="16"/>
        <v>0.87800092987327116</v>
      </c>
      <c r="I183" s="17">
        <f t="shared" si="17"/>
        <v>0.94203202489925197</v>
      </c>
      <c r="J183" s="17">
        <f t="shared" si="18"/>
        <v>10043826832204</v>
      </c>
    </row>
    <row r="184" spans="1:10" x14ac:dyDescent="0.25">
      <c r="A184" s="17" t="s">
        <v>146</v>
      </c>
      <c r="B184" s="53">
        <v>20330</v>
      </c>
      <c r="C184" s="55">
        <v>4099</v>
      </c>
      <c r="D184" s="17">
        <f t="shared" si="14"/>
        <v>83332670</v>
      </c>
      <c r="E184" s="17">
        <f t="shared" si="19"/>
        <v>1980534</v>
      </c>
      <c r="F184" s="17">
        <f t="shared" si="20"/>
        <v>26926323362</v>
      </c>
      <c r="G184" s="17">
        <f t="shared" si="15"/>
        <v>0.94398573917271</v>
      </c>
      <c r="H184" s="17">
        <f t="shared" si="16"/>
        <v>0.88072663814431817</v>
      </c>
      <c r="I184" s="17">
        <f t="shared" si="17"/>
        <v>0.94398573917271</v>
      </c>
      <c r="J184" s="17">
        <f t="shared" si="18"/>
        <v>1694153181100</v>
      </c>
    </row>
    <row r="185" spans="1:10" x14ac:dyDescent="0.25">
      <c r="A185" s="17" t="s">
        <v>216</v>
      </c>
      <c r="B185" s="53">
        <v>20499</v>
      </c>
      <c r="C185" s="55">
        <v>2020</v>
      </c>
      <c r="D185" s="17">
        <f t="shared" si="14"/>
        <v>41407980</v>
      </c>
      <c r="E185" s="17">
        <f t="shared" si="19"/>
        <v>1982554</v>
      </c>
      <c r="F185" s="17">
        <f t="shared" si="20"/>
        <v>26967731342</v>
      </c>
      <c r="G185" s="17">
        <f t="shared" si="15"/>
        <v>0.94494853566755876</v>
      </c>
      <c r="H185" s="17">
        <f t="shared" si="16"/>
        <v>0.88208104180825153</v>
      </c>
      <c r="I185" s="17">
        <f t="shared" si="17"/>
        <v>0.94494853566755876</v>
      </c>
      <c r="J185" s="17">
        <f t="shared" si="18"/>
        <v>848822182020</v>
      </c>
    </row>
    <row r="186" spans="1:10" x14ac:dyDescent="0.25">
      <c r="A186" s="17" t="s">
        <v>196</v>
      </c>
      <c r="B186" s="53">
        <v>20523</v>
      </c>
      <c r="C186" s="55">
        <v>2470</v>
      </c>
      <c r="D186" s="17">
        <f t="shared" si="14"/>
        <v>50691810</v>
      </c>
      <c r="E186" s="17">
        <f t="shared" si="19"/>
        <v>1985024</v>
      </c>
      <c r="F186" s="17">
        <f t="shared" si="20"/>
        <v>27018423152</v>
      </c>
      <c r="G186" s="17">
        <f t="shared" si="15"/>
        <v>0.94612581653007188</v>
      </c>
      <c r="H186" s="17">
        <f t="shared" si="16"/>
        <v>0.8837391080359549</v>
      </c>
      <c r="I186" s="17">
        <f t="shared" si="17"/>
        <v>0.94612581653007188</v>
      </c>
      <c r="J186" s="17">
        <f t="shared" si="18"/>
        <v>1040348016630</v>
      </c>
    </row>
    <row r="187" spans="1:10" x14ac:dyDescent="0.25">
      <c r="A187" s="17" t="s">
        <v>182</v>
      </c>
      <c r="B187" s="53">
        <v>20643</v>
      </c>
      <c r="C187" s="54">
        <v>650</v>
      </c>
      <c r="D187" s="17">
        <f t="shared" si="14"/>
        <v>13417950</v>
      </c>
      <c r="E187" s="17">
        <f t="shared" si="19"/>
        <v>1985674</v>
      </c>
      <c r="F187" s="17">
        <f t="shared" si="20"/>
        <v>27031841102</v>
      </c>
      <c r="G187" s="17">
        <f t="shared" si="15"/>
        <v>0.94643562728336483</v>
      </c>
      <c r="H187" s="17">
        <f t="shared" si="16"/>
        <v>0.88417799253702145</v>
      </c>
      <c r="I187" s="17">
        <f t="shared" si="17"/>
        <v>0.94643562728336483</v>
      </c>
      <c r="J187" s="17">
        <f t="shared" si="18"/>
        <v>276986741850</v>
      </c>
    </row>
    <row r="188" spans="1:10" x14ac:dyDescent="0.25">
      <c r="A188" s="17" t="s">
        <v>189</v>
      </c>
      <c r="B188" s="53">
        <v>20739</v>
      </c>
      <c r="C188" s="54">
        <v>628</v>
      </c>
      <c r="D188" s="17">
        <f t="shared" si="14"/>
        <v>13024092</v>
      </c>
      <c r="E188" s="17">
        <f t="shared" si="19"/>
        <v>1986302</v>
      </c>
      <c r="F188" s="17">
        <f t="shared" si="20"/>
        <v>27044865194</v>
      </c>
      <c r="G188" s="17">
        <f t="shared" si="15"/>
        <v>0.94673495213423864</v>
      </c>
      <c r="H188" s="17">
        <f t="shared" si="16"/>
        <v>0.88460399443144389</v>
      </c>
      <c r="I188" s="17">
        <f t="shared" si="17"/>
        <v>0.94673495213423864</v>
      </c>
      <c r="J188" s="17">
        <f t="shared" si="18"/>
        <v>270106643988</v>
      </c>
    </row>
    <row r="189" spans="1:10" x14ac:dyDescent="0.25">
      <c r="A189" s="17" t="s">
        <v>120</v>
      </c>
      <c r="B189" s="53">
        <v>20774</v>
      </c>
      <c r="C189" s="54">
        <v>227</v>
      </c>
      <c r="D189" s="17">
        <f t="shared" si="14"/>
        <v>4715698</v>
      </c>
      <c r="E189" s="17">
        <f t="shared" si="19"/>
        <v>1986529</v>
      </c>
      <c r="F189" s="17">
        <f t="shared" si="20"/>
        <v>27049580892</v>
      </c>
      <c r="G189" s="17">
        <f t="shared" si="15"/>
        <v>0.94684314758192711</v>
      </c>
      <c r="H189" s="17">
        <f t="shared" si="16"/>
        <v>0.8847582390637394</v>
      </c>
      <c r="I189" s="17">
        <f t="shared" si="17"/>
        <v>0.94684314758192711</v>
      </c>
      <c r="J189" s="17">
        <f t="shared" si="18"/>
        <v>97963910252</v>
      </c>
    </row>
    <row r="190" spans="1:10" x14ac:dyDescent="0.25">
      <c r="A190" s="17" t="s">
        <v>200</v>
      </c>
      <c r="B190" s="53">
        <v>20981</v>
      </c>
      <c r="C190" s="55">
        <v>2787</v>
      </c>
      <c r="D190" s="17">
        <f t="shared" si="14"/>
        <v>58474047</v>
      </c>
      <c r="E190" s="17">
        <f t="shared" si="19"/>
        <v>1989316</v>
      </c>
      <c r="F190" s="17">
        <f t="shared" si="20"/>
        <v>27108054939</v>
      </c>
      <c r="G190" s="17">
        <f t="shared" si="15"/>
        <v>0.94817152076566158</v>
      </c>
      <c r="H190" s="17">
        <f t="shared" si="16"/>
        <v>0.88667085261073719</v>
      </c>
      <c r="I190" s="17">
        <f t="shared" si="17"/>
        <v>0.94817152076566158</v>
      </c>
      <c r="J190" s="17">
        <f t="shared" si="18"/>
        <v>1226843980107</v>
      </c>
    </row>
    <row r="191" spans="1:10" x14ac:dyDescent="0.25">
      <c r="A191" s="17" t="s">
        <v>190</v>
      </c>
      <c r="B191" s="53">
        <v>21039</v>
      </c>
      <c r="C191" s="55">
        <v>2684</v>
      </c>
      <c r="D191" s="17">
        <f t="shared" si="14"/>
        <v>56468676</v>
      </c>
      <c r="E191" s="17">
        <f t="shared" si="19"/>
        <v>1992000</v>
      </c>
      <c r="F191" s="17">
        <f t="shared" si="20"/>
        <v>27164523615</v>
      </c>
      <c r="G191" s="17">
        <f t="shared" si="15"/>
        <v>0.94945080086079725</v>
      </c>
      <c r="H191" s="17">
        <f t="shared" si="16"/>
        <v>0.88851787295975848</v>
      </c>
      <c r="I191" s="17">
        <f t="shared" si="17"/>
        <v>0.94945080086079725</v>
      </c>
      <c r="J191" s="17">
        <f t="shared" si="18"/>
        <v>1188044474364</v>
      </c>
    </row>
    <row r="192" spans="1:10" x14ac:dyDescent="0.25">
      <c r="A192" s="17" t="s">
        <v>233</v>
      </c>
      <c r="B192" s="53">
        <v>21126</v>
      </c>
      <c r="C192" s="55">
        <v>1192</v>
      </c>
      <c r="D192" s="17">
        <f t="shared" si="14"/>
        <v>25182192</v>
      </c>
      <c r="E192" s="17">
        <f t="shared" si="19"/>
        <v>1993192</v>
      </c>
      <c r="F192" s="17">
        <f t="shared" si="20"/>
        <v>27189705807</v>
      </c>
      <c r="G192" s="17">
        <f t="shared" si="15"/>
        <v>0.95001894611914373</v>
      </c>
      <c r="H192" s="17">
        <f t="shared" si="16"/>
        <v>0.88934155122444736</v>
      </c>
      <c r="I192" s="17">
        <f t="shared" si="17"/>
        <v>0.95001894611914373</v>
      </c>
      <c r="J192" s="17">
        <f t="shared" si="18"/>
        <v>531998988192</v>
      </c>
    </row>
    <row r="193" spans="1:10" x14ac:dyDescent="0.25">
      <c r="A193" s="17" t="s">
        <v>155</v>
      </c>
      <c r="B193" s="53">
        <v>21159</v>
      </c>
      <c r="C193" s="55">
        <v>1936</v>
      </c>
      <c r="D193" s="17">
        <f t="shared" si="14"/>
        <v>40963824</v>
      </c>
      <c r="E193" s="17">
        <f t="shared" si="19"/>
        <v>1995128</v>
      </c>
      <c r="F193" s="17">
        <f t="shared" si="20"/>
        <v>27230669631</v>
      </c>
      <c r="G193" s="17">
        <f t="shared" si="15"/>
        <v>0.9509417055320285</v>
      </c>
      <c r="H193" s="17">
        <f t="shared" si="16"/>
        <v>0.89068142709654541</v>
      </c>
      <c r="I193" s="17">
        <f t="shared" si="17"/>
        <v>0.9509417055320285</v>
      </c>
      <c r="J193" s="17">
        <f t="shared" si="18"/>
        <v>866753552016</v>
      </c>
    </row>
    <row r="194" spans="1:10" x14ac:dyDescent="0.25">
      <c r="A194" s="17" t="s">
        <v>181</v>
      </c>
      <c r="B194" s="53">
        <v>21502</v>
      </c>
      <c r="C194" s="55">
        <v>1082</v>
      </c>
      <c r="D194" s="17">
        <f t="shared" si="14"/>
        <v>23265164</v>
      </c>
      <c r="E194" s="17">
        <f t="shared" si="19"/>
        <v>1996210</v>
      </c>
      <c r="F194" s="17">
        <f t="shared" si="20"/>
        <v>27253934795</v>
      </c>
      <c r="G194" s="17">
        <f t="shared" si="15"/>
        <v>0.95145742127827915</v>
      </c>
      <c r="H194" s="17">
        <f t="shared" si="16"/>
        <v>0.89144240175320855</v>
      </c>
      <c r="I194" s="17">
        <f t="shared" si="17"/>
        <v>0.95145742127827915</v>
      </c>
      <c r="J194" s="17">
        <f t="shared" si="18"/>
        <v>500247556328</v>
      </c>
    </row>
    <row r="195" spans="1:10" x14ac:dyDescent="0.25">
      <c r="A195" s="17" t="s">
        <v>209</v>
      </c>
      <c r="B195" s="53">
        <v>21805</v>
      </c>
      <c r="C195" s="54">
        <v>473</v>
      </c>
      <c r="D195" s="17">
        <f t="shared" si="14"/>
        <v>10313765</v>
      </c>
      <c r="E195" s="17">
        <f t="shared" si="19"/>
        <v>1996683</v>
      </c>
      <c r="F195" s="17">
        <f t="shared" si="20"/>
        <v>27264248560</v>
      </c>
      <c r="G195" s="17">
        <f t="shared" si="15"/>
        <v>0.9516828681802908</v>
      </c>
      <c r="H195" s="17">
        <f t="shared" si="16"/>
        <v>0.89177975221331185</v>
      </c>
      <c r="I195" s="17">
        <f t="shared" si="17"/>
        <v>0.9516828681802908</v>
      </c>
      <c r="J195" s="17">
        <f t="shared" si="18"/>
        <v>224891645825</v>
      </c>
    </row>
    <row r="196" spans="1:10" x14ac:dyDescent="0.25">
      <c r="A196" s="17" t="s">
        <v>208</v>
      </c>
      <c r="B196" s="53">
        <v>22349</v>
      </c>
      <c r="C196" s="55">
        <v>1490</v>
      </c>
      <c r="D196" s="17">
        <f t="shared" ref="D196:D253" si="21">B196*C196</f>
        <v>33300010</v>
      </c>
      <c r="E196" s="17">
        <f t="shared" si="19"/>
        <v>1998173</v>
      </c>
      <c r="F196" s="17">
        <f t="shared" si="20"/>
        <v>27297548570</v>
      </c>
      <c r="G196" s="17">
        <f t="shared" ref="G196:G253" si="22">E196/2098055</f>
        <v>0.95239304975322381</v>
      </c>
      <c r="H196" s="17">
        <f t="shared" ref="H196:H253" si="23">F196/30572849958</f>
        <v>0.89286895423555523</v>
      </c>
      <c r="I196" s="17">
        <f t="shared" ref="I196:I253" si="24">G196</f>
        <v>0.95239304975322381</v>
      </c>
      <c r="J196" s="17">
        <f t="shared" ref="J196:J253" si="25">B196^2*C196</f>
        <v>744221923490</v>
      </c>
    </row>
    <row r="197" spans="1:10" x14ac:dyDescent="0.25">
      <c r="A197" s="17" t="s">
        <v>202</v>
      </c>
      <c r="B197" s="53">
        <v>22520</v>
      </c>
      <c r="C197" s="55">
        <v>8878</v>
      </c>
      <c r="D197" s="17">
        <f t="shared" si="21"/>
        <v>199932560</v>
      </c>
      <c r="E197" s="17">
        <f t="shared" ref="E197:E253" si="26">C197+E196</f>
        <v>2007051</v>
      </c>
      <c r="F197" s="17">
        <f t="shared" ref="F197:F253" si="27">F196+D197</f>
        <v>27497481130</v>
      </c>
      <c r="G197" s="17">
        <f t="shared" si="22"/>
        <v>0.95662458801127714</v>
      </c>
      <c r="H197" s="17">
        <f t="shared" si="23"/>
        <v>0.89940850027966501</v>
      </c>
      <c r="I197" s="17">
        <f t="shared" si="24"/>
        <v>0.95662458801127714</v>
      </c>
      <c r="J197" s="17">
        <f t="shared" si="25"/>
        <v>4502481251200</v>
      </c>
    </row>
    <row r="198" spans="1:10" x14ac:dyDescent="0.25">
      <c r="A198" s="17" t="s">
        <v>150</v>
      </c>
      <c r="B198" s="53">
        <v>23143</v>
      </c>
      <c r="C198" s="54">
        <v>348</v>
      </c>
      <c r="D198" s="17">
        <f t="shared" si="21"/>
        <v>8053764</v>
      </c>
      <c r="E198" s="17">
        <f t="shared" si="26"/>
        <v>2007399</v>
      </c>
      <c r="F198" s="17">
        <f t="shared" si="27"/>
        <v>27505534894</v>
      </c>
      <c r="G198" s="17">
        <f t="shared" si="22"/>
        <v>0.95679045592227085</v>
      </c>
      <c r="H198" s="17">
        <f t="shared" si="23"/>
        <v>0.89967192891033121</v>
      </c>
      <c r="I198" s="17">
        <f t="shared" si="24"/>
        <v>0.95679045592227085</v>
      </c>
      <c r="J198" s="17">
        <f t="shared" si="25"/>
        <v>186388260252</v>
      </c>
    </row>
    <row r="199" spans="1:10" x14ac:dyDescent="0.25">
      <c r="A199" s="17" t="s">
        <v>101</v>
      </c>
      <c r="B199" s="53">
        <v>23232</v>
      </c>
      <c r="C199" s="55">
        <v>1234</v>
      </c>
      <c r="D199" s="17">
        <f t="shared" si="21"/>
        <v>28668288</v>
      </c>
      <c r="E199" s="17">
        <f t="shared" si="26"/>
        <v>2008633</v>
      </c>
      <c r="F199" s="17">
        <f t="shared" si="27"/>
        <v>27534203182</v>
      </c>
      <c r="G199" s="17">
        <f t="shared" si="22"/>
        <v>0.95737861972159932</v>
      </c>
      <c r="H199" s="17">
        <f t="shared" si="23"/>
        <v>0.90060963305107655</v>
      </c>
      <c r="I199" s="17">
        <f t="shared" si="24"/>
        <v>0.95737861972159932</v>
      </c>
      <c r="J199" s="17">
        <f t="shared" si="25"/>
        <v>666021666816</v>
      </c>
    </row>
    <row r="200" spans="1:10" x14ac:dyDescent="0.25">
      <c r="A200" s="17" t="s">
        <v>179</v>
      </c>
      <c r="B200" s="53">
        <v>23337</v>
      </c>
      <c r="C200" s="55">
        <v>6374</v>
      </c>
      <c r="D200" s="17">
        <f t="shared" si="21"/>
        <v>148750038</v>
      </c>
      <c r="E200" s="17">
        <f t="shared" si="26"/>
        <v>2015007</v>
      </c>
      <c r="F200" s="17">
        <f t="shared" si="27"/>
        <v>27682953220</v>
      </c>
      <c r="G200" s="17">
        <f t="shared" si="22"/>
        <v>0.96041667163158262</v>
      </c>
      <c r="H200" s="17">
        <f t="shared" si="23"/>
        <v>0.9054750622866351</v>
      </c>
      <c r="I200" s="17">
        <f t="shared" si="24"/>
        <v>0.96041667163158262</v>
      </c>
      <c r="J200" s="17">
        <f t="shared" si="25"/>
        <v>3471379636806</v>
      </c>
    </row>
    <row r="201" spans="1:10" x14ac:dyDescent="0.25">
      <c r="A201" s="17" t="s">
        <v>207</v>
      </c>
      <c r="B201" s="53">
        <v>23554</v>
      </c>
      <c r="C201" s="54">
        <v>296</v>
      </c>
      <c r="D201" s="17">
        <f t="shared" si="21"/>
        <v>6971984</v>
      </c>
      <c r="E201" s="17">
        <f t="shared" si="26"/>
        <v>2015303</v>
      </c>
      <c r="F201" s="17">
        <f t="shared" si="27"/>
        <v>27689925204</v>
      </c>
      <c r="G201" s="17">
        <f t="shared" si="22"/>
        <v>0.96055775468231286</v>
      </c>
      <c r="H201" s="17">
        <f t="shared" si="23"/>
        <v>0.90570310723532577</v>
      </c>
      <c r="I201" s="17">
        <f t="shared" si="24"/>
        <v>0.96055775468231286</v>
      </c>
      <c r="J201" s="17">
        <f t="shared" si="25"/>
        <v>164218111136</v>
      </c>
    </row>
    <row r="202" spans="1:10" x14ac:dyDescent="0.25">
      <c r="A202" s="17" t="s">
        <v>224</v>
      </c>
      <c r="B202" s="53">
        <v>23627</v>
      </c>
      <c r="C202" s="55">
        <v>6897</v>
      </c>
      <c r="D202" s="17">
        <f t="shared" si="21"/>
        <v>162955419</v>
      </c>
      <c r="E202" s="17">
        <f t="shared" si="26"/>
        <v>2022200</v>
      </c>
      <c r="F202" s="17">
        <f t="shared" si="27"/>
        <v>27852880623</v>
      </c>
      <c r="G202" s="17">
        <f t="shared" si="22"/>
        <v>0.96384508509071498</v>
      </c>
      <c r="H202" s="17">
        <f t="shared" si="23"/>
        <v>0.91103317686324281</v>
      </c>
      <c r="I202" s="17">
        <f t="shared" si="24"/>
        <v>0.96384508509071498</v>
      </c>
      <c r="J202" s="17">
        <f t="shared" si="25"/>
        <v>3850147684713</v>
      </c>
    </row>
    <row r="203" spans="1:10" x14ac:dyDescent="0.25">
      <c r="A203" s="17" t="s">
        <v>201</v>
      </c>
      <c r="B203" s="53">
        <v>23629</v>
      </c>
      <c r="C203" s="55">
        <v>12855</v>
      </c>
      <c r="D203" s="17">
        <f t="shared" si="21"/>
        <v>303750795</v>
      </c>
      <c r="E203" s="17">
        <f t="shared" si="26"/>
        <v>2035055</v>
      </c>
      <c r="F203" s="17">
        <f t="shared" si="27"/>
        <v>28156631418</v>
      </c>
      <c r="G203" s="17">
        <f t="shared" si="22"/>
        <v>0.96997218852699285</v>
      </c>
      <c r="H203" s="17">
        <f t="shared" si="23"/>
        <v>0.9209684885995475</v>
      </c>
      <c r="I203" s="17">
        <f t="shared" si="24"/>
        <v>0.96997218852699285</v>
      </c>
      <c r="J203" s="17">
        <f t="shared" si="25"/>
        <v>7177327535055</v>
      </c>
    </row>
    <row r="204" spans="1:10" x14ac:dyDescent="0.25">
      <c r="A204" s="17" t="s">
        <v>219</v>
      </c>
      <c r="B204" s="53">
        <v>23693</v>
      </c>
      <c r="C204" s="55">
        <v>1308</v>
      </c>
      <c r="D204" s="17">
        <f t="shared" si="21"/>
        <v>30990444</v>
      </c>
      <c r="E204" s="17">
        <f t="shared" si="26"/>
        <v>2036363</v>
      </c>
      <c r="F204" s="17">
        <f t="shared" si="27"/>
        <v>28187621862</v>
      </c>
      <c r="G204" s="17">
        <f t="shared" si="22"/>
        <v>0.97059562308900382</v>
      </c>
      <c r="H204" s="17">
        <f t="shared" si="23"/>
        <v>0.92198214758268371</v>
      </c>
      <c r="I204" s="17">
        <f t="shared" si="24"/>
        <v>0.97059562308900382</v>
      </c>
      <c r="J204" s="17">
        <f t="shared" si="25"/>
        <v>734256589692</v>
      </c>
    </row>
    <row r="205" spans="1:10" x14ac:dyDescent="0.25">
      <c r="A205" s="17" t="s">
        <v>144</v>
      </c>
      <c r="B205" s="53">
        <v>23706</v>
      </c>
      <c r="C205" s="54">
        <v>182</v>
      </c>
      <c r="D205" s="17">
        <f t="shared" si="21"/>
        <v>4314492</v>
      </c>
      <c r="E205" s="17">
        <f t="shared" si="26"/>
        <v>2036545</v>
      </c>
      <c r="F205" s="17">
        <f t="shared" si="27"/>
        <v>28191936354</v>
      </c>
      <c r="G205" s="17">
        <f t="shared" si="22"/>
        <v>0.97068237009992586</v>
      </c>
      <c r="H205" s="17">
        <f t="shared" si="23"/>
        <v>0.92212326926436949</v>
      </c>
      <c r="I205" s="17">
        <f t="shared" si="24"/>
        <v>0.97068237009992586</v>
      </c>
      <c r="J205" s="17">
        <f t="shared" si="25"/>
        <v>102279347352</v>
      </c>
    </row>
    <row r="206" spans="1:10" x14ac:dyDescent="0.25">
      <c r="A206" s="17" t="s">
        <v>206</v>
      </c>
      <c r="B206" s="53">
        <v>23914</v>
      </c>
      <c r="C206" s="54">
        <v>314</v>
      </c>
      <c r="D206" s="17">
        <f t="shared" si="21"/>
        <v>7508996</v>
      </c>
      <c r="E206" s="17">
        <f t="shared" si="26"/>
        <v>2036859</v>
      </c>
      <c r="F206" s="17">
        <f t="shared" si="27"/>
        <v>28199445350</v>
      </c>
      <c r="G206" s="17">
        <f t="shared" si="22"/>
        <v>0.97083203252536276</v>
      </c>
      <c r="H206" s="17">
        <f t="shared" si="23"/>
        <v>0.92236887920947808</v>
      </c>
      <c r="I206" s="17">
        <f t="shared" si="24"/>
        <v>0.97083203252536276</v>
      </c>
      <c r="J206" s="17">
        <f t="shared" si="25"/>
        <v>179570130344</v>
      </c>
    </row>
    <row r="207" spans="1:10" x14ac:dyDescent="0.25">
      <c r="A207" s="17" t="s">
        <v>225</v>
      </c>
      <c r="B207" s="53">
        <v>24829</v>
      </c>
      <c r="C207" s="54">
        <v>345</v>
      </c>
      <c r="D207" s="17">
        <f t="shared" si="21"/>
        <v>8566005</v>
      </c>
      <c r="E207" s="17">
        <f t="shared" si="26"/>
        <v>2037204</v>
      </c>
      <c r="F207" s="17">
        <f t="shared" si="27"/>
        <v>28208011355</v>
      </c>
      <c r="G207" s="17">
        <f t="shared" si="22"/>
        <v>0.97099647054057214</v>
      </c>
      <c r="H207" s="17">
        <f t="shared" si="23"/>
        <v>0.92264906260787793</v>
      </c>
      <c r="I207" s="17">
        <f t="shared" si="24"/>
        <v>0.97099647054057214</v>
      </c>
      <c r="J207" s="17">
        <f t="shared" si="25"/>
        <v>212685338145</v>
      </c>
    </row>
    <row r="208" spans="1:10" x14ac:dyDescent="0.25">
      <c r="A208" s="17" t="s">
        <v>156</v>
      </c>
      <c r="B208" s="53">
        <v>24891</v>
      </c>
      <c r="C208" s="54">
        <v>335</v>
      </c>
      <c r="D208" s="17">
        <f t="shared" si="21"/>
        <v>8338485</v>
      </c>
      <c r="E208" s="17">
        <f t="shared" si="26"/>
        <v>2037539</v>
      </c>
      <c r="F208" s="17">
        <f t="shared" si="27"/>
        <v>28216349840</v>
      </c>
      <c r="G208" s="17">
        <f t="shared" si="22"/>
        <v>0.97115614223650004</v>
      </c>
      <c r="H208" s="17">
        <f t="shared" si="23"/>
        <v>0.92292180410929026</v>
      </c>
      <c r="I208" s="17">
        <f t="shared" si="24"/>
        <v>0.97115614223650004</v>
      </c>
      <c r="J208" s="17">
        <f t="shared" si="25"/>
        <v>207553230135</v>
      </c>
    </row>
    <row r="209" spans="1:10" x14ac:dyDescent="0.25">
      <c r="A209" s="17" t="s">
        <v>163</v>
      </c>
      <c r="B209" s="53">
        <v>25116</v>
      </c>
      <c r="C209" s="54">
        <v>227</v>
      </c>
      <c r="D209" s="17">
        <f t="shared" si="21"/>
        <v>5701332</v>
      </c>
      <c r="E209" s="17">
        <f t="shared" si="26"/>
        <v>2037766</v>
      </c>
      <c r="F209" s="17">
        <f t="shared" si="27"/>
        <v>28222051172</v>
      </c>
      <c r="G209" s="17">
        <f t="shared" si="22"/>
        <v>0.97126433768418841</v>
      </c>
      <c r="H209" s="17">
        <f t="shared" si="23"/>
        <v>0.92310828760715957</v>
      </c>
      <c r="I209" s="17">
        <f t="shared" si="24"/>
        <v>0.97126433768418841</v>
      </c>
      <c r="J209" s="17">
        <f t="shared" si="25"/>
        <v>143194654512</v>
      </c>
    </row>
    <row r="210" spans="1:10" x14ac:dyDescent="0.25">
      <c r="A210" s="17" t="s">
        <v>197</v>
      </c>
      <c r="B210" s="53">
        <v>25272</v>
      </c>
      <c r="C210" s="54">
        <v>305</v>
      </c>
      <c r="D210" s="17">
        <f t="shared" si="21"/>
        <v>7707960</v>
      </c>
      <c r="E210" s="17">
        <f t="shared" si="26"/>
        <v>2038071</v>
      </c>
      <c r="F210" s="17">
        <f t="shared" si="27"/>
        <v>28229759132</v>
      </c>
      <c r="G210" s="17">
        <f t="shared" si="22"/>
        <v>0.97140971042227209</v>
      </c>
      <c r="H210" s="17">
        <f t="shared" si="23"/>
        <v>0.92336040541791609</v>
      </c>
      <c r="I210" s="17">
        <f t="shared" si="24"/>
        <v>0.97140971042227209</v>
      </c>
      <c r="J210" s="17">
        <f t="shared" si="25"/>
        <v>194795565120</v>
      </c>
    </row>
    <row r="211" spans="1:10" x14ac:dyDescent="0.25">
      <c r="A211" s="17" t="s">
        <v>203</v>
      </c>
      <c r="B211" s="53">
        <v>25918</v>
      </c>
      <c r="C211" s="54">
        <v>380</v>
      </c>
      <c r="D211" s="17">
        <f t="shared" si="21"/>
        <v>9848840</v>
      </c>
      <c r="E211" s="17">
        <f t="shared" si="26"/>
        <v>2038451</v>
      </c>
      <c r="F211" s="17">
        <f t="shared" si="27"/>
        <v>28239607972</v>
      </c>
      <c r="G211" s="17">
        <f t="shared" si="22"/>
        <v>0.97159083055496642</v>
      </c>
      <c r="H211" s="17">
        <f t="shared" si="23"/>
        <v>0.92368254875795575</v>
      </c>
      <c r="I211" s="17">
        <f t="shared" si="24"/>
        <v>0.97159083055496642</v>
      </c>
      <c r="J211" s="17">
        <f t="shared" si="25"/>
        <v>255262235120</v>
      </c>
    </row>
    <row r="212" spans="1:10" x14ac:dyDescent="0.25">
      <c r="A212" s="17" t="s">
        <v>247</v>
      </c>
      <c r="B212" s="53">
        <v>26120</v>
      </c>
      <c r="C212" s="54">
        <v>403</v>
      </c>
      <c r="D212" s="17">
        <f t="shared" si="21"/>
        <v>10526360</v>
      </c>
      <c r="E212" s="17">
        <f t="shared" si="26"/>
        <v>2038854</v>
      </c>
      <c r="F212" s="17">
        <f t="shared" si="27"/>
        <v>28250134332</v>
      </c>
      <c r="G212" s="17">
        <f t="shared" si="22"/>
        <v>0.97178291322200805</v>
      </c>
      <c r="H212" s="17">
        <f t="shared" si="23"/>
        <v>0.9240268529368092</v>
      </c>
      <c r="I212" s="17">
        <f t="shared" si="24"/>
        <v>0.97178291322200805</v>
      </c>
      <c r="J212" s="17">
        <f t="shared" si="25"/>
        <v>274948523200</v>
      </c>
    </row>
    <row r="213" spans="1:10" x14ac:dyDescent="0.25">
      <c r="A213" s="17" t="s">
        <v>241</v>
      </c>
      <c r="B213" s="53">
        <v>26248</v>
      </c>
      <c r="C213" s="54">
        <v>321</v>
      </c>
      <c r="D213" s="17">
        <f t="shared" si="21"/>
        <v>8425608</v>
      </c>
      <c r="E213" s="17">
        <f t="shared" si="26"/>
        <v>2039175</v>
      </c>
      <c r="F213" s="17">
        <f t="shared" si="27"/>
        <v>28258559940</v>
      </c>
      <c r="G213" s="17">
        <f t="shared" si="22"/>
        <v>0.97193591207094188</v>
      </c>
      <c r="H213" s="17">
        <f t="shared" si="23"/>
        <v>0.9243024441234855</v>
      </c>
      <c r="I213" s="17">
        <f t="shared" si="24"/>
        <v>0.97193591207094188</v>
      </c>
      <c r="J213" s="17">
        <f t="shared" si="25"/>
        <v>221155358784</v>
      </c>
    </row>
    <row r="214" spans="1:10" x14ac:dyDescent="0.25">
      <c r="A214" s="17" t="s">
        <v>215</v>
      </c>
      <c r="B214" s="53">
        <v>26977</v>
      </c>
      <c r="C214" s="55">
        <v>4000</v>
      </c>
      <c r="D214" s="17">
        <f t="shared" si="21"/>
        <v>107908000</v>
      </c>
      <c r="E214" s="17">
        <f t="shared" si="26"/>
        <v>2043175</v>
      </c>
      <c r="F214" s="17">
        <f t="shared" si="27"/>
        <v>28366467940</v>
      </c>
      <c r="G214" s="17">
        <f t="shared" si="22"/>
        <v>0.97384243978351381</v>
      </c>
      <c r="H214" s="17">
        <f t="shared" si="23"/>
        <v>0.92783198095594432</v>
      </c>
      <c r="I214" s="17">
        <f t="shared" si="24"/>
        <v>0.97384243978351381</v>
      </c>
      <c r="J214" s="17">
        <f t="shared" si="25"/>
        <v>2911034116000</v>
      </c>
    </row>
    <row r="215" spans="1:10" x14ac:dyDescent="0.25">
      <c r="A215" s="17" t="s">
        <v>230</v>
      </c>
      <c r="B215" s="53">
        <v>27545</v>
      </c>
      <c r="C215" s="55">
        <v>1888</v>
      </c>
      <c r="D215" s="17">
        <f t="shared" si="21"/>
        <v>52004960</v>
      </c>
      <c r="E215" s="17">
        <f t="shared" si="26"/>
        <v>2045063</v>
      </c>
      <c r="F215" s="17">
        <f t="shared" si="27"/>
        <v>28418472900</v>
      </c>
      <c r="G215" s="17">
        <f t="shared" si="22"/>
        <v>0.97474232086384771</v>
      </c>
      <c r="H215" s="17">
        <f t="shared" si="23"/>
        <v>0.9295329986913351</v>
      </c>
      <c r="I215" s="17">
        <f t="shared" si="24"/>
        <v>0.97474232086384771</v>
      </c>
      <c r="J215" s="17">
        <f t="shared" si="25"/>
        <v>1432476623200</v>
      </c>
    </row>
    <row r="216" spans="1:10" x14ac:dyDescent="0.25">
      <c r="A216" s="17" t="s">
        <v>136</v>
      </c>
      <c r="B216" s="53">
        <v>27622</v>
      </c>
      <c r="C216" s="54">
        <v>745</v>
      </c>
      <c r="D216" s="17">
        <f t="shared" si="21"/>
        <v>20578390</v>
      </c>
      <c r="E216" s="17">
        <f t="shared" si="26"/>
        <v>2045808</v>
      </c>
      <c r="F216" s="17">
        <f t="shared" si="27"/>
        <v>28439051290</v>
      </c>
      <c r="G216" s="17">
        <f t="shared" si="22"/>
        <v>0.97509741165031427</v>
      </c>
      <c r="H216" s="17">
        <f t="shared" si="23"/>
        <v>0.93020609230309426</v>
      </c>
      <c r="I216" s="17">
        <f t="shared" si="24"/>
        <v>0.97509741165031427</v>
      </c>
      <c r="J216" s="17">
        <f t="shared" si="25"/>
        <v>568416288580</v>
      </c>
    </row>
    <row r="217" spans="1:10" x14ac:dyDescent="0.25">
      <c r="A217" s="17" t="s">
        <v>220</v>
      </c>
      <c r="B217" s="53">
        <v>28896</v>
      </c>
      <c r="C217" s="55">
        <v>6367</v>
      </c>
      <c r="D217" s="17">
        <f t="shared" si="21"/>
        <v>183980832</v>
      </c>
      <c r="E217" s="17">
        <f t="shared" si="26"/>
        <v>2052175</v>
      </c>
      <c r="F217" s="17">
        <f t="shared" si="27"/>
        <v>28623032122</v>
      </c>
      <c r="G217" s="17">
        <f t="shared" si="22"/>
        <v>0.97813212713680053</v>
      </c>
      <c r="H217" s="17">
        <f t="shared" si="23"/>
        <v>0.9362238771106195</v>
      </c>
      <c r="I217" s="17">
        <f t="shared" si="24"/>
        <v>0.97813212713680053</v>
      </c>
      <c r="J217" s="17">
        <f t="shared" si="25"/>
        <v>5316310121472</v>
      </c>
    </row>
    <row r="218" spans="1:10" x14ac:dyDescent="0.25">
      <c r="A218" s="17" t="s">
        <v>93</v>
      </c>
      <c r="B218" s="53">
        <v>28949</v>
      </c>
      <c r="C218" s="54">
        <v>836</v>
      </c>
      <c r="D218" s="17">
        <f t="shared" si="21"/>
        <v>24201364</v>
      </c>
      <c r="E218" s="17">
        <f t="shared" si="26"/>
        <v>2053011</v>
      </c>
      <c r="F218" s="17">
        <f t="shared" si="27"/>
        <v>28647233486</v>
      </c>
      <c r="G218" s="17">
        <f t="shared" si="22"/>
        <v>0.978530591428728</v>
      </c>
      <c r="H218" s="17">
        <f t="shared" si="23"/>
        <v>0.9370154737080334</v>
      </c>
      <c r="I218" s="17">
        <f t="shared" si="24"/>
        <v>0.978530591428728</v>
      </c>
      <c r="J218" s="17">
        <f t="shared" si="25"/>
        <v>700605286436</v>
      </c>
    </row>
    <row r="219" spans="1:10" x14ac:dyDescent="0.25">
      <c r="A219" s="17" t="s">
        <v>55</v>
      </c>
      <c r="B219" s="53">
        <v>29080</v>
      </c>
      <c r="C219" s="54">
        <v>192</v>
      </c>
      <c r="D219" s="17">
        <f t="shared" si="21"/>
        <v>5583360</v>
      </c>
      <c r="E219" s="17">
        <f t="shared" si="26"/>
        <v>2053203</v>
      </c>
      <c r="F219" s="17">
        <f t="shared" si="27"/>
        <v>28652816846</v>
      </c>
      <c r="G219" s="17">
        <f t="shared" si="22"/>
        <v>0.97862210475893152</v>
      </c>
      <c r="H219" s="17">
        <f t="shared" si="23"/>
        <v>0.93719809848811353</v>
      </c>
      <c r="I219" s="17">
        <f t="shared" si="24"/>
        <v>0.97862210475893152</v>
      </c>
      <c r="J219" s="17">
        <f t="shared" si="25"/>
        <v>162364108800</v>
      </c>
    </row>
    <row r="220" spans="1:10" x14ac:dyDescent="0.25">
      <c r="A220" s="17" t="s">
        <v>222</v>
      </c>
      <c r="B220" s="53">
        <v>29145</v>
      </c>
      <c r="C220" s="55">
        <v>3178</v>
      </c>
      <c r="D220" s="17">
        <f t="shared" si="21"/>
        <v>92622810</v>
      </c>
      <c r="E220" s="17">
        <f t="shared" si="26"/>
        <v>2056381</v>
      </c>
      <c r="F220" s="17">
        <f t="shared" si="27"/>
        <v>28745439656</v>
      </c>
      <c r="G220" s="17">
        <f t="shared" si="22"/>
        <v>0.98013684102656984</v>
      </c>
      <c r="H220" s="17">
        <f t="shared" si="23"/>
        <v>0.9402276757152036</v>
      </c>
      <c r="I220" s="17">
        <f t="shared" si="24"/>
        <v>0.98013684102656984</v>
      </c>
      <c r="J220" s="17">
        <f t="shared" si="25"/>
        <v>2699491797450</v>
      </c>
    </row>
    <row r="221" spans="1:10" x14ac:dyDescent="0.25">
      <c r="A221" s="17" t="s">
        <v>226</v>
      </c>
      <c r="B221" s="53">
        <v>29309</v>
      </c>
      <c r="C221" s="55">
        <v>4483</v>
      </c>
      <c r="D221" s="17">
        <f t="shared" si="21"/>
        <v>131392247</v>
      </c>
      <c r="E221" s="17">
        <f t="shared" si="26"/>
        <v>2060864</v>
      </c>
      <c r="F221" s="17">
        <f t="shared" si="27"/>
        <v>28876831903</v>
      </c>
      <c r="G221" s="17">
        <f t="shared" si="22"/>
        <v>0.98227358196043479</v>
      </c>
      <c r="H221" s="17">
        <f t="shared" si="23"/>
        <v>0.94452535313750807</v>
      </c>
      <c r="I221" s="17">
        <f t="shared" si="24"/>
        <v>0.98227358196043479</v>
      </c>
      <c r="J221" s="17">
        <f t="shared" si="25"/>
        <v>3850975367323</v>
      </c>
    </row>
    <row r="222" spans="1:10" x14ac:dyDescent="0.25">
      <c r="A222" s="17" t="s">
        <v>245</v>
      </c>
      <c r="B222" s="53">
        <v>29919</v>
      </c>
      <c r="C222" s="54">
        <v>788</v>
      </c>
      <c r="D222" s="17">
        <f t="shared" si="21"/>
        <v>23576172</v>
      </c>
      <c r="E222" s="17">
        <f t="shared" si="26"/>
        <v>2061652</v>
      </c>
      <c r="F222" s="17">
        <f t="shared" si="27"/>
        <v>28900408075</v>
      </c>
      <c r="G222" s="17">
        <f t="shared" si="22"/>
        <v>0.98264916791981149</v>
      </c>
      <c r="H222" s="17">
        <f t="shared" si="23"/>
        <v>0.94529650048008129</v>
      </c>
      <c r="I222" s="17">
        <f t="shared" si="24"/>
        <v>0.98264916791981149</v>
      </c>
      <c r="J222" s="17">
        <f t="shared" si="25"/>
        <v>705375490068</v>
      </c>
    </row>
    <row r="223" spans="1:10" x14ac:dyDescent="0.25">
      <c r="A223" s="17" t="s">
        <v>231</v>
      </c>
      <c r="B223" s="53">
        <v>30159</v>
      </c>
      <c r="C223" s="54">
        <v>996</v>
      </c>
      <c r="D223" s="17">
        <f t="shared" si="21"/>
        <v>30038364</v>
      </c>
      <c r="E223" s="17">
        <f t="shared" si="26"/>
        <v>2062648</v>
      </c>
      <c r="F223" s="17">
        <f t="shared" si="27"/>
        <v>28930446439</v>
      </c>
      <c r="G223" s="17">
        <f t="shared" si="22"/>
        <v>0.98312389332024186</v>
      </c>
      <c r="H223" s="17">
        <f t="shared" si="23"/>
        <v>0.94627901810736381</v>
      </c>
      <c r="I223" s="17">
        <f t="shared" si="24"/>
        <v>0.98312389332024186</v>
      </c>
      <c r="J223" s="17">
        <f t="shared" si="25"/>
        <v>905927019876</v>
      </c>
    </row>
    <row r="224" spans="1:10" x14ac:dyDescent="0.25">
      <c r="A224" s="17" t="s">
        <v>235</v>
      </c>
      <c r="B224" s="53">
        <v>30362</v>
      </c>
      <c r="C224" s="55">
        <v>1541</v>
      </c>
      <c r="D224" s="17">
        <f t="shared" si="21"/>
        <v>46787842</v>
      </c>
      <c r="E224" s="17">
        <f t="shared" si="26"/>
        <v>2064189</v>
      </c>
      <c r="F224" s="17">
        <f t="shared" si="27"/>
        <v>28977234281</v>
      </c>
      <c r="G224" s="17">
        <f t="shared" si="22"/>
        <v>0.98385838312151019</v>
      </c>
      <c r="H224" s="17">
        <f t="shared" si="23"/>
        <v>0.9478093903842133</v>
      </c>
      <c r="I224" s="17">
        <f t="shared" si="24"/>
        <v>0.98385838312151019</v>
      </c>
      <c r="J224" s="17">
        <f t="shared" si="25"/>
        <v>1420572458804</v>
      </c>
    </row>
    <row r="225" spans="1:10" x14ac:dyDescent="0.25">
      <c r="A225" s="17" t="s">
        <v>234</v>
      </c>
      <c r="B225" s="53">
        <v>30631</v>
      </c>
      <c r="C225" s="54">
        <v>538</v>
      </c>
      <c r="D225" s="17">
        <f t="shared" si="21"/>
        <v>16479478</v>
      </c>
      <c r="E225" s="17">
        <f t="shared" si="26"/>
        <v>2064727</v>
      </c>
      <c r="F225" s="17">
        <f t="shared" si="27"/>
        <v>28993713759</v>
      </c>
      <c r="G225" s="17">
        <f t="shared" si="22"/>
        <v>0.98411481109885113</v>
      </c>
      <c r="H225" s="17">
        <f t="shared" si="23"/>
        <v>0.94834841366868428</v>
      </c>
      <c r="I225" s="17">
        <f t="shared" si="24"/>
        <v>0.98411481109885113</v>
      </c>
      <c r="J225" s="17">
        <f t="shared" si="25"/>
        <v>504782890618</v>
      </c>
    </row>
    <row r="226" spans="1:10" x14ac:dyDescent="0.25">
      <c r="A226" s="17" t="s">
        <v>218</v>
      </c>
      <c r="B226" s="53">
        <v>30944</v>
      </c>
      <c r="C226" s="54">
        <v>921</v>
      </c>
      <c r="D226" s="17">
        <f t="shared" si="21"/>
        <v>28499424</v>
      </c>
      <c r="E226" s="17">
        <f t="shared" si="26"/>
        <v>2065648</v>
      </c>
      <c r="F226" s="17">
        <f t="shared" si="27"/>
        <v>29022213183</v>
      </c>
      <c r="G226" s="17">
        <f t="shared" si="22"/>
        <v>0.98455378910467073</v>
      </c>
      <c r="H226" s="17">
        <f t="shared" si="23"/>
        <v>0.94928059447744595</v>
      </c>
      <c r="I226" s="17">
        <f t="shared" si="24"/>
        <v>0.98455378910467073</v>
      </c>
      <c r="J226" s="17">
        <f t="shared" si="25"/>
        <v>881886176256</v>
      </c>
    </row>
    <row r="227" spans="1:10" x14ac:dyDescent="0.25">
      <c r="A227" s="17" t="s">
        <v>243</v>
      </c>
      <c r="B227" s="53">
        <v>31554</v>
      </c>
      <c r="C227" s="54">
        <v>136</v>
      </c>
      <c r="D227" s="17">
        <f t="shared" si="21"/>
        <v>4291344</v>
      </c>
      <c r="E227" s="17">
        <f t="shared" si="26"/>
        <v>2065784</v>
      </c>
      <c r="F227" s="17">
        <f t="shared" si="27"/>
        <v>29026504527</v>
      </c>
      <c r="G227" s="17">
        <f t="shared" si="22"/>
        <v>0.98461861104689818</v>
      </c>
      <c r="H227" s="17">
        <f t="shared" si="23"/>
        <v>0.94942095901676427</v>
      </c>
      <c r="I227" s="17">
        <f t="shared" si="24"/>
        <v>0.98461861104689818</v>
      </c>
      <c r="J227" s="17">
        <f t="shared" si="25"/>
        <v>135409068576</v>
      </c>
    </row>
    <row r="228" spans="1:10" x14ac:dyDescent="0.25">
      <c r="A228" s="17" t="s">
        <v>223</v>
      </c>
      <c r="B228" s="53">
        <v>31853</v>
      </c>
      <c r="C228" s="54">
        <v>978</v>
      </c>
      <c r="D228" s="17">
        <f t="shared" si="21"/>
        <v>31152234</v>
      </c>
      <c r="E228" s="17">
        <f t="shared" si="26"/>
        <v>2066762</v>
      </c>
      <c r="F228" s="17">
        <f t="shared" si="27"/>
        <v>29057656761</v>
      </c>
      <c r="G228" s="17">
        <f t="shared" si="22"/>
        <v>0.985084757072622</v>
      </c>
      <c r="H228" s="17">
        <f t="shared" si="23"/>
        <v>0.9504399099501184</v>
      </c>
      <c r="I228" s="17">
        <f t="shared" si="24"/>
        <v>0.985084757072622</v>
      </c>
      <c r="J228" s="17">
        <f t="shared" si="25"/>
        <v>992292109602</v>
      </c>
    </row>
    <row r="229" spans="1:10" x14ac:dyDescent="0.25">
      <c r="A229" s="17" t="s">
        <v>214</v>
      </c>
      <c r="B229" s="53">
        <v>33315</v>
      </c>
      <c r="C229" s="55">
        <v>2242</v>
      </c>
      <c r="D229" s="17">
        <f t="shared" si="21"/>
        <v>74692230</v>
      </c>
      <c r="E229" s="17">
        <f t="shared" si="26"/>
        <v>2069004</v>
      </c>
      <c r="F229" s="17">
        <f t="shared" si="27"/>
        <v>29132348991</v>
      </c>
      <c r="G229" s="17">
        <f t="shared" si="22"/>
        <v>0.9861533658555186</v>
      </c>
      <c r="H229" s="17">
        <f t="shared" si="23"/>
        <v>0.95288300014624372</v>
      </c>
      <c r="I229" s="17">
        <f t="shared" si="24"/>
        <v>0.9861533658555186</v>
      </c>
      <c r="J229" s="17">
        <f t="shared" si="25"/>
        <v>2488371642450</v>
      </c>
    </row>
    <row r="230" spans="1:10" x14ac:dyDescent="0.25">
      <c r="A230" s="17" t="s">
        <v>212</v>
      </c>
      <c r="B230" s="53">
        <v>33440</v>
      </c>
      <c r="C230" s="54">
        <v>465</v>
      </c>
      <c r="D230" s="17">
        <f t="shared" si="21"/>
        <v>15549600</v>
      </c>
      <c r="E230" s="17">
        <f t="shared" si="26"/>
        <v>2069469</v>
      </c>
      <c r="F230" s="17">
        <f t="shared" si="27"/>
        <v>29147898591</v>
      </c>
      <c r="G230" s="17">
        <f t="shared" si="22"/>
        <v>0.98637499970210507</v>
      </c>
      <c r="H230" s="17">
        <f t="shared" si="23"/>
        <v>0.95339160827474201</v>
      </c>
      <c r="I230" s="17">
        <f t="shared" si="24"/>
        <v>0.98637499970210507</v>
      </c>
      <c r="J230" s="17">
        <f t="shared" si="25"/>
        <v>519978624000</v>
      </c>
    </row>
    <row r="231" spans="1:10" x14ac:dyDescent="0.25">
      <c r="A231" s="17" t="s">
        <v>237</v>
      </c>
      <c r="B231" s="53">
        <v>34359</v>
      </c>
      <c r="C231" s="55">
        <v>1182</v>
      </c>
      <c r="D231" s="17">
        <f t="shared" si="21"/>
        <v>40612338</v>
      </c>
      <c r="E231" s="17">
        <f t="shared" si="26"/>
        <v>2070651</v>
      </c>
      <c r="F231" s="17">
        <f t="shared" si="27"/>
        <v>29188510929</v>
      </c>
      <c r="G231" s="17">
        <f t="shared" si="22"/>
        <v>0.98693837864117007</v>
      </c>
      <c r="H231" s="17">
        <f t="shared" si="23"/>
        <v>0.95471998747575837</v>
      </c>
      <c r="I231" s="17">
        <f t="shared" si="24"/>
        <v>0.98693837864117007</v>
      </c>
      <c r="J231" s="17">
        <f t="shared" si="25"/>
        <v>1395399321342</v>
      </c>
    </row>
    <row r="232" spans="1:10" x14ac:dyDescent="0.25">
      <c r="A232" s="17" t="s">
        <v>246</v>
      </c>
      <c r="B232" s="53">
        <v>34645</v>
      </c>
      <c r="C232" s="55">
        <v>1423</v>
      </c>
      <c r="D232" s="17">
        <f t="shared" si="21"/>
        <v>49299835</v>
      </c>
      <c r="E232" s="17">
        <f t="shared" si="26"/>
        <v>2072074</v>
      </c>
      <c r="F232" s="17">
        <f t="shared" si="27"/>
        <v>29237810764</v>
      </c>
      <c r="G232" s="17">
        <f t="shared" si="22"/>
        <v>0.9876166258749175</v>
      </c>
      <c r="H232" s="17">
        <f t="shared" si="23"/>
        <v>0.95633252392779755</v>
      </c>
      <c r="I232" s="17">
        <f t="shared" si="24"/>
        <v>0.9876166258749175</v>
      </c>
      <c r="J232" s="17">
        <f t="shared" si="25"/>
        <v>1707992783575</v>
      </c>
    </row>
    <row r="233" spans="1:10" x14ac:dyDescent="0.25">
      <c r="A233" s="17" t="s">
        <v>199</v>
      </c>
      <c r="B233" s="53">
        <v>36594</v>
      </c>
      <c r="C233" s="55">
        <v>5265</v>
      </c>
      <c r="D233" s="17">
        <f t="shared" si="21"/>
        <v>192667410</v>
      </c>
      <c r="E233" s="17">
        <f t="shared" si="26"/>
        <v>2077339</v>
      </c>
      <c r="F233" s="17">
        <f t="shared" si="27"/>
        <v>29430478174</v>
      </c>
      <c r="G233" s="17">
        <f t="shared" si="22"/>
        <v>0.99012609297659027</v>
      </c>
      <c r="H233" s="17">
        <f t="shared" si="23"/>
        <v>0.9626344359269956</v>
      </c>
      <c r="I233" s="17">
        <f t="shared" si="24"/>
        <v>0.99012609297659027</v>
      </c>
      <c r="J233" s="17">
        <f t="shared" si="25"/>
        <v>7050471201540</v>
      </c>
    </row>
    <row r="234" spans="1:10" x14ac:dyDescent="0.25">
      <c r="A234" s="17" t="s">
        <v>221</v>
      </c>
      <c r="B234" s="53">
        <v>36723</v>
      </c>
      <c r="C234" s="54">
        <v>551</v>
      </c>
      <c r="D234" s="17">
        <f t="shared" si="21"/>
        <v>20234373</v>
      </c>
      <c r="E234" s="17">
        <f t="shared" si="26"/>
        <v>2077890</v>
      </c>
      <c r="F234" s="17">
        <f t="shared" si="27"/>
        <v>29450712547</v>
      </c>
      <c r="G234" s="17">
        <f t="shared" si="22"/>
        <v>0.99038871716899701</v>
      </c>
      <c r="H234" s="17">
        <f t="shared" si="23"/>
        <v>0.96329627716939847</v>
      </c>
      <c r="I234" s="17">
        <f t="shared" si="24"/>
        <v>0.99038871716899701</v>
      </c>
      <c r="J234" s="17">
        <f t="shared" si="25"/>
        <v>743066879679</v>
      </c>
    </row>
    <row r="235" spans="1:10" x14ac:dyDescent="0.25">
      <c r="A235" s="17" t="s">
        <v>232</v>
      </c>
      <c r="B235" s="53">
        <v>37819</v>
      </c>
      <c r="C235" s="55">
        <v>3582</v>
      </c>
      <c r="D235" s="17">
        <f t="shared" si="21"/>
        <v>135467658</v>
      </c>
      <c r="E235" s="17">
        <f t="shared" si="26"/>
        <v>2081472</v>
      </c>
      <c r="F235" s="17">
        <f t="shared" si="27"/>
        <v>29586180205</v>
      </c>
      <c r="G235" s="17">
        <f t="shared" si="22"/>
        <v>0.9920960127356051</v>
      </c>
      <c r="H235" s="17">
        <f t="shared" si="23"/>
        <v>0.96772725623043143</v>
      </c>
      <c r="I235" s="17">
        <f t="shared" si="24"/>
        <v>0.9920960127356051</v>
      </c>
      <c r="J235" s="17">
        <f t="shared" si="25"/>
        <v>5123251357902</v>
      </c>
    </row>
    <row r="236" spans="1:10" x14ac:dyDescent="0.25">
      <c r="A236" s="17" t="s">
        <v>227</v>
      </c>
      <c r="B236" s="53">
        <v>38941</v>
      </c>
      <c r="C236" s="54">
        <v>730</v>
      </c>
      <c r="D236" s="17">
        <f t="shared" si="21"/>
        <v>28426930</v>
      </c>
      <c r="E236" s="17">
        <f t="shared" si="26"/>
        <v>2082202</v>
      </c>
      <c r="F236" s="17">
        <f t="shared" si="27"/>
        <v>29614607135</v>
      </c>
      <c r="G236" s="17">
        <f t="shared" si="22"/>
        <v>0.99244395404314945</v>
      </c>
      <c r="H236" s="17">
        <f t="shared" si="23"/>
        <v>0.9686570658503737</v>
      </c>
      <c r="I236" s="17">
        <f t="shared" si="24"/>
        <v>0.99244395404314945</v>
      </c>
      <c r="J236" s="17">
        <f t="shared" si="25"/>
        <v>1106973081130</v>
      </c>
    </row>
    <row r="237" spans="1:10" x14ac:dyDescent="0.25">
      <c r="A237" s="17" t="s">
        <v>217</v>
      </c>
      <c r="B237" s="53">
        <v>39426</v>
      </c>
      <c r="C237" s="55">
        <v>1597</v>
      </c>
      <c r="D237" s="17">
        <f t="shared" si="21"/>
        <v>62963322</v>
      </c>
      <c r="E237" s="17">
        <f t="shared" si="26"/>
        <v>2083799</v>
      </c>
      <c r="F237" s="17">
        <f t="shared" si="27"/>
        <v>29677570457</v>
      </c>
      <c r="G237" s="17">
        <f t="shared" si="22"/>
        <v>0.99320513523239384</v>
      </c>
      <c r="H237" s="17">
        <f t="shared" si="23"/>
        <v>0.9707165180141889</v>
      </c>
      <c r="I237" s="17">
        <f t="shared" si="24"/>
        <v>0.99320513523239384</v>
      </c>
      <c r="J237" s="17">
        <f t="shared" si="25"/>
        <v>2482391933172</v>
      </c>
    </row>
    <row r="238" spans="1:10" x14ac:dyDescent="0.25">
      <c r="A238" s="17" t="s">
        <v>229</v>
      </c>
      <c r="B238" s="53">
        <v>40038</v>
      </c>
      <c r="C238" s="54">
        <v>726</v>
      </c>
      <c r="D238" s="17">
        <f t="shared" si="21"/>
        <v>29067588</v>
      </c>
      <c r="E238" s="17">
        <f t="shared" si="26"/>
        <v>2084525</v>
      </c>
      <c r="F238" s="17">
        <f t="shared" si="27"/>
        <v>29706638045</v>
      </c>
      <c r="G238" s="17">
        <f t="shared" si="22"/>
        <v>0.99355117001222559</v>
      </c>
      <c r="H238" s="17">
        <f t="shared" si="23"/>
        <v>0.97166728276264813</v>
      </c>
      <c r="I238" s="17">
        <f t="shared" si="24"/>
        <v>0.99355117001222559</v>
      </c>
      <c r="J238" s="17">
        <f t="shared" si="25"/>
        <v>1163808088344</v>
      </c>
    </row>
    <row r="239" spans="1:10" x14ac:dyDescent="0.25">
      <c r="A239" s="17" t="s">
        <v>242</v>
      </c>
      <c r="B239" s="53">
        <v>43390</v>
      </c>
      <c r="C239" s="55">
        <v>1100</v>
      </c>
      <c r="D239" s="17">
        <f t="shared" si="21"/>
        <v>47729000</v>
      </c>
      <c r="E239" s="17">
        <f t="shared" si="26"/>
        <v>2085625</v>
      </c>
      <c r="F239" s="17">
        <f t="shared" si="27"/>
        <v>29754367045</v>
      </c>
      <c r="G239" s="17">
        <f t="shared" si="22"/>
        <v>0.9940754651331829</v>
      </c>
      <c r="H239" s="17">
        <f t="shared" si="23"/>
        <v>0.97322843915027857</v>
      </c>
      <c r="I239" s="17">
        <f t="shared" si="24"/>
        <v>0.9940754651331829</v>
      </c>
      <c r="J239" s="17">
        <f t="shared" si="25"/>
        <v>2070961310000</v>
      </c>
    </row>
    <row r="240" spans="1:10" x14ac:dyDescent="0.25">
      <c r="A240" s="17" t="s">
        <v>228</v>
      </c>
      <c r="B240" s="53">
        <v>43507</v>
      </c>
      <c r="C240" s="54">
        <v>286</v>
      </c>
      <c r="D240" s="17">
        <f t="shared" si="21"/>
        <v>12443002</v>
      </c>
      <c r="E240" s="17">
        <f t="shared" si="26"/>
        <v>2085911</v>
      </c>
      <c r="F240" s="17">
        <f t="shared" si="27"/>
        <v>29766810047</v>
      </c>
      <c r="G240" s="17">
        <f t="shared" si="22"/>
        <v>0.99421178186463177</v>
      </c>
      <c r="H240" s="17">
        <f t="shared" si="23"/>
        <v>0.97363543431157673</v>
      </c>
      <c r="I240" s="17">
        <f t="shared" si="24"/>
        <v>0.99421178186463177</v>
      </c>
      <c r="J240" s="17">
        <f t="shared" si="25"/>
        <v>541357688014</v>
      </c>
    </row>
    <row r="241" spans="1:10" x14ac:dyDescent="0.25">
      <c r="A241" s="17" t="s">
        <v>239</v>
      </c>
      <c r="B241" s="53">
        <v>46944</v>
      </c>
      <c r="C241" s="54">
        <v>110</v>
      </c>
      <c r="D241" s="17">
        <f t="shared" si="21"/>
        <v>5163840</v>
      </c>
      <c r="E241" s="17">
        <f t="shared" si="26"/>
        <v>2086021</v>
      </c>
      <c r="F241" s="17">
        <f t="shared" si="27"/>
        <v>29771973887</v>
      </c>
      <c r="G241" s="17">
        <f t="shared" si="22"/>
        <v>0.99426421137672749</v>
      </c>
      <c r="H241" s="17">
        <f t="shared" si="23"/>
        <v>0.97380433711282333</v>
      </c>
      <c r="I241" s="17">
        <f t="shared" si="24"/>
        <v>0.99426421137672749</v>
      </c>
      <c r="J241" s="17">
        <f t="shared" si="25"/>
        <v>242411304960</v>
      </c>
    </row>
    <row r="242" spans="1:10" x14ac:dyDescent="0.25">
      <c r="A242" s="17" t="s">
        <v>193</v>
      </c>
      <c r="B242" s="53">
        <v>50168</v>
      </c>
      <c r="C242" s="55">
        <v>1616</v>
      </c>
      <c r="D242" s="17">
        <f t="shared" si="21"/>
        <v>81071488</v>
      </c>
      <c r="E242" s="17">
        <f t="shared" si="26"/>
        <v>2087637</v>
      </c>
      <c r="F242" s="17">
        <f t="shared" si="27"/>
        <v>29853045375</v>
      </c>
      <c r="G242" s="17">
        <f t="shared" si="22"/>
        <v>0.99503444857260648</v>
      </c>
      <c r="H242" s="17">
        <f t="shared" si="23"/>
        <v>0.97645608492538827</v>
      </c>
      <c r="I242" s="17">
        <f t="shared" si="24"/>
        <v>0.99503444857260648</v>
      </c>
      <c r="J242" s="17">
        <f t="shared" si="25"/>
        <v>4067194409984</v>
      </c>
    </row>
    <row r="243" spans="1:10" x14ac:dyDescent="0.25">
      <c r="A243" s="17" t="s">
        <v>248</v>
      </c>
      <c r="B243" s="53">
        <v>50397</v>
      </c>
      <c r="C243" s="54">
        <v>277</v>
      </c>
      <c r="D243" s="17">
        <f t="shared" si="21"/>
        <v>13959969</v>
      </c>
      <c r="E243" s="17">
        <f t="shared" si="26"/>
        <v>2087914</v>
      </c>
      <c r="F243" s="17">
        <f t="shared" si="27"/>
        <v>29867005344</v>
      </c>
      <c r="G243" s="17">
        <f t="shared" si="22"/>
        <v>0.99516647561670213</v>
      </c>
      <c r="H243" s="17">
        <f t="shared" si="23"/>
        <v>0.9769126981956322</v>
      </c>
      <c r="I243" s="17">
        <f t="shared" si="24"/>
        <v>0.99516647561670213</v>
      </c>
      <c r="J243" s="17">
        <f t="shared" si="25"/>
        <v>703540557693</v>
      </c>
    </row>
    <row r="244" spans="1:10" x14ac:dyDescent="0.25">
      <c r="A244" s="17" t="s">
        <v>236</v>
      </c>
      <c r="B244" s="53">
        <v>50700</v>
      </c>
      <c r="C244" s="54">
        <v>829</v>
      </c>
      <c r="D244" s="17">
        <f t="shared" si="21"/>
        <v>42030300</v>
      </c>
      <c r="E244" s="17">
        <f t="shared" si="26"/>
        <v>2088743</v>
      </c>
      <c r="F244" s="17">
        <f t="shared" si="27"/>
        <v>29909035644</v>
      </c>
      <c r="G244" s="17">
        <f t="shared" si="22"/>
        <v>0.99556160348513267</v>
      </c>
      <c r="H244" s="17">
        <f t="shared" si="23"/>
        <v>0.97828745717484866</v>
      </c>
      <c r="I244" s="17">
        <f t="shared" si="24"/>
        <v>0.99556160348513267</v>
      </c>
      <c r="J244" s="17">
        <f t="shared" si="25"/>
        <v>2130936210000</v>
      </c>
    </row>
    <row r="245" spans="1:10" x14ac:dyDescent="0.25">
      <c r="A245" s="17" t="s">
        <v>186</v>
      </c>
      <c r="B245" s="53">
        <v>50817</v>
      </c>
      <c r="C245" s="55">
        <v>1057</v>
      </c>
      <c r="D245" s="17">
        <f t="shared" si="21"/>
        <v>53713569</v>
      </c>
      <c r="E245" s="17">
        <f t="shared" si="26"/>
        <v>2089800</v>
      </c>
      <c r="F245" s="17">
        <f t="shared" si="27"/>
        <v>29962749213</v>
      </c>
      <c r="G245" s="17">
        <f t="shared" si="22"/>
        <v>0.99606540343317973</v>
      </c>
      <c r="H245" s="17">
        <f t="shared" si="23"/>
        <v>0.98004436139129536</v>
      </c>
      <c r="I245" s="17">
        <f t="shared" si="24"/>
        <v>0.99606540343317973</v>
      </c>
      <c r="J245" s="17">
        <f t="shared" si="25"/>
        <v>2729562435873</v>
      </c>
    </row>
    <row r="246" spans="1:10" x14ac:dyDescent="0.25">
      <c r="A246" s="17" t="s">
        <v>213</v>
      </c>
      <c r="B246" s="53">
        <v>53449</v>
      </c>
      <c r="C246" s="54">
        <v>139</v>
      </c>
      <c r="D246" s="17">
        <f t="shared" si="21"/>
        <v>7429411</v>
      </c>
      <c r="E246" s="17">
        <f t="shared" si="26"/>
        <v>2089939</v>
      </c>
      <c r="F246" s="17">
        <f t="shared" si="27"/>
        <v>29970178624</v>
      </c>
      <c r="G246" s="17">
        <f t="shared" si="22"/>
        <v>0.99613165527119163</v>
      </c>
      <c r="H246" s="17">
        <f t="shared" si="23"/>
        <v>0.98028736820977014</v>
      </c>
      <c r="I246" s="17">
        <f t="shared" si="24"/>
        <v>0.99613165527119163</v>
      </c>
      <c r="J246" s="17">
        <f t="shared" si="25"/>
        <v>397094588539</v>
      </c>
    </row>
    <row r="247" spans="1:10" x14ac:dyDescent="0.25">
      <c r="A247" s="17" t="s">
        <v>238</v>
      </c>
      <c r="B247" s="53">
        <v>53750</v>
      </c>
      <c r="C247" s="54">
        <v>357</v>
      </c>
      <c r="D247" s="17">
        <f t="shared" si="21"/>
        <v>19188750</v>
      </c>
      <c r="E247" s="17">
        <f t="shared" si="26"/>
        <v>2090296</v>
      </c>
      <c r="F247" s="17">
        <f t="shared" si="27"/>
        <v>29989367374</v>
      </c>
      <c r="G247" s="17">
        <f t="shared" si="22"/>
        <v>0.99630181286953867</v>
      </c>
      <c r="H247" s="17">
        <f t="shared" si="23"/>
        <v>0.9809150084208188</v>
      </c>
      <c r="I247" s="17">
        <f t="shared" si="24"/>
        <v>0.99630181286953867</v>
      </c>
      <c r="J247" s="17">
        <f t="shared" si="25"/>
        <v>1031395312500</v>
      </c>
    </row>
    <row r="248" spans="1:10" x14ac:dyDescent="0.25">
      <c r="A248" s="17" t="s">
        <v>251</v>
      </c>
      <c r="B248" s="53">
        <v>54652</v>
      </c>
      <c r="C248" s="54">
        <v>388</v>
      </c>
      <c r="D248" s="17">
        <f t="shared" si="21"/>
        <v>21204976</v>
      </c>
      <c r="E248" s="17">
        <f t="shared" si="26"/>
        <v>2090684</v>
      </c>
      <c r="F248" s="17">
        <f t="shared" si="27"/>
        <v>30010572350</v>
      </c>
      <c r="G248" s="17">
        <f t="shared" si="22"/>
        <v>0.99648674605765819</v>
      </c>
      <c r="H248" s="17">
        <f t="shared" si="23"/>
        <v>0.98160859688342961</v>
      </c>
      <c r="I248" s="17">
        <f t="shared" si="24"/>
        <v>0.99648674605765819</v>
      </c>
      <c r="J248" s="17">
        <f t="shared" si="25"/>
        <v>1158894348352</v>
      </c>
    </row>
    <row r="249" spans="1:10" x14ac:dyDescent="0.25">
      <c r="A249" s="17" t="s">
        <v>253</v>
      </c>
      <c r="B249" s="53">
        <v>58030</v>
      </c>
      <c r="C249" s="55">
        <v>1010</v>
      </c>
      <c r="D249" s="17">
        <f t="shared" si="21"/>
        <v>58610300</v>
      </c>
      <c r="E249" s="17">
        <f t="shared" si="26"/>
        <v>2091694</v>
      </c>
      <c r="F249" s="17">
        <f t="shared" si="27"/>
        <v>30069182650</v>
      </c>
      <c r="G249" s="17">
        <f t="shared" si="22"/>
        <v>0.99696814430508252</v>
      </c>
      <c r="H249" s="17">
        <f t="shared" si="23"/>
        <v>0.98352566709705103</v>
      </c>
      <c r="I249" s="17">
        <f t="shared" si="24"/>
        <v>0.99696814430508252</v>
      </c>
      <c r="J249" s="17">
        <f t="shared" si="25"/>
        <v>3401155709000</v>
      </c>
    </row>
    <row r="250" spans="1:10" x14ac:dyDescent="0.25">
      <c r="A250" s="17" t="s">
        <v>252</v>
      </c>
      <c r="B250" s="53">
        <v>58987</v>
      </c>
      <c r="C250" s="55">
        <v>1686</v>
      </c>
      <c r="D250" s="17">
        <f t="shared" si="21"/>
        <v>99452082</v>
      </c>
      <c r="E250" s="17">
        <f t="shared" si="26"/>
        <v>2093380</v>
      </c>
      <c r="F250" s="17">
        <f t="shared" si="27"/>
        <v>30168634732</v>
      </c>
      <c r="G250" s="17">
        <f t="shared" si="22"/>
        <v>0.99777174573593164</v>
      </c>
      <c r="H250" s="17">
        <f t="shared" si="23"/>
        <v>0.98677862134032979</v>
      </c>
      <c r="I250" s="17">
        <f t="shared" si="24"/>
        <v>0.99777174573593164</v>
      </c>
      <c r="J250" s="17">
        <f t="shared" si="25"/>
        <v>5866379960934</v>
      </c>
    </row>
    <row r="251" spans="1:10" x14ac:dyDescent="0.25">
      <c r="A251" s="17" t="s">
        <v>250</v>
      </c>
      <c r="B251" s="53">
        <v>68554</v>
      </c>
      <c r="C251" s="55">
        <v>1311</v>
      </c>
      <c r="D251" s="17">
        <f t="shared" si="21"/>
        <v>89874294</v>
      </c>
      <c r="E251" s="17">
        <f t="shared" si="26"/>
        <v>2094691</v>
      </c>
      <c r="F251" s="17">
        <f t="shared" si="27"/>
        <v>30258509026</v>
      </c>
      <c r="G251" s="17">
        <f t="shared" si="22"/>
        <v>0.99839661019372705</v>
      </c>
      <c r="H251" s="17">
        <f t="shared" si="23"/>
        <v>0.98971829801827993</v>
      </c>
      <c r="I251" s="17">
        <f t="shared" si="24"/>
        <v>0.99839661019372705</v>
      </c>
      <c r="J251" s="17">
        <f t="shared" si="25"/>
        <v>6161242350876</v>
      </c>
    </row>
    <row r="252" spans="1:10" x14ac:dyDescent="0.25">
      <c r="A252" s="17" t="s">
        <v>255</v>
      </c>
      <c r="B252" s="53">
        <v>92926</v>
      </c>
      <c r="C252" s="55">
        <v>3053</v>
      </c>
      <c r="D252" s="17">
        <f t="shared" si="21"/>
        <v>283703078</v>
      </c>
      <c r="E252" s="17">
        <f t="shared" si="26"/>
        <v>2097744</v>
      </c>
      <c r="F252" s="17">
        <f t="shared" si="27"/>
        <v>30542212104</v>
      </c>
      <c r="G252" s="17">
        <f t="shared" si="22"/>
        <v>0.99985176747034754</v>
      </c>
      <c r="H252" s="17">
        <f t="shared" si="23"/>
        <v>0.99899787379841631</v>
      </c>
      <c r="I252" s="17">
        <f t="shared" si="24"/>
        <v>0.99985176747034754</v>
      </c>
      <c r="J252" s="17">
        <f t="shared" si="25"/>
        <v>26363392226228</v>
      </c>
    </row>
    <row r="253" spans="1:10" x14ac:dyDescent="0.25">
      <c r="A253" s="17" t="s">
        <v>249</v>
      </c>
      <c r="B253" s="53">
        <v>98514</v>
      </c>
      <c r="C253" s="54">
        <v>311</v>
      </c>
      <c r="D253" s="17">
        <f t="shared" si="21"/>
        <v>30637854</v>
      </c>
      <c r="E253" s="17">
        <f t="shared" si="26"/>
        <v>2098055</v>
      </c>
      <c r="F253" s="17">
        <f t="shared" si="27"/>
        <v>30572849958</v>
      </c>
      <c r="G253" s="17">
        <f t="shared" si="22"/>
        <v>1</v>
      </c>
      <c r="H253" s="17">
        <f t="shared" si="23"/>
        <v>1</v>
      </c>
      <c r="I253" s="17">
        <f t="shared" si="24"/>
        <v>1</v>
      </c>
      <c r="J253" s="17">
        <f t="shared" si="25"/>
        <v>3018257548956</v>
      </c>
    </row>
    <row r="254" spans="1:10" x14ac:dyDescent="0.25">
      <c r="C254" s="17">
        <f>SUM(C3:C253)</f>
        <v>2098055</v>
      </c>
      <c r="D254" s="17">
        <f>SUM(D3:D253)</f>
        <v>30572849958</v>
      </c>
      <c r="J254" s="17">
        <f>SUM(J3:J253)</f>
        <v>524161213294154</v>
      </c>
    </row>
    <row r="256" spans="1:10" ht="15.75" thickBot="1" x14ac:dyDescent="0.3">
      <c r="I256" s="160" t="s">
        <v>271</v>
      </c>
      <c r="J256" s="160">
        <f>J254/C254</f>
        <v>249831969.75015146</v>
      </c>
    </row>
    <row r="257" spans="3:8" ht="16.5" thickTop="1" thickBot="1" x14ac:dyDescent="0.3">
      <c r="C257" s="61" t="s">
        <v>267</v>
      </c>
      <c r="D257" s="62">
        <f>D254/C254</f>
        <v>14571.996424307275</v>
      </c>
    </row>
    <row r="258" spans="3:8" ht="15.75" thickBot="1" x14ac:dyDescent="0.3">
      <c r="C258" s="63" t="s">
        <v>275</v>
      </c>
      <c r="D258" s="64">
        <f>J256-D257^2</f>
        <v>37488889.960127443</v>
      </c>
    </row>
    <row r="259" spans="3:8" ht="15.75" thickBot="1" x14ac:dyDescent="0.3">
      <c r="C259" s="135" t="s">
        <v>276</v>
      </c>
      <c r="D259" s="136">
        <f>D258^(1/2)</f>
        <v>6122.8171588025916</v>
      </c>
    </row>
    <row r="260" spans="3:8" ht="15.75" thickBot="1" x14ac:dyDescent="0.3">
      <c r="C260" s="137" t="s">
        <v>279</v>
      </c>
      <c r="D260" s="156">
        <f>D259/D257</f>
        <v>0.42017696000729415</v>
      </c>
    </row>
    <row r="262" spans="3:8" ht="15.75" thickBot="1" x14ac:dyDescent="0.3"/>
    <row r="263" spans="3:8" ht="16.5" thickTop="1" thickBot="1" x14ac:dyDescent="0.3">
      <c r="E263" s="70">
        <v>1996</v>
      </c>
    </row>
    <row r="264" spans="3:8" ht="16.5" thickTop="1" thickBot="1" x14ac:dyDescent="0.3">
      <c r="E264" s="72" t="s">
        <v>282</v>
      </c>
      <c r="F264" s="73" t="s">
        <v>281</v>
      </c>
      <c r="G264" s="74" t="s">
        <v>280</v>
      </c>
      <c r="H264" s="75" t="s">
        <v>281</v>
      </c>
    </row>
    <row r="265" spans="3:8" ht="16.5" thickTop="1" thickBot="1" x14ac:dyDescent="0.3">
      <c r="E265" s="76">
        <v>8.3193719897714791E-2</v>
      </c>
      <c r="F265" s="77">
        <v>0.1</v>
      </c>
      <c r="G265" s="78">
        <v>4.6188754268572531E-2</v>
      </c>
      <c r="H265" s="79">
        <v>4.6100000000000002E-2</v>
      </c>
    </row>
    <row r="266" spans="3:8" ht="15.75" thickBot="1" x14ac:dyDescent="0.3">
      <c r="E266" s="80">
        <v>0.19960725529121021</v>
      </c>
      <c r="F266" s="66">
        <v>0.2</v>
      </c>
      <c r="G266" s="71">
        <v>0.12017429108007006</v>
      </c>
      <c r="H266" s="68">
        <v>0.1202</v>
      </c>
    </row>
    <row r="267" spans="3:8" ht="15.75" thickBot="1" x14ac:dyDescent="0.3">
      <c r="E267" s="80">
        <v>0.29911608608925888</v>
      </c>
      <c r="F267" s="66">
        <v>0.3</v>
      </c>
      <c r="G267" s="71">
        <v>0.19258126367310907</v>
      </c>
      <c r="H267" s="68">
        <v>0.19259999999999999</v>
      </c>
    </row>
    <row r="268" spans="3:8" ht="15.75" thickBot="1" x14ac:dyDescent="0.3">
      <c r="E268" s="80">
        <v>0.39454494758240372</v>
      </c>
      <c r="F268" s="66">
        <v>0.4</v>
      </c>
      <c r="G268" s="71">
        <v>0.2762375841507082</v>
      </c>
      <c r="H268" s="68">
        <v>0.2762</v>
      </c>
    </row>
    <row r="269" spans="3:8" ht="15.75" thickBot="1" x14ac:dyDescent="0.3">
      <c r="E269" s="80">
        <v>0.61064795727471399</v>
      </c>
      <c r="F269" s="66">
        <v>0.6</v>
      </c>
      <c r="G269" s="71">
        <v>0.49649160581537694</v>
      </c>
      <c r="H269" s="68">
        <v>0.4965</v>
      </c>
    </row>
    <row r="270" spans="3:8" ht="15.75" thickBot="1" x14ac:dyDescent="0.3">
      <c r="E270" s="80">
        <v>0.79823169554658957</v>
      </c>
      <c r="F270" s="66">
        <v>0.8</v>
      </c>
      <c r="G270" s="71">
        <v>0.70571402233157809</v>
      </c>
      <c r="H270" s="68">
        <v>0.70569999999999999</v>
      </c>
    </row>
    <row r="271" spans="3:8" ht="15.75" thickBot="1" x14ac:dyDescent="0.3">
      <c r="E271" s="81">
        <v>0.89894163880355848</v>
      </c>
      <c r="F271" s="67">
        <v>0.9</v>
      </c>
      <c r="G271" s="82">
        <v>0.82217938829816439</v>
      </c>
      <c r="H271" s="69">
        <v>0.82220000000000004</v>
      </c>
    </row>
    <row r="272" spans="3:8" ht="15.75" thickTop="1" x14ac:dyDescent="0.25"/>
  </sheetData>
  <sortState ref="A3:H253">
    <sortCondition ref="B3:B253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2"/>
  <sheetViews>
    <sheetView topLeftCell="F191" workbookViewId="0">
      <selection activeCell="K258" sqref="K258"/>
    </sheetView>
  </sheetViews>
  <sheetFormatPr baseColWidth="10" defaultRowHeight="15" x14ac:dyDescent="0.25"/>
  <cols>
    <col min="1" max="1" width="33" bestFit="1" customWidth="1"/>
    <col min="2" max="2" width="15.5703125" bestFit="1" customWidth="1"/>
    <col min="3" max="3" width="12.28515625" bestFit="1" customWidth="1"/>
    <col min="4" max="4" width="30" bestFit="1" customWidth="1"/>
    <col min="5" max="5" width="11" bestFit="1" customWidth="1"/>
    <col min="6" max="6" width="18.5703125" bestFit="1" customWidth="1"/>
    <col min="7" max="7" width="13.28515625" bestFit="1" customWidth="1"/>
    <col min="8" max="8" width="18.7109375" bestFit="1" customWidth="1"/>
    <col min="9" max="9" width="12" bestFit="1" customWidth="1"/>
    <col min="10" max="10" width="19.7109375" bestFit="1" customWidth="1"/>
  </cols>
  <sheetData>
    <row r="1" spans="1:10" ht="15.75" thickBot="1" x14ac:dyDescent="0.3"/>
    <row r="2" spans="1:10" x14ac:dyDescent="0.25">
      <c r="A2" s="56" t="s">
        <v>256</v>
      </c>
      <c r="B2" s="56" t="s">
        <v>311</v>
      </c>
      <c r="C2" s="56" t="s">
        <v>259</v>
      </c>
      <c r="D2" s="57" t="s">
        <v>308</v>
      </c>
      <c r="E2" s="56" t="s">
        <v>265</v>
      </c>
      <c r="F2" s="56" t="s">
        <v>312</v>
      </c>
      <c r="G2" s="56" t="s">
        <v>264</v>
      </c>
      <c r="H2" s="56" t="s">
        <v>313</v>
      </c>
      <c r="I2" s="122" t="s">
        <v>266</v>
      </c>
      <c r="J2" s="124" t="s">
        <v>270</v>
      </c>
    </row>
    <row r="3" spans="1:10" x14ac:dyDescent="0.25">
      <c r="A3" s="17" t="s">
        <v>9</v>
      </c>
      <c r="B3" s="17">
        <v>8306</v>
      </c>
      <c r="C3" s="17">
        <v>396</v>
      </c>
      <c r="D3" s="17">
        <f t="shared" ref="D3:D66" si="0">B3*C3</f>
        <v>3289176</v>
      </c>
      <c r="E3" s="17">
        <f>C3</f>
        <v>396</v>
      </c>
      <c r="F3" s="17">
        <f>D3</f>
        <v>3289176</v>
      </c>
      <c r="G3" s="17">
        <f>E3/2157113</f>
        <v>1.8357869986412395E-4</v>
      </c>
      <c r="H3" s="17">
        <f>F3/67942583843</f>
        <v>4.8411111470245884E-5</v>
      </c>
      <c r="I3" s="17">
        <v>1.8357869986412395E-4</v>
      </c>
      <c r="J3" s="17">
        <f>B3^2*C3</f>
        <v>27319895856</v>
      </c>
    </row>
    <row r="4" spans="1:10" x14ac:dyDescent="0.25">
      <c r="A4" s="17" t="s">
        <v>11</v>
      </c>
      <c r="B4" s="17">
        <v>9223</v>
      </c>
      <c r="C4" s="17">
        <v>157</v>
      </c>
      <c r="D4" s="17">
        <f t="shared" si="0"/>
        <v>1448011</v>
      </c>
      <c r="E4" s="17">
        <f>E3+C4</f>
        <v>553</v>
      </c>
      <c r="F4" s="17">
        <f>F3+D4</f>
        <v>4737187</v>
      </c>
      <c r="G4" s="17">
        <f t="shared" ref="G4:G67" si="1">E4/2157113</f>
        <v>2.563611642041933E-4</v>
      </c>
      <c r="H4" s="17">
        <f t="shared" ref="H4:H67" si="2">F4/67942583843</f>
        <v>6.9723386012910136E-5</v>
      </c>
      <c r="I4" s="17">
        <v>2.563611642041933E-4</v>
      </c>
      <c r="J4" s="17">
        <f t="shared" ref="J4:J67" si="3">B4^2*C4</f>
        <v>13355005453</v>
      </c>
    </row>
    <row r="5" spans="1:10" x14ac:dyDescent="0.25">
      <c r="A5" s="17" t="s">
        <v>5</v>
      </c>
      <c r="B5" s="17">
        <v>9496</v>
      </c>
      <c r="C5" s="17">
        <v>343</v>
      </c>
      <c r="D5" s="17">
        <f t="shared" si="0"/>
        <v>3257128</v>
      </c>
      <c r="E5" s="17">
        <f t="shared" ref="E5:E68" si="4">E4+C5</f>
        <v>896</v>
      </c>
      <c r="F5" s="17">
        <f t="shared" ref="F5:F68" si="5">F4+D5</f>
        <v>7994315</v>
      </c>
      <c r="G5" s="17">
        <f t="shared" si="1"/>
        <v>4.1536998757135115E-4</v>
      </c>
      <c r="H5" s="17">
        <f t="shared" si="2"/>
        <v>1.1766280508956004E-4</v>
      </c>
      <c r="I5" s="17">
        <v>4.1536998757135115E-4</v>
      </c>
      <c r="J5" s="17">
        <f t="shared" si="3"/>
        <v>30929687488</v>
      </c>
    </row>
    <row r="6" spans="1:10" x14ac:dyDescent="0.25">
      <c r="A6" s="17" t="s">
        <v>8</v>
      </c>
      <c r="B6" s="17">
        <v>9962</v>
      </c>
      <c r="C6" s="17">
        <v>239</v>
      </c>
      <c r="D6" s="17">
        <f t="shared" si="0"/>
        <v>2380918</v>
      </c>
      <c r="E6" s="17">
        <f t="shared" si="4"/>
        <v>1135</v>
      </c>
      <c r="F6" s="17">
        <f t="shared" si="5"/>
        <v>10375233</v>
      </c>
      <c r="G6" s="17">
        <f t="shared" si="1"/>
        <v>5.2616622309540576E-4</v>
      </c>
      <c r="H6" s="17">
        <f t="shared" si="2"/>
        <v>1.5270589390557805E-4</v>
      </c>
      <c r="I6" s="17">
        <v>5.2616622309540576E-4</v>
      </c>
      <c r="J6" s="17">
        <f t="shared" si="3"/>
        <v>23718705116</v>
      </c>
    </row>
    <row r="7" spans="1:10" x14ac:dyDescent="0.25">
      <c r="A7" s="17" t="s">
        <v>7</v>
      </c>
      <c r="B7" s="17">
        <v>10586</v>
      </c>
      <c r="C7" s="17">
        <v>166</v>
      </c>
      <c r="D7" s="17">
        <f t="shared" si="0"/>
        <v>1757276</v>
      </c>
      <c r="E7" s="17">
        <f t="shared" si="4"/>
        <v>1301</v>
      </c>
      <c r="F7" s="17">
        <f t="shared" si="5"/>
        <v>12132509</v>
      </c>
      <c r="G7" s="17">
        <f t="shared" si="1"/>
        <v>6.0312093061420523E-4</v>
      </c>
      <c r="H7" s="17">
        <f t="shared" si="2"/>
        <v>1.7857002653940118E-4</v>
      </c>
      <c r="I7" s="17">
        <v>6.0312093061420523E-4</v>
      </c>
      <c r="J7" s="17">
        <f t="shared" si="3"/>
        <v>18602523736</v>
      </c>
    </row>
    <row r="8" spans="1:10" x14ac:dyDescent="0.25">
      <c r="A8" s="17" t="s">
        <v>22</v>
      </c>
      <c r="B8" s="17">
        <v>10637</v>
      </c>
      <c r="C8" s="17">
        <v>371</v>
      </c>
      <c r="D8" s="17">
        <f t="shared" si="0"/>
        <v>3946327</v>
      </c>
      <c r="E8" s="17">
        <f t="shared" si="4"/>
        <v>1672</v>
      </c>
      <c r="F8" s="17">
        <f t="shared" si="5"/>
        <v>16078836</v>
      </c>
      <c r="G8" s="17">
        <f t="shared" si="1"/>
        <v>7.7511006609296777E-4</v>
      </c>
      <c r="H8" s="17">
        <f t="shared" si="2"/>
        <v>2.3665329003610706E-4</v>
      </c>
      <c r="I8" s="17">
        <v>7.7511006609296777E-4</v>
      </c>
      <c r="J8" s="17">
        <f t="shared" si="3"/>
        <v>41977080299</v>
      </c>
    </row>
    <row r="9" spans="1:10" x14ac:dyDescent="0.25">
      <c r="A9" s="17" t="s">
        <v>13</v>
      </c>
      <c r="B9" s="17">
        <v>11153</v>
      </c>
      <c r="C9" s="17">
        <v>1417</v>
      </c>
      <c r="D9" s="17">
        <f t="shared" si="0"/>
        <v>15803801</v>
      </c>
      <c r="E9" s="17">
        <f t="shared" si="4"/>
        <v>3089</v>
      </c>
      <c r="F9" s="17">
        <f t="shared" si="5"/>
        <v>31882637</v>
      </c>
      <c r="G9" s="17">
        <f t="shared" si="1"/>
        <v>1.4320065754552496E-3</v>
      </c>
      <c r="H9" s="17">
        <f t="shared" si="2"/>
        <v>4.6925852972671146E-4</v>
      </c>
      <c r="I9" s="17">
        <v>1.4320065754552496E-3</v>
      </c>
      <c r="J9" s="17">
        <f t="shared" si="3"/>
        <v>176259792553</v>
      </c>
    </row>
    <row r="10" spans="1:10" x14ac:dyDescent="0.25">
      <c r="A10" s="17" t="s">
        <v>6</v>
      </c>
      <c r="B10" s="17">
        <v>11228</v>
      </c>
      <c r="C10" s="17">
        <v>184</v>
      </c>
      <c r="D10" s="17">
        <f t="shared" si="0"/>
        <v>2065952</v>
      </c>
      <c r="E10" s="17">
        <f t="shared" si="4"/>
        <v>3273</v>
      </c>
      <c r="F10" s="17">
        <f t="shared" si="5"/>
        <v>33948589</v>
      </c>
      <c r="G10" s="17">
        <f t="shared" si="1"/>
        <v>1.5173057693315093E-3</v>
      </c>
      <c r="H10" s="17">
        <f t="shared" si="2"/>
        <v>4.9966585136720053E-4</v>
      </c>
      <c r="I10" s="17">
        <v>1.5173057693315093E-3</v>
      </c>
      <c r="J10" s="17">
        <f t="shared" si="3"/>
        <v>23196509056</v>
      </c>
    </row>
    <row r="11" spans="1:10" x14ac:dyDescent="0.25">
      <c r="A11" s="17" t="s">
        <v>42</v>
      </c>
      <c r="B11" s="17">
        <v>11409</v>
      </c>
      <c r="C11" s="17">
        <v>1716</v>
      </c>
      <c r="D11" s="17">
        <f t="shared" si="0"/>
        <v>19577844</v>
      </c>
      <c r="E11" s="17">
        <f t="shared" si="4"/>
        <v>4989</v>
      </c>
      <c r="F11" s="17">
        <f t="shared" si="5"/>
        <v>53526433</v>
      </c>
      <c r="G11" s="17">
        <f t="shared" si="1"/>
        <v>2.312813468742713E-3</v>
      </c>
      <c r="H11" s="17">
        <f t="shared" si="2"/>
        <v>7.8781862526287676E-4</v>
      </c>
      <c r="I11" s="17">
        <v>2.312813468742713E-3</v>
      </c>
      <c r="J11" s="17">
        <f t="shared" si="3"/>
        <v>223363622196</v>
      </c>
    </row>
    <row r="12" spans="1:10" x14ac:dyDescent="0.25">
      <c r="A12" s="17" t="s">
        <v>10</v>
      </c>
      <c r="B12" s="17">
        <v>11587</v>
      </c>
      <c r="C12" s="17">
        <v>321</v>
      </c>
      <c r="D12" s="17">
        <f t="shared" si="0"/>
        <v>3719427</v>
      </c>
      <c r="E12" s="17">
        <f t="shared" si="4"/>
        <v>5310</v>
      </c>
      <c r="F12" s="17">
        <f t="shared" si="5"/>
        <v>57245860</v>
      </c>
      <c r="G12" s="17">
        <f t="shared" si="1"/>
        <v>2.461623475450753E-3</v>
      </c>
      <c r="H12" s="17">
        <f t="shared" si="2"/>
        <v>8.4256230425799352E-4</v>
      </c>
      <c r="I12" s="17">
        <v>2.461623475450753E-3</v>
      </c>
      <c r="J12" s="17">
        <f t="shared" si="3"/>
        <v>43097000649</v>
      </c>
    </row>
    <row r="13" spans="1:10" x14ac:dyDescent="0.25">
      <c r="A13" s="17" t="s">
        <v>14</v>
      </c>
      <c r="B13" s="17">
        <v>11715</v>
      </c>
      <c r="C13" s="17">
        <v>263</v>
      </c>
      <c r="D13" s="17">
        <f t="shared" si="0"/>
        <v>3081045</v>
      </c>
      <c r="E13" s="17">
        <f t="shared" si="4"/>
        <v>5573</v>
      </c>
      <c r="F13" s="17">
        <f t="shared" si="5"/>
        <v>60326905</v>
      </c>
      <c r="G13" s="17">
        <f t="shared" si="1"/>
        <v>2.5835456927847545E-3</v>
      </c>
      <c r="H13" s="17">
        <f t="shared" si="2"/>
        <v>8.8791007918394575E-4</v>
      </c>
      <c r="I13" s="17">
        <v>2.5835456927847545E-3</v>
      </c>
      <c r="J13" s="17">
        <f t="shared" si="3"/>
        <v>36094442175</v>
      </c>
    </row>
    <row r="14" spans="1:10" x14ac:dyDescent="0.25">
      <c r="A14" s="17" t="s">
        <v>187</v>
      </c>
      <c r="B14" s="17">
        <v>12110</v>
      </c>
      <c r="C14" s="17">
        <v>286</v>
      </c>
      <c r="D14" s="17">
        <f t="shared" si="0"/>
        <v>3463460</v>
      </c>
      <c r="E14" s="17">
        <f t="shared" si="4"/>
        <v>5859</v>
      </c>
      <c r="F14" s="17">
        <f t="shared" si="5"/>
        <v>63790365</v>
      </c>
      <c r="G14" s="17">
        <f t="shared" si="1"/>
        <v>2.7161303093532884E-3</v>
      </c>
      <c r="H14" s="17">
        <f t="shared" si="2"/>
        <v>9.3888635656549587E-4</v>
      </c>
      <c r="I14" s="17">
        <v>2.7161303093532884E-3</v>
      </c>
      <c r="J14" s="17">
        <f t="shared" si="3"/>
        <v>41942500600</v>
      </c>
    </row>
    <row r="15" spans="1:10" x14ac:dyDescent="0.25">
      <c r="A15" s="17" t="s">
        <v>32</v>
      </c>
      <c r="B15" s="17">
        <v>12316</v>
      </c>
      <c r="C15" s="17">
        <v>870</v>
      </c>
      <c r="D15" s="17">
        <f t="shared" si="0"/>
        <v>10714920</v>
      </c>
      <c r="E15" s="17">
        <f t="shared" si="4"/>
        <v>6729</v>
      </c>
      <c r="F15" s="17">
        <f t="shared" si="5"/>
        <v>74505285</v>
      </c>
      <c r="G15" s="17">
        <f t="shared" si="1"/>
        <v>3.1194471499638638E-3</v>
      </c>
      <c r="H15" s="17">
        <f t="shared" si="2"/>
        <v>1.0965918689840369E-3</v>
      </c>
      <c r="I15" s="17">
        <v>3.1194471499638638E-3</v>
      </c>
      <c r="J15" s="17">
        <f t="shared" si="3"/>
        <v>131964954720</v>
      </c>
    </row>
    <row r="16" spans="1:10" x14ac:dyDescent="0.25">
      <c r="A16" s="17" t="s">
        <v>19</v>
      </c>
      <c r="B16" s="17">
        <v>12573</v>
      </c>
      <c r="C16" s="17">
        <v>551</v>
      </c>
      <c r="D16" s="17">
        <f t="shared" si="0"/>
        <v>6927723</v>
      </c>
      <c r="E16" s="17">
        <f t="shared" si="4"/>
        <v>7280</v>
      </c>
      <c r="F16" s="17">
        <f t="shared" si="5"/>
        <v>81433008</v>
      </c>
      <c r="G16" s="17">
        <f t="shared" si="1"/>
        <v>3.374881149017228E-3</v>
      </c>
      <c r="H16" s="17">
        <f t="shared" si="2"/>
        <v>1.1985562425499349E-3</v>
      </c>
      <c r="I16" s="17">
        <v>3.374881149017228E-3</v>
      </c>
      <c r="J16" s="17">
        <f t="shared" si="3"/>
        <v>87102261279</v>
      </c>
    </row>
    <row r="17" spans="1:10" x14ac:dyDescent="0.25">
      <c r="A17" s="17" t="s">
        <v>33</v>
      </c>
      <c r="B17" s="17">
        <v>12603</v>
      </c>
      <c r="C17" s="17">
        <v>399</v>
      </c>
      <c r="D17" s="17">
        <f t="shared" si="0"/>
        <v>5028597</v>
      </c>
      <c r="E17" s="17">
        <f t="shared" si="4"/>
        <v>7679</v>
      </c>
      <c r="F17" s="17">
        <f t="shared" si="5"/>
        <v>86461605</v>
      </c>
      <c r="G17" s="17">
        <f t="shared" si="1"/>
        <v>3.5598505966075956E-3</v>
      </c>
      <c r="H17" s="17">
        <f t="shared" si="2"/>
        <v>1.2725686912318979E-3</v>
      </c>
      <c r="I17" s="17">
        <v>3.5598505966075956E-3</v>
      </c>
      <c r="J17" s="17">
        <f t="shared" si="3"/>
        <v>63375407991</v>
      </c>
    </row>
    <row r="18" spans="1:10" x14ac:dyDescent="0.25">
      <c r="A18" s="17" t="s">
        <v>35</v>
      </c>
      <c r="B18" s="17">
        <v>12825</v>
      </c>
      <c r="C18" s="17">
        <v>438</v>
      </c>
      <c r="D18" s="17">
        <f t="shared" si="0"/>
        <v>5617350</v>
      </c>
      <c r="E18" s="17">
        <f t="shared" si="4"/>
        <v>8117</v>
      </c>
      <c r="F18" s="17">
        <f t="shared" si="5"/>
        <v>92078955</v>
      </c>
      <c r="G18" s="17">
        <f t="shared" si="1"/>
        <v>3.7628997646391264E-3</v>
      </c>
      <c r="H18" s="17">
        <f t="shared" si="2"/>
        <v>1.3552465889842182E-3</v>
      </c>
      <c r="I18" s="17">
        <v>3.7628997646391264E-3</v>
      </c>
      <c r="J18" s="17">
        <f t="shared" si="3"/>
        <v>72042513750</v>
      </c>
    </row>
    <row r="19" spans="1:10" x14ac:dyDescent="0.25">
      <c r="A19" s="17" t="s">
        <v>38</v>
      </c>
      <c r="B19" s="17">
        <v>13000</v>
      </c>
      <c r="C19" s="17">
        <v>347</v>
      </c>
      <c r="D19" s="17">
        <f t="shared" si="0"/>
        <v>4511000</v>
      </c>
      <c r="E19" s="17">
        <f t="shared" si="4"/>
        <v>8464</v>
      </c>
      <c r="F19" s="17">
        <f t="shared" si="5"/>
        <v>96589955</v>
      </c>
      <c r="G19" s="17">
        <f t="shared" si="1"/>
        <v>3.9237629183079418E-3</v>
      </c>
      <c r="H19" s="17">
        <f t="shared" si="2"/>
        <v>1.4216408846504517E-3</v>
      </c>
      <c r="I19" s="17">
        <v>3.9237629183079418E-3</v>
      </c>
      <c r="J19" s="17">
        <f t="shared" si="3"/>
        <v>58643000000</v>
      </c>
    </row>
    <row r="20" spans="1:10" x14ac:dyDescent="0.25">
      <c r="A20" s="17" t="s">
        <v>34</v>
      </c>
      <c r="B20" s="17">
        <v>13440</v>
      </c>
      <c r="C20" s="17">
        <v>7490</v>
      </c>
      <c r="D20" s="17">
        <f t="shared" si="0"/>
        <v>100665600</v>
      </c>
      <c r="E20" s="17">
        <f t="shared" si="4"/>
        <v>15954</v>
      </c>
      <c r="F20" s="17">
        <f t="shared" si="5"/>
        <v>197255555</v>
      </c>
      <c r="G20" s="17">
        <f t="shared" si="1"/>
        <v>7.3959964081622056E-3</v>
      </c>
      <c r="H20" s="17">
        <f t="shared" si="2"/>
        <v>2.9032683751888675E-3</v>
      </c>
      <c r="I20" s="17">
        <v>7.3959964081622056E-3</v>
      </c>
      <c r="J20" s="17">
        <f t="shared" si="3"/>
        <v>1352945664000</v>
      </c>
    </row>
    <row r="21" spans="1:10" x14ac:dyDescent="0.25">
      <c r="A21" s="17" t="s">
        <v>17</v>
      </c>
      <c r="B21" s="17">
        <v>13494</v>
      </c>
      <c r="C21" s="17">
        <v>1654</v>
      </c>
      <c r="D21" s="17">
        <f t="shared" si="0"/>
        <v>22319076</v>
      </c>
      <c r="E21" s="17">
        <f t="shared" si="4"/>
        <v>17608</v>
      </c>
      <c r="F21" s="17">
        <f t="shared" si="5"/>
        <v>219574631</v>
      </c>
      <c r="G21" s="17">
        <f t="shared" si="1"/>
        <v>8.1627619878977126E-3</v>
      </c>
      <c r="H21" s="17">
        <f t="shared" si="2"/>
        <v>3.2317674509904936E-3</v>
      </c>
      <c r="I21" s="17">
        <v>8.1627619878977126E-3</v>
      </c>
      <c r="J21" s="17">
        <f t="shared" si="3"/>
        <v>301173611544</v>
      </c>
    </row>
    <row r="22" spans="1:10" x14ac:dyDescent="0.25">
      <c r="A22" s="17" t="s">
        <v>37</v>
      </c>
      <c r="B22" s="17">
        <v>13620</v>
      </c>
      <c r="C22" s="17">
        <v>4146</v>
      </c>
      <c r="D22" s="17">
        <f t="shared" si="0"/>
        <v>56468520</v>
      </c>
      <c r="E22" s="17">
        <f t="shared" si="4"/>
        <v>21754</v>
      </c>
      <c r="F22" s="17">
        <f t="shared" si="5"/>
        <v>276043151</v>
      </c>
      <c r="G22" s="17">
        <f t="shared" si="1"/>
        <v>1.0084775345566042E-2</v>
      </c>
      <c r="H22" s="17">
        <f t="shared" si="2"/>
        <v>4.062888624281254E-3</v>
      </c>
      <c r="I22" s="17">
        <v>1.0084775345566042E-2</v>
      </c>
      <c r="J22" s="17">
        <f t="shared" si="3"/>
        <v>769101242400</v>
      </c>
    </row>
    <row r="23" spans="1:10" x14ac:dyDescent="0.25">
      <c r="A23" s="17" t="s">
        <v>54</v>
      </c>
      <c r="B23" s="17">
        <v>13626</v>
      </c>
      <c r="C23" s="17">
        <v>12242</v>
      </c>
      <c r="D23" s="17">
        <f t="shared" si="0"/>
        <v>166809492</v>
      </c>
      <c r="E23" s="17">
        <f t="shared" si="4"/>
        <v>33996</v>
      </c>
      <c r="F23" s="17">
        <f t="shared" si="5"/>
        <v>442852643</v>
      </c>
      <c r="G23" s="17">
        <f t="shared" si="1"/>
        <v>1.5759953233789793E-2</v>
      </c>
      <c r="H23" s="17">
        <f t="shared" si="2"/>
        <v>6.5180424109764898E-3</v>
      </c>
      <c r="I23" s="17">
        <v>1.5759953233789793E-2</v>
      </c>
      <c r="J23" s="17">
        <f t="shared" si="3"/>
        <v>2272946137992</v>
      </c>
    </row>
    <row r="24" spans="1:10" x14ac:dyDescent="0.25">
      <c r="A24" s="17" t="s">
        <v>29</v>
      </c>
      <c r="B24" s="17">
        <v>13669</v>
      </c>
      <c r="C24" s="17">
        <v>180</v>
      </c>
      <c r="D24" s="17">
        <f t="shared" si="0"/>
        <v>2460420</v>
      </c>
      <c r="E24" s="17">
        <f t="shared" si="4"/>
        <v>34176</v>
      </c>
      <c r="F24" s="17">
        <f t="shared" si="5"/>
        <v>445313063</v>
      </c>
      <c r="G24" s="17">
        <f t="shared" si="1"/>
        <v>1.5843398097364392E-2</v>
      </c>
      <c r="H24" s="17">
        <f t="shared" si="2"/>
        <v>6.5542556348610189E-3</v>
      </c>
      <c r="I24" s="17">
        <v>1.5843398097364392E-2</v>
      </c>
      <c r="J24" s="17">
        <f t="shared" si="3"/>
        <v>33631480980</v>
      </c>
    </row>
    <row r="25" spans="1:10" x14ac:dyDescent="0.25">
      <c r="A25" s="17" t="s">
        <v>20</v>
      </c>
      <c r="B25" s="17">
        <v>13828</v>
      </c>
      <c r="C25" s="17">
        <v>158</v>
      </c>
      <c r="D25" s="17">
        <f t="shared" si="0"/>
        <v>2184824</v>
      </c>
      <c r="E25" s="17">
        <f t="shared" si="4"/>
        <v>34334</v>
      </c>
      <c r="F25" s="17">
        <f t="shared" si="5"/>
        <v>447497887</v>
      </c>
      <c r="G25" s="17">
        <f t="shared" si="1"/>
        <v>1.5916644144279877E-2</v>
      </c>
      <c r="H25" s="17">
        <f t="shared" si="2"/>
        <v>6.5864125514282293E-3</v>
      </c>
      <c r="I25" s="17">
        <v>1.5916644144279877E-2</v>
      </c>
      <c r="J25" s="17">
        <f t="shared" si="3"/>
        <v>30211746272</v>
      </c>
    </row>
    <row r="26" spans="1:10" x14ac:dyDescent="0.25">
      <c r="A26" s="17" t="s">
        <v>16</v>
      </c>
      <c r="B26" s="17">
        <v>13918</v>
      </c>
      <c r="C26" s="17">
        <v>486</v>
      </c>
      <c r="D26" s="17">
        <f t="shared" si="0"/>
        <v>6764148</v>
      </c>
      <c r="E26" s="17">
        <f t="shared" si="4"/>
        <v>34820</v>
      </c>
      <c r="F26" s="17">
        <f t="shared" si="5"/>
        <v>454262035</v>
      </c>
      <c r="G26" s="17">
        <f t="shared" si="1"/>
        <v>1.6141945275931303E-2</v>
      </c>
      <c r="H26" s="17">
        <f t="shared" si="2"/>
        <v>6.6859693774628474E-3</v>
      </c>
      <c r="I26" s="17">
        <v>1.6141945275931303E-2</v>
      </c>
      <c r="J26" s="17">
        <f t="shared" si="3"/>
        <v>94143411864</v>
      </c>
    </row>
    <row r="27" spans="1:10" x14ac:dyDescent="0.25">
      <c r="A27" s="17" t="s">
        <v>44</v>
      </c>
      <c r="B27" s="17">
        <v>13935</v>
      </c>
      <c r="C27" s="17">
        <v>409</v>
      </c>
      <c r="D27" s="17">
        <f t="shared" si="0"/>
        <v>5699415</v>
      </c>
      <c r="E27" s="17">
        <f t="shared" si="4"/>
        <v>35229</v>
      </c>
      <c r="F27" s="17">
        <f t="shared" si="5"/>
        <v>459961450</v>
      </c>
      <c r="G27" s="17">
        <f t="shared" si="1"/>
        <v>1.6331550549275816E-2</v>
      </c>
      <c r="H27" s="17">
        <f t="shared" si="2"/>
        <v>6.7698551333117869E-3</v>
      </c>
      <c r="I27" s="17">
        <v>1.6331550549275816E-2</v>
      </c>
      <c r="J27" s="17">
        <f t="shared" si="3"/>
        <v>79421348025</v>
      </c>
    </row>
    <row r="28" spans="1:10" x14ac:dyDescent="0.25">
      <c r="A28" s="17" t="s">
        <v>60</v>
      </c>
      <c r="B28" s="17">
        <v>13971</v>
      </c>
      <c r="C28" s="17">
        <v>611</v>
      </c>
      <c r="D28" s="17">
        <f t="shared" si="0"/>
        <v>8536281</v>
      </c>
      <c r="E28" s="17">
        <f t="shared" si="4"/>
        <v>35840</v>
      </c>
      <c r="F28" s="17">
        <f t="shared" si="5"/>
        <v>468497731</v>
      </c>
      <c r="G28" s="17">
        <f t="shared" si="1"/>
        <v>1.6614799502854046E-2</v>
      </c>
      <c r="H28" s="17">
        <f t="shared" si="2"/>
        <v>6.8954947619094481E-3</v>
      </c>
      <c r="I28" s="17">
        <v>1.6614799502854046E-2</v>
      </c>
      <c r="J28" s="17">
        <f t="shared" si="3"/>
        <v>119260381851</v>
      </c>
    </row>
    <row r="29" spans="1:10" x14ac:dyDescent="0.25">
      <c r="A29" s="17" t="s">
        <v>94</v>
      </c>
      <c r="B29" s="17">
        <v>14278</v>
      </c>
      <c r="C29" s="17">
        <v>190</v>
      </c>
      <c r="D29" s="17">
        <f t="shared" si="0"/>
        <v>2712820</v>
      </c>
      <c r="E29" s="17">
        <f t="shared" si="4"/>
        <v>36030</v>
      </c>
      <c r="F29" s="17">
        <f t="shared" si="5"/>
        <v>471210551</v>
      </c>
      <c r="G29" s="17">
        <f t="shared" si="1"/>
        <v>1.6702880192182794E-2</v>
      </c>
      <c r="H29" s="17">
        <f t="shared" si="2"/>
        <v>6.9354228871963625E-3</v>
      </c>
      <c r="I29" s="17">
        <v>1.6702880192182794E-2</v>
      </c>
      <c r="J29" s="17">
        <f t="shared" si="3"/>
        <v>38733643960</v>
      </c>
    </row>
    <row r="30" spans="1:10" x14ac:dyDescent="0.25">
      <c r="A30" s="17" t="s">
        <v>47</v>
      </c>
      <c r="B30" s="17">
        <v>14323</v>
      </c>
      <c r="C30" s="17">
        <v>4197</v>
      </c>
      <c r="D30" s="17">
        <f t="shared" si="0"/>
        <v>60113631</v>
      </c>
      <c r="E30" s="17">
        <f t="shared" si="4"/>
        <v>40227</v>
      </c>
      <c r="F30" s="17">
        <f t="shared" si="5"/>
        <v>531324182</v>
      </c>
      <c r="G30" s="17">
        <f t="shared" si="1"/>
        <v>1.8648536261197259E-2</v>
      </c>
      <c r="H30" s="17">
        <f t="shared" si="2"/>
        <v>7.8201939335685328E-3</v>
      </c>
      <c r="I30" s="17">
        <v>1.8648536261197259E-2</v>
      </c>
      <c r="J30" s="17">
        <f t="shared" si="3"/>
        <v>861007536813</v>
      </c>
    </row>
    <row r="31" spans="1:10" x14ac:dyDescent="0.25">
      <c r="A31" s="17" t="s">
        <v>79</v>
      </c>
      <c r="B31" s="17">
        <v>14657</v>
      </c>
      <c r="C31" s="17">
        <v>1317</v>
      </c>
      <c r="D31" s="17">
        <f t="shared" si="0"/>
        <v>19303269</v>
      </c>
      <c r="E31" s="17">
        <f t="shared" si="4"/>
        <v>41544</v>
      </c>
      <c r="F31" s="17">
        <f t="shared" si="5"/>
        <v>550627451</v>
      </c>
      <c r="G31" s="17">
        <f t="shared" si="1"/>
        <v>1.9259074513018094E-2</v>
      </c>
      <c r="H31" s="17">
        <f t="shared" si="2"/>
        <v>8.1043054275412307E-3</v>
      </c>
      <c r="I31" s="17">
        <v>1.9259074513018094E-2</v>
      </c>
      <c r="J31" s="17">
        <f t="shared" si="3"/>
        <v>282928013733</v>
      </c>
    </row>
    <row r="32" spans="1:10" x14ac:dyDescent="0.25">
      <c r="A32" s="17" t="s">
        <v>68</v>
      </c>
      <c r="B32" s="17">
        <v>14771</v>
      </c>
      <c r="C32" s="17">
        <v>414</v>
      </c>
      <c r="D32" s="17">
        <f t="shared" si="0"/>
        <v>6115194</v>
      </c>
      <c r="E32" s="17">
        <f t="shared" si="4"/>
        <v>41958</v>
      </c>
      <c r="F32" s="17">
        <f t="shared" si="5"/>
        <v>556742645</v>
      </c>
      <c r="G32" s="17">
        <f t="shared" si="1"/>
        <v>1.9450997699239678E-2</v>
      </c>
      <c r="H32" s="17">
        <f t="shared" si="2"/>
        <v>8.1943107475351065E-3</v>
      </c>
      <c r="I32" s="17">
        <v>1.9450997699239678E-2</v>
      </c>
      <c r="J32" s="17">
        <f t="shared" si="3"/>
        <v>90327530574</v>
      </c>
    </row>
    <row r="33" spans="1:10" x14ac:dyDescent="0.25">
      <c r="A33" s="17" t="s">
        <v>36</v>
      </c>
      <c r="B33" s="17">
        <v>14819</v>
      </c>
      <c r="C33" s="17">
        <v>841</v>
      </c>
      <c r="D33" s="17">
        <f t="shared" si="0"/>
        <v>12462779</v>
      </c>
      <c r="E33" s="17">
        <f t="shared" si="4"/>
        <v>42799</v>
      </c>
      <c r="F33" s="17">
        <f t="shared" si="5"/>
        <v>569205424</v>
      </c>
      <c r="G33" s="17">
        <f t="shared" si="1"/>
        <v>1.9840870645163235E-2</v>
      </c>
      <c r="H33" s="17">
        <f t="shared" si="2"/>
        <v>8.3777417902637531E-3</v>
      </c>
      <c r="I33" s="17">
        <v>1.9840870645163235E-2</v>
      </c>
      <c r="J33" s="17">
        <f t="shared" si="3"/>
        <v>184685922001</v>
      </c>
    </row>
    <row r="34" spans="1:10" x14ac:dyDescent="0.25">
      <c r="A34" s="17" t="s">
        <v>40</v>
      </c>
      <c r="B34" s="17">
        <v>14850</v>
      </c>
      <c r="C34" s="17">
        <v>48205</v>
      </c>
      <c r="D34" s="17">
        <f t="shared" si="0"/>
        <v>715844250</v>
      </c>
      <c r="E34" s="17">
        <f t="shared" si="4"/>
        <v>91004</v>
      </c>
      <c r="F34" s="17">
        <f t="shared" si="5"/>
        <v>1285049674</v>
      </c>
      <c r="G34" s="17">
        <f t="shared" si="1"/>
        <v>4.2187868693017008E-2</v>
      </c>
      <c r="H34" s="17">
        <f t="shared" si="2"/>
        <v>1.891375925545399E-2</v>
      </c>
      <c r="I34" s="17">
        <v>4.2187868693017008E-2</v>
      </c>
      <c r="J34" s="17">
        <f t="shared" si="3"/>
        <v>10630287112500</v>
      </c>
    </row>
    <row r="35" spans="1:10" x14ac:dyDescent="0.25">
      <c r="A35" s="17" t="s">
        <v>45</v>
      </c>
      <c r="B35" s="17">
        <v>14899</v>
      </c>
      <c r="C35" s="17">
        <v>47004</v>
      </c>
      <c r="D35" s="17">
        <f t="shared" si="0"/>
        <v>700312596</v>
      </c>
      <c r="E35" s="17">
        <f t="shared" si="4"/>
        <v>138008</v>
      </c>
      <c r="F35" s="17">
        <f t="shared" si="5"/>
        <v>1985362270</v>
      </c>
      <c r="G35" s="17">
        <f t="shared" si="1"/>
        <v>6.3978104067798025E-2</v>
      </c>
      <c r="H35" s="17">
        <f t="shared" si="2"/>
        <v>2.922117702482032E-2</v>
      </c>
      <c r="I35" s="17">
        <v>6.3978104067798025E-2</v>
      </c>
      <c r="J35" s="17">
        <f t="shared" si="3"/>
        <v>10433957367804</v>
      </c>
    </row>
    <row r="36" spans="1:10" x14ac:dyDescent="0.25">
      <c r="A36" s="17" t="s">
        <v>28</v>
      </c>
      <c r="B36" s="17">
        <v>14926</v>
      </c>
      <c r="C36" s="17">
        <v>395</v>
      </c>
      <c r="D36" s="17">
        <f t="shared" si="0"/>
        <v>5895770</v>
      </c>
      <c r="E36" s="17">
        <f t="shared" si="4"/>
        <v>138403</v>
      </c>
      <c r="F36" s="17">
        <f t="shared" si="5"/>
        <v>1991258040</v>
      </c>
      <c r="G36" s="17">
        <f t="shared" si="1"/>
        <v>6.4161219185086729E-2</v>
      </c>
      <c r="H36" s="17">
        <f t="shared" si="2"/>
        <v>2.9307952794396935E-2</v>
      </c>
      <c r="I36" s="17">
        <v>6.4161219185086729E-2</v>
      </c>
      <c r="J36" s="17">
        <f t="shared" si="3"/>
        <v>88000263020</v>
      </c>
    </row>
    <row r="37" spans="1:10" x14ac:dyDescent="0.25">
      <c r="A37" s="17" t="s">
        <v>12</v>
      </c>
      <c r="B37" s="17">
        <v>14929</v>
      </c>
      <c r="C37" s="17">
        <v>1489</v>
      </c>
      <c r="D37" s="17">
        <f t="shared" si="0"/>
        <v>22229281</v>
      </c>
      <c r="E37" s="17">
        <f t="shared" si="4"/>
        <v>139892</v>
      </c>
      <c r="F37" s="17">
        <f t="shared" si="5"/>
        <v>2013487321</v>
      </c>
      <c r="G37" s="17">
        <f t="shared" si="1"/>
        <v>6.4851493639878854E-2</v>
      </c>
      <c r="H37" s="17">
        <f t="shared" si="2"/>
        <v>2.9635130239566917E-2</v>
      </c>
      <c r="I37" s="17">
        <v>6.4851493639878854E-2</v>
      </c>
      <c r="J37" s="17">
        <f t="shared" si="3"/>
        <v>331860936049</v>
      </c>
    </row>
    <row r="38" spans="1:10" x14ac:dyDescent="0.25">
      <c r="A38" s="17" t="s">
        <v>18</v>
      </c>
      <c r="B38" s="17">
        <v>15005</v>
      </c>
      <c r="C38" s="17">
        <v>1283</v>
      </c>
      <c r="D38" s="17">
        <f t="shared" si="0"/>
        <v>19251415</v>
      </c>
      <c r="E38" s="17">
        <f t="shared" si="4"/>
        <v>141175</v>
      </c>
      <c r="F38" s="17">
        <f t="shared" si="5"/>
        <v>2032738736</v>
      </c>
      <c r="G38" s="17">
        <f t="shared" si="1"/>
        <v>6.5446270084135602E-2</v>
      </c>
      <c r="H38" s="17">
        <f t="shared" si="2"/>
        <v>2.9918478530301426E-2</v>
      </c>
      <c r="I38" s="17">
        <v>6.5446270084135602E-2</v>
      </c>
      <c r="J38" s="17">
        <f t="shared" si="3"/>
        <v>288867482075</v>
      </c>
    </row>
    <row r="39" spans="1:10" x14ac:dyDescent="0.25">
      <c r="A39" s="17" t="s">
        <v>21</v>
      </c>
      <c r="B39" s="17">
        <v>15007</v>
      </c>
      <c r="C39" s="17">
        <v>710</v>
      </c>
      <c r="D39" s="17">
        <f t="shared" si="0"/>
        <v>10654970</v>
      </c>
      <c r="E39" s="17">
        <f t="shared" si="4"/>
        <v>141885</v>
      </c>
      <c r="F39" s="17">
        <f t="shared" si="5"/>
        <v>2043393706</v>
      </c>
      <c r="G39" s="17">
        <f t="shared" si="1"/>
        <v>6.5775413712679864E-2</v>
      </c>
      <c r="H39" s="17">
        <f t="shared" si="2"/>
        <v>3.0075301680045352E-2</v>
      </c>
      <c r="I39" s="17">
        <v>6.5775413712679864E-2</v>
      </c>
      <c r="J39" s="17">
        <f t="shared" si="3"/>
        <v>159899134790</v>
      </c>
    </row>
    <row r="40" spans="1:10" x14ac:dyDescent="0.25">
      <c r="A40" s="17" t="s">
        <v>51</v>
      </c>
      <c r="B40" s="17">
        <v>15275</v>
      </c>
      <c r="C40" s="17">
        <v>271</v>
      </c>
      <c r="D40" s="17">
        <f t="shared" si="0"/>
        <v>4139525</v>
      </c>
      <c r="E40" s="17">
        <f t="shared" si="4"/>
        <v>142156</v>
      </c>
      <c r="F40" s="17">
        <f t="shared" si="5"/>
        <v>2047533231</v>
      </c>
      <c r="G40" s="17">
        <f t="shared" si="1"/>
        <v>6.5901044590617186E-2</v>
      </c>
      <c r="H40" s="17">
        <f t="shared" si="2"/>
        <v>3.0136228491565581E-2</v>
      </c>
      <c r="I40" s="17">
        <v>6.5901044590617186E-2</v>
      </c>
      <c r="J40" s="17">
        <f t="shared" si="3"/>
        <v>63231244375</v>
      </c>
    </row>
    <row r="41" spans="1:10" x14ac:dyDescent="0.25">
      <c r="A41" s="17" t="s">
        <v>92</v>
      </c>
      <c r="B41" s="17">
        <v>15318</v>
      </c>
      <c r="C41" s="17">
        <v>4969</v>
      </c>
      <c r="D41" s="17">
        <f t="shared" si="0"/>
        <v>76115142</v>
      </c>
      <c r="E41" s="17">
        <f t="shared" si="4"/>
        <v>147125</v>
      </c>
      <c r="F41" s="17">
        <f t="shared" si="5"/>
        <v>2123648373</v>
      </c>
      <c r="G41" s="17">
        <f t="shared" si="1"/>
        <v>6.8204586407851611E-2</v>
      </c>
      <c r="H41" s="17">
        <f t="shared" si="2"/>
        <v>3.1256514734665862E-2</v>
      </c>
      <c r="I41" s="17">
        <v>6.8204586407851611E-2</v>
      </c>
      <c r="J41" s="17">
        <f t="shared" si="3"/>
        <v>1165931745156</v>
      </c>
    </row>
    <row r="42" spans="1:10" x14ac:dyDescent="0.25">
      <c r="A42" s="17" t="s">
        <v>70</v>
      </c>
      <c r="B42" s="17">
        <v>15337</v>
      </c>
      <c r="C42" s="17">
        <v>1072</v>
      </c>
      <c r="D42" s="17">
        <f t="shared" si="0"/>
        <v>16441264</v>
      </c>
      <c r="E42" s="17">
        <f t="shared" si="4"/>
        <v>148197</v>
      </c>
      <c r="F42" s="17">
        <f t="shared" si="5"/>
        <v>2140089637</v>
      </c>
      <c r="G42" s="17">
        <f t="shared" si="1"/>
        <v>6.87015469286959E-2</v>
      </c>
      <c r="H42" s="17">
        <f t="shared" si="2"/>
        <v>3.1498502352298889E-2</v>
      </c>
      <c r="I42" s="17">
        <v>6.87015469286959E-2</v>
      </c>
      <c r="J42" s="17">
        <f t="shared" si="3"/>
        <v>252159665968</v>
      </c>
    </row>
    <row r="43" spans="1:10" x14ac:dyDescent="0.25">
      <c r="A43" s="17" t="s">
        <v>72</v>
      </c>
      <c r="B43" s="17">
        <v>15383</v>
      </c>
      <c r="C43" s="17">
        <v>311</v>
      </c>
      <c r="D43" s="17">
        <f t="shared" si="0"/>
        <v>4784113</v>
      </c>
      <c r="E43" s="17">
        <f t="shared" si="4"/>
        <v>148508</v>
      </c>
      <c r="F43" s="17">
        <f t="shared" si="5"/>
        <v>2144873750</v>
      </c>
      <c r="G43" s="17">
        <f t="shared" si="1"/>
        <v>6.8845721109649802E-2</v>
      </c>
      <c r="H43" s="17">
        <f t="shared" si="2"/>
        <v>3.1568916409719122E-2</v>
      </c>
      <c r="I43" s="17">
        <v>6.8845721109649802E-2</v>
      </c>
      <c r="J43" s="17">
        <f t="shared" si="3"/>
        <v>73594010279</v>
      </c>
    </row>
    <row r="44" spans="1:10" x14ac:dyDescent="0.25">
      <c r="A44" s="17" t="s">
        <v>61</v>
      </c>
      <c r="B44" s="17">
        <v>16177</v>
      </c>
      <c r="C44" s="17">
        <v>1056</v>
      </c>
      <c r="D44" s="17">
        <f t="shared" si="0"/>
        <v>17082912</v>
      </c>
      <c r="E44" s="17">
        <f t="shared" si="4"/>
        <v>149564</v>
      </c>
      <c r="F44" s="17">
        <f t="shared" si="5"/>
        <v>2161956662</v>
      </c>
      <c r="G44" s="17">
        <f t="shared" si="1"/>
        <v>6.9335264309287464E-2</v>
      </c>
      <c r="H44" s="17">
        <f t="shared" si="2"/>
        <v>3.1820348001421236E-2</v>
      </c>
      <c r="I44" s="17">
        <v>6.9335264309287464E-2</v>
      </c>
      <c r="J44" s="17">
        <f t="shared" si="3"/>
        <v>276350267424</v>
      </c>
    </row>
    <row r="45" spans="1:10" x14ac:dyDescent="0.25">
      <c r="A45" s="17" t="s">
        <v>64</v>
      </c>
      <c r="B45" s="17">
        <v>16260</v>
      </c>
      <c r="C45" s="17">
        <v>81260</v>
      </c>
      <c r="D45" s="17">
        <f t="shared" si="0"/>
        <v>1321287600</v>
      </c>
      <c r="E45" s="17">
        <f t="shared" si="4"/>
        <v>230824</v>
      </c>
      <c r="F45" s="17">
        <f t="shared" si="5"/>
        <v>3483244262</v>
      </c>
      <c r="G45" s="17">
        <f t="shared" si="1"/>
        <v>0.10700598438746603</v>
      </c>
      <c r="H45" s="17">
        <f t="shared" si="2"/>
        <v>5.1267468279525434E-2</v>
      </c>
      <c r="I45" s="17">
        <v>0.10700598438746603</v>
      </c>
      <c r="J45" s="17">
        <f t="shared" si="3"/>
        <v>21484136376000</v>
      </c>
    </row>
    <row r="46" spans="1:10" x14ac:dyDescent="0.25">
      <c r="A46" s="17" t="s">
        <v>90</v>
      </c>
      <c r="B46" s="17">
        <v>16278</v>
      </c>
      <c r="C46" s="17">
        <v>235</v>
      </c>
      <c r="D46" s="17">
        <f t="shared" si="0"/>
        <v>3825330</v>
      </c>
      <c r="E46" s="17">
        <f t="shared" si="4"/>
        <v>231059</v>
      </c>
      <c r="F46" s="17">
        <f t="shared" si="5"/>
        <v>3487069592</v>
      </c>
      <c r="G46" s="17">
        <f t="shared" si="1"/>
        <v>0.10711492629268843</v>
      </c>
      <c r="H46" s="17">
        <f t="shared" si="2"/>
        <v>5.1323770671687023E-2</v>
      </c>
      <c r="I46" s="17">
        <v>0.10711492629268843</v>
      </c>
      <c r="J46" s="17">
        <f t="shared" si="3"/>
        <v>62268721740</v>
      </c>
    </row>
    <row r="47" spans="1:10" x14ac:dyDescent="0.25">
      <c r="A47" s="17" t="s">
        <v>30</v>
      </c>
      <c r="B47" s="17">
        <v>16298</v>
      </c>
      <c r="C47" s="17">
        <v>180</v>
      </c>
      <c r="D47" s="17">
        <f t="shared" si="0"/>
        <v>2933640</v>
      </c>
      <c r="E47" s="17">
        <f t="shared" si="4"/>
        <v>231239</v>
      </c>
      <c r="F47" s="17">
        <f t="shared" si="5"/>
        <v>3490003232</v>
      </c>
      <c r="G47" s="17">
        <f t="shared" si="1"/>
        <v>0.10719837115626302</v>
      </c>
      <c r="H47" s="17">
        <f t="shared" si="2"/>
        <v>5.1366948894151727E-2</v>
      </c>
      <c r="I47" s="17">
        <v>0.10719837115626302</v>
      </c>
      <c r="J47" s="17">
        <f t="shared" si="3"/>
        <v>47812464720</v>
      </c>
    </row>
    <row r="48" spans="1:10" x14ac:dyDescent="0.25">
      <c r="A48" s="17" t="s">
        <v>76</v>
      </c>
      <c r="B48" s="17">
        <v>16382</v>
      </c>
      <c r="C48" s="17">
        <v>664</v>
      </c>
      <c r="D48" s="17">
        <f t="shared" si="0"/>
        <v>10877648</v>
      </c>
      <c r="E48" s="17">
        <f t="shared" si="4"/>
        <v>231903</v>
      </c>
      <c r="F48" s="17">
        <f t="shared" si="5"/>
        <v>3500880880</v>
      </c>
      <c r="G48" s="17">
        <f t="shared" si="1"/>
        <v>0.10750618998633822</v>
      </c>
      <c r="H48" s="17">
        <f t="shared" si="2"/>
        <v>5.152704948769312E-2</v>
      </c>
      <c r="I48" s="17">
        <v>0.10750618998633822</v>
      </c>
      <c r="J48" s="17">
        <f t="shared" si="3"/>
        <v>178197629536</v>
      </c>
    </row>
    <row r="49" spans="1:10" x14ac:dyDescent="0.25">
      <c r="A49" s="17" t="s">
        <v>67</v>
      </c>
      <c r="B49" s="17">
        <v>16542</v>
      </c>
      <c r="C49" s="17">
        <v>1266</v>
      </c>
      <c r="D49" s="17">
        <f t="shared" si="0"/>
        <v>20942172</v>
      </c>
      <c r="E49" s="17">
        <f t="shared" si="4"/>
        <v>233169</v>
      </c>
      <c r="F49" s="17">
        <f t="shared" si="5"/>
        <v>3521823052</v>
      </c>
      <c r="G49" s="17">
        <f t="shared" si="1"/>
        <v>0.10809308552681292</v>
      </c>
      <c r="H49" s="17">
        <f t="shared" si="2"/>
        <v>5.1835282863809527E-2</v>
      </c>
      <c r="I49" s="17">
        <v>0.10809308552681292</v>
      </c>
      <c r="J49" s="17">
        <f t="shared" si="3"/>
        <v>346425409224</v>
      </c>
    </row>
    <row r="50" spans="1:10" x14ac:dyDescent="0.25">
      <c r="A50" s="17" t="s">
        <v>26</v>
      </c>
      <c r="B50" s="17">
        <v>16627</v>
      </c>
      <c r="C50" s="17">
        <v>518</v>
      </c>
      <c r="D50" s="17">
        <f t="shared" si="0"/>
        <v>8612786</v>
      </c>
      <c r="E50" s="17">
        <f t="shared" si="4"/>
        <v>233687</v>
      </c>
      <c r="F50" s="17">
        <f t="shared" si="5"/>
        <v>3530435838</v>
      </c>
      <c r="G50" s="17">
        <f t="shared" si="1"/>
        <v>0.10833322130087761</v>
      </c>
      <c r="H50" s="17">
        <f t="shared" si="2"/>
        <v>5.1962048516701123E-2</v>
      </c>
      <c r="I50" s="17">
        <v>0.10833322130087761</v>
      </c>
      <c r="J50" s="17">
        <f t="shared" si="3"/>
        <v>143204792822</v>
      </c>
    </row>
    <row r="51" spans="1:10" x14ac:dyDescent="0.25">
      <c r="A51" s="17" t="s">
        <v>15</v>
      </c>
      <c r="B51" s="17">
        <v>16892</v>
      </c>
      <c r="C51" s="17">
        <v>132</v>
      </c>
      <c r="D51" s="17">
        <f t="shared" si="0"/>
        <v>2229744</v>
      </c>
      <c r="E51" s="17">
        <f t="shared" si="4"/>
        <v>233819</v>
      </c>
      <c r="F51" s="17">
        <f t="shared" si="5"/>
        <v>3532665582</v>
      </c>
      <c r="G51" s="17">
        <f t="shared" si="1"/>
        <v>0.10839441420083232</v>
      </c>
      <c r="H51" s="17">
        <f t="shared" si="2"/>
        <v>5.1994866579746127E-2</v>
      </c>
      <c r="I51" s="17">
        <v>0.10839441420083232</v>
      </c>
      <c r="J51" s="17">
        <f t="shared" si="3"/>
        <v>37664835648</v>
      </c>
    </row>
    <row r="52" spans="1:10" x14ac:dyDescent="0.25">
      <c r="A52" s="17" t="s">
        <v>58</v>
      </c>
      <c r="B52" s="17">
        <v>17137</v>
      </c>
      <c r="C52" s="17">
        <v>705</v>
      </c>
      <c r="D52" s="17">
        <f t="shared" si="0"/>
        <v>12081585</v>
      </c>
      <c r="E52" s="17">
        <f t="shared" si="4"/>
        <v>234524</v>
      </c>
      <c r="F52" s="17">
        <f t="shared" si="5"/>
        <v>3544747167</v>
      </c>
      <c r="G52" s="17">
        <f t="shared" si="1"/>
        <v>0.10872123991649951</v>
      </c>
      <c r="H52" s="17">
        <f t="shared" si="2"/>
        <v>5.2172687091075483E-2</v>
      </c>
      <c r="I52" s="17">
        <v>0.10872123991649951</v>
      </c>
      <c r="J52" s="17">
        <f t="shared" si="3"/>
        <v>207042122145</v>
      </c>
    </row>
    <row r="53" spans="1:10" x14ac:dyDescent="0.25">
      <c r="A53" s="17" t="s">
        <v>69</v>
      </c>
      <c r="B53" s="17">
        <v>17290</v>
      </c>
      <c r="C53" s="17">
        <v>892</v>
      </c>
      <c r="D53" s="17">
        <f t="shared" si="0"/>
        <v>15422680</v>
      </c>
      <c r="E53" s="17">
        <f t="shared" si="4"/>
        <v>235416</v>
      </c>
      <c r="F53" s="17">
        <f t="shared" si="5"/>
        <v>3560169847</v>
      </c>
      <c r="G53" s="17">
        <f t="shared" si="1"/>
        <v>0.1091347555737692</v>
      </c>
      <c r="H53" s="17">
        <f t="shared" si="2"/>
        <v>5.2399682873803421E-2</v>
      </c>
      <c r="I53" s="17">
        <v>0.1091347555737692</v>
      </c>
      <c r="J53" s="17">
        <f t="shared" si="3"/>
        <v>266658137200</v>
      </c>
    </row>
    <row r="54" spans="1:10" x14ac:dyDescent="0.25">
      <c r="A54" s="17" t="s">
        <v>43</v>
      </c>
      <c r="B54" s="17">
        <v>17682</v>
      </c>
      <c r="C54" s="17">
        <v>357</v>
      </c>
      <c r="D54" s="17">
        <f t="shared" si="0"/>
        <v>6312474</v>
      </c>
      <c r="E54" s="17">
        <f t="shared" si="4"/>
        <v>235773</v>
      </c>
      <c r="F54" s="17">
        <f t="shared" si="5"/>
        <v>3566482321</v>
      </c>
      <c r="G54" s="17">
        <f t="shared" si="1"/>
        <v>0.10930025455319216</v>
      </c>
      <c r="H54" s="17">
        <f t="shared" si="2"/>
        <v>5.2492591821961566E-2</v>
      </c>
      <c r="I54" s="17">
        <v>0.10930025455319216</v>
      </c>
      <c r="J54" s="17">
        <f t="shared" si="3"/>
        <v>111617165268</v>
      </c>
    </row>
    <row r="55" spans="1:10" x14ac:dyDescent="0.25">
      <c r="A55" s="17" t="s">
        <v>107</v>
      </c>
      <c r="B55" s="17">
        <v>17733</v>
      </c>
      <c r="C55" s="17">
        <v>17694</v>
      </c>
      <c r="D55" s="17">
        <f t="shared" si="0"/>
        <v>313767702</v>
      </c>
      <c r="E55" s="17">
        <f t="shared" si="4"/>
        <v>253467</v>
      </c>
      <c r="F55" s="17">
        <f t="shared" si="5"/>
        <v>3880250023</v>
      </c>
      <c r="G55" s="17">
        <f t="shared" si="1"/>
        <v>0.11750288464257552</v>
      </c>
      <c r="H55" s="17">
        <f t="shared" si="2"/>
        <v>5.7110722076251667E-2</v>
      </c>
      <c r="I55" s="17">
        <v>0.11750288464257552</v>
      </c>
      <c r="J55" s="17">
        <f t="shared" si="3"/>
        <v>5564042659566</v>
      </c>
    </row>
    <row r="56" spans="1:10" x14ac:dyDescent="0.25">
      <c r="A56" s="17" t="s">
        <v>100</v>
      </c>
      <c r="B56" s="17">
        <v>17886</v>
      </c>
      <c r="C56" s="17">
        <v>225</v>
      </c>
      <c r="D56" s="17">
        <f t="shared" si="0"/>
        <v>4024350</v>
      </c>
      <c r="E56" s="17">
        <f t="shared" si="4"/>
        <v>253692</v>
      </c>
      <c r="F56" s="17">
        <f t="shared" si="5"/>
        <v>3884274373</v>
      </c>
      <c r="G56" s="17">
        <f t="shared" si="1"/>
        <v>0.11760719072204377</v>
      </c>
      <c r="H56" s="17">
        <f t="shared" si="2"/>
        <v>5.7169953706436641E-2</v>
      </c>
      <c r="I56" s="17">
        <v>0.11760719072204377</v>
      </c>
      <c r="J56" s="17">
        <f t="shared" si="3"/>
        <v>71979524100</v>
      </c>
    </row>
    <row r="57" spans="1:10" x14ac:dyDescent="0.25">
      <c r="A57" s="17" t="s">
        <v>57</v>
      </c>
      <c r="B57" s="17">
        <v>17907</v>
      </c>
      <c r="C57" s="17">
        <v>1704</v>
      </c>
      <c r="D57" s="17">
        <f t="shared" si="0"/>
        <v>30513528</v>
      </c>
      <c r="E57" s="17">
        <f t="shared" si="4"/>
        <v>255396</v>
      </c>
      <c r="F57" s="17">
        <f t="shared" si="5"/>
        <v>3914787901</v>
      </c>
      <c r="G57" s="17">
        <f t="shared" si="1"/>
        <v>0.11839713543055</v>
      </c>
      <c r="H57" s="17">
        <f t="shared" si="2"/>
        <v>5.7619061265703299E-2</v>
      </c>
      <c r="I57" s="17">
        <v>0.11839713543055</v>
      </c>
      <c r="J57" s="17">
        <f t="shared" si="3"/>
        <v>546405745896</v>
      </c>
    </row>
    <row r="58" spans="1:10" x14ac:dyDescent="0.25">
      <c r="A58" s="17" t="s">
        <v>86</v>
      </c>
      <c r="B58" s="17">
        <v>18028</v>
      </c>
      <c r="C58" s="17">
        <v>5287</v>
      </c>
      <c r="D58" s="17">
        <f t="shared" si="0"/>
        <v>95314036</v>
      </c>
      <c r="E58" s="17">
        <f t="shared" si="4"/>
        <v>260683</v>
      </c>
      <c r="F58" s="17">
        <f t="shared" si="5"/>
        <v>4010101937</v>
      </c>
      <c r="G58" s="17">
        <f t="shared" si="1"/>
        <v>0.12084809650676621</v>
      </c>
      <c r="H58" s="17">
        <f t="shared" si="2"/>
        <v>5.9021922779187233E-2</v>
      </c>
      <c r="I58" s="17">
        <v>0.12084809650676621</v>
      </c>
      <c r="J58" s="17">
        <f t="shared" si="3"/>
        <v>1718321441008</v>
      </c>
    </row>
    <row r="59" spans="1:10" x14ac:dyDescent="0.25">
      <c r="A59" s="17" t="s">
        <v>71</v>
      </c>
      <c r="B59" s="17">
        <v>18225</v>
      </c>
      <c r="C59" s="17">
        <v>2379</v>
      </c>
      <c r="D59" s="17">
        <f t="shared" si="0"/>
        <v>43357275</v>
      </c>
      <c r="E59" s="17">
        <f t="shared" si="4"/>
        <v>263062</v>
      </c>
      <c r="F59" s="17">
        <f t="shared" si="5"/>
        <v>4053459212</v>
      </c>
      <c r="G59" s="17">
        <f t="shared" si="1"/>
        <v>0.1219509594536772</v>
      </c>
      <c r="H59" s="17">
        <f t="shared" si="2"/>
        <v>5.96600685862438E-2</v>
      </c>
      <c r="I59" s="17">
        <v>0.1219509594536772</v>
      </c>
      <c r="J59" s="17">
        <f t="shared" si="3"/>
        <v>790186336875</v>
      </c>
    </row>
    <row r="60" spans="1:10" x14ac:dyDescent="0.25">
      <c r="A60" s="17" t="s">
        <v>41</v>
      </c>
      <c r="B60" s="17">
        <v>18452</v>
      </c>
      <c r="C60" s="17">
        <v>4973</v>
      </c>
      <c r="D60" s="17">
        <f t="shared" si="0"/>
        <v>91761796</v>
      </c>
      <c r="E60" s="17">
        <f t="shared" si="4"/>
        <v>268035</v>
      </c>
      <c r="F60" s="17">
        <f t="shared" si="5"/>
        <v>4145221008</v>
      </c>
      <c r="G60" s="17">
        <f t="shared" si="1"/>
        <v>0.12425635560121329</v>
      </c>
      <c r="H60" s="17">
        <f t="shared" si="2"/>
        <v>6.1010647130799026E-2</v>
      </c>
      <c r="I60" s="17">
        <v>0.12425635560121329</v>
      </c>
      <c r="J60" s="17">
        <f t="shared" si="3"/>
        <v>1693188659792</v>
      </c>
    </row>
    <row r="61" spans="1:10" x14ac:dyDescent="0.25">
      <c r="A61" s="17" t="s">
        <v>46</v>
      </c>
      <c r="B61" s="17">
        <v>18589</v>
      </c>
      <c r="C61" s="17">
        <v>38505</v>
      </c>
      <c r="D61" s="17">
        <f t="shared" si="0"/>
        <v>715769445</v>
      </c>
      <c r="E61" s="17">
        <f t="shared" si="4"/>
        <v>306540</v>
      </c>
      <c r="F61" s="17">
        <f t="shared" si="5"/>
        <v>4860990453</v>
      </c>
      <c r="G61" s="17">
        <f t="shared" si="1"/>
        <v>0.14210660266754685</v>
      </c>
      <c r="H61" s="17">
        <f t="shared" si="2"/>
        <v>7.1545563592822048E-2</v>
      </c>
      <c r="I61" s="17">
        <v>0.14210660266754685</v>
      </c>
      <c r="J61" s="17">
        <f t="shared" si="3"/>
        <v>13305438213105</v>
      </c>
    </row>
    <row r="62" spans="1:10" x14ac:dyDescent="0.25">
      <c r="A62" s="17" t="s">
        <v>87</v>
      </c>
      <c r="B62" s="17">
        <v>18741</v>
      </c>
      <c r="C62" s="17">
        <v>16315</v>
      </c>
      <c r="D62" s="17">
        <f t="shared" si="0"/>
        <v>305759415</v>
      </c>
      <c r="E62" s="17">
        <f t="shared" si="4"/>
        <v>322855</v>
      </c>
      <c r="F62" s="17">
        <f t="shared" si="5"/>
        <v>5166749868</v>
      </c>
      <c r="G62" s="17">
        <f t="shared" si="1"/>
        <v>0.14966995238543368</v>
      </c>
      <c r="H62" s="17">
        <f t="shared" si="2"/>
        <v>7.604582539779757E-2</v>
      </c>
      <c r="I62" s="17">
        <v>0.14966995238543368</v>
      </c>
      <c r="J62" s="17">
        <f t="shared" si="3"/>
        <v>5730237196515</v>
      </c>
    </row>
    <row r="63" spans="1:10" x14ac:dyDescent="0.25">
      <c r="A63" s="17" t="s">
        <v>27</v>
      </c>
      <c r="B63" s="17">
        <v>18867</v>
      </c>
      <c r="C63" s="17">
        <v>1377</v>
      </c>
      <c r="D63" s="17">
        <f t="shared" si="0"/>
        <v>25979859</v>
      </c>
      <c r="E63" s="17">
        <f t="shared" si="4"/>
        <v>324232</v>
      </c>
      <c r="F63" s="17">
        <f t="shared" si="5"/>
        <v>5192729727</v>
      </c>
      <c r="G63" s="17">
        <f t="shared" si="1"/>
        <v>0.15030830559177938</v>
      </c>
      <c r="H63" s="17">
        <f t="shared" si="2"/>
        <v>7.6428205012032333E-2</v>
      </c>
      <c r="I63" s="17">
        <v>0.15030830559177938</v>
      </c>
      <c r="J63" s="17">
        <f t="shared" si="3"/>
        <v>490161999753</v>
      </c>
    </row>
    <row r="64" spans="1:10" x14ac:dyDescent="0.25">
      <c r="A64" s="17" t="s">
        <v>31</v>
      </c>
      <c r="B64" s="17">
        <v>19242</v>
      </c>
      <c r="C64" s="17">
        <v>1454</v>
      </c>
      <c r="D64" s="17">
        <f t="shared" si="0"/>
        <v>27977868</v>
      </c>
      <c r="E64" s="17">
        <f t="shared" si="4"/>
        <v>325686</v>
      </c>
      <c r="F64" s="17">
        <f t="shared" si="5"/>
        <v>5220707595</v>
      </c>
      <c r="G64" s="17">
        <f t="shared" si="1"/>
        <v>0.15098235465643201</v>
      </c>
      <c r="H64" s="17">
        <f t="shared" si="2"/>
        <v>7.6839991941782468E-2</v>
      </c>
      <c r="I64" s="17">
        <v>0.15098235465643201</v>
      </c>
      <c r="J64" s="17">
        <f t="shared" si="3"/>
        <v>538350136056</v>
      </c>
    </row>
    <row r="65" spans="1:10" x14ac:dyDescent="0.25">
      <c r="A65" s="17" t="s">
        <v>48</v>
      </c>
      <c r="B65" s="17">
        <v>19256</v>
      </c>
      <c r="C65" s="17">
        <v>121</v>
      </c>
      <c r="D65" s="17">
        <f t="shared" si="0"/>
        <v>2329976</v>
      </c>
      <c r="E65" s="17">
        <f t="shared" si="4"/>
        <v>325807</v>
      </c>
      <c r="F65" s="17">
        <f t="shared" si="5"/>
        <v>5223037571</v>
      </c>
      <c r="G65" s="17">
        <f t="shared" si="1"/>
        <v>0.15103844814805714</v>
      </c>
      <c r="H65" s="17">
        <f t="shared" si="2"/>
        <v>7.6874285250458876E-2</v>
      </c>
      <c r="I65" s="17">
        <v>0.15103844814805714</v>
      </c>
      <c r="J65" s="17">
        <f t="shared" si="3"/>
        <v>44866017856</v>
      </c>
    </row>
    <row r="66" spans="1:10" x14ac:dyDescent="0.25">
      <c r="A66" s="17" t="s">
        <v>118</v>
      </c>
      <c r="B66" s="17">
        <v>19309</v>
      </c>
      <c r="C66" s="17">
        <v>15996</v>
      </c>
      <c r="D66" s="17">
        <f t="shared" si="0"/>
        <v>308866764</v>
      </c>
      <c r="E66" s="17">
        <f t="shared" si="4"/>
        <v>341803</v>
      </c>
      <c r="F66" s="17">
        <f t="shared" si="5"/>
        <v>5531904335</v>
      </c>
      <c r="G66" s="17">
        <f t="shared" si="1"/>
        <v>0.15845391502438677</v>
      </c>
      <c r="H66" s="17">
        <f t="shared" si="2"/>
        <v>8.1420281980782244E-2</v>
      </c>
      <c r="I66" s="17">
        <v>0.15845391502438677</v>
      </c>
      <c r="J66" s="17">
        <f t="shared" si="3"/>
        <v>5963908346076</v>
      </c>
    </row>
    <row r="67" spans="1:10" x14ac:dyDescent="0.25">
      <c r="A67" s="17" t="s">
        <v>53</v>
      </c>
      <c r="B67" s="17">
        <v>19320</v>
      </c>
      <c r="C67" s="17">
        <v>6440</v>
      </c>
      <c r="D67" s="17">
        <f t="shared" ref="D67:D130" si="6">B67*C67</f>
        <v>124420800</v>
      </c>
      <c r="E67" s="17">
        <f t="shared" si="4"/>
        <v>348243</v>
      </c>
      <c r="F67" s="17">
        <f t="shared" si="5"/>
        <v>5656325135</v>
      </c>
      <c r="G67" s="17">
        <f t="shared" si="1"/>
        <v>0.16143938681005585</v>
      </c>
      <c r="H67" s="17">
        <f t="shared" si="2"/>
        <v>8.3251545865115947E-2</v>
      </c>
      <c r="I67" s="17">
        <v>0.16143938681005585</v>
      </c>
      <c r="J67" s="17">
        <f t="shared" si="3"/>
        <v>2403809856000</v>
      </c>
    </row>
    <row r="68" spans="1:10" x14ac:dyDescent="0.25">
      <c r="A68" s="17" t="s">
        <v>63</v>
      </c>
      <c r="B68" s="17">
        <v>19735</v>
      </c>
      <c r="C68" s="17">
        <v>6812</v>
      </c>
      <c r="D68" s="17">
        <f t="shared" si="6"/>
        <v>134434820</v>
      </c>
      <c r="E68" s="17">
        <f t="shared" si="4"/>
        <v>355055</v>
      </c>
      <c r="F68" s="17">
        <f t="shared" si="5"/>
        <v>5790759955</v>
      </c>
      <c r="G68" s="17">
        <f t="shared" ref="G68:G131" si="7">E68/2157113</f>
        <v>0.16459731131377911</v>
      </c>
      <c r="H68" s="17">
        <f t="shared" ref="H68:H131" si="8">F68/67942583843</f>
        <v>8.5230199198504747E-2</v>
      </c>
      <c r="I68" s="17">
        <v>0.16459731131377911</v>
      </c>
      <c r="J68" s="17">
        <f t="shared" ref="J68:J131" si="9">B68^2*C68</f>
        <v>2653071172700</v>
      </c>
    </row>
    <row r="69" spans="1:10" x14ac:dyDescent="0.25">
      <c r="A69" s="17" t="s">
        <v>59</v>
      </c>
      <c r="B69" s="17">
        <v>19782</v>
      </c>
      <c r="C69" s="17">
        <v>5760</v>
      </c>
      <c r="D69" s="17">
        <f t="shared" si="6"/>
        <v>113944320</v>
      </c>
      <c r="E69" s="17">
        <f t="shared" ref="E69:E132" si="10">E68+C69</f>
        <v>360815</v>
      </c>
      <c r="F69" s="17">
        <f t="shared" ref="F69:F132" si="11">F68+D69</f>
        <v>5904704275</v>
      </c>
      <c r="G69" s="17">
        <f t="shared" si="7"/>
        <v>0.16726754694816637</v>
      </c>
      <c r="H69" s="17">
        <f t="shared" si="8"/>
        <v>8.6907267004216984E-2</v>
      </c>
      <c r="I69" s="17">
        <v>0.16726754694816637</v>
      </c>
      <c r="J69" s="17">
        <f t="shared" si="9"/>
        <v>2254046538240</v>
      </c>
    </row>
    <row r="70" spans="1:10" x14ac:dyDescent="0.25">
      <c r="A70" s="17" t="s">
        <v>139</v>
      </c>
      <c r="B70" s="17">
        <v>20050</v>
      </c>
      <c r="C70" s="17">
        <v>1031</v>
      </c>
      <c r="D70" s="17">
        <f t="shared" si="6"/>
        <v>20671550</v>
      </c>
      <c r="E70" s="17">
        <f t="shared" si="10"/>
        <v>361846</v>
      </c>
      <c r="F70" s="17">
        <f t="shared" si="11"/>
        <v>5925375825</v>
      </c>
      <c r="G70" s="17">
        <f t="shared" si="7"/>
        <v>0.16774550058341867</v>
      </c>
      <c r="H70" s="17">
        <f t="shared" si="8"/>
        <v>8.7211517281889195E-2</v>
      </c>
      <c r="I70" s="17">
        <v>0.16774550058341867</v>
      </c>
      <c r="J70" s="17">
        <f t="shared" si="9"/>
        <v>414464577500</v>
      </c>
    </row>
    <row r="71" spans="1:10" x14ac:dyDescent="0.25">
      <c r="A71" s="17" t="s">
        <v>77</v>
      </c>
      <c r="B71" s="17">
        <v>20191</v>
      </c>
      <c r="C71" s="17">
        <v>8987</v>
      </c>
      <c r="D71" s="17">
        <f t="shared" si="6"/>
        <v>181456517</v>
      </c>
      <c r="E71" s="17">
        <f t="shared" si="10"/>
        <v>370833</v>
      </c>
      <c r="F71" s="17">
        <f t="shared" si="11"/>
        <v>6106832342</v>
      </c>
      <c r="G71" s="17">
        <f t="shared" si="7"/>
        <v>0.17191171718866838</v>
      </c>
      <c r="H71" s="17">
        <f t="shared" si="8"/>
        <v>8.9882250520697204E-2</v>
      </c>
      <c r="I71" s="17">
        <v>0.17191171718866838</v>
      </c>
      <c r="J71" s="17">
        <f t="shared" si="9"/>
        <v>3663788534747</v>
      </c>
    </row>
    <row r="72" spans="1:10" x14ac:dyDescent="0.25">
      <c r="A72" s="17" t="s">
        <v>104</v>
      </c>
      <c r="B72" s="17">
        <v>20222</v>
      </c>
      <c r="C72" s="17">
        <v>1148</v>
      </c>
      <c r="D72" s="17">
        <f t="shared" si="6"/>
        <v>23214856</v>
      </c>
      <c r="E72" s="17">
        <f t="shared" si="10"/>
        <v>371981</v>
      </c>
      <c r="F72" s="17">
        <f t="shared" si="11"/>
        <v>6130047198</v>
      </c>
      <c r="G72" s="17">
        <f t="shared" si="7"/>
        <v>0.17244390998524417</v>
      </c>
      <c r="H72" s="17">
        <f t="shared" si="8"/>
        <v>9.0223933964082931E-2</v>
      </c>
      <c r="I72" s="17">
        <v>0.17244390998524417</v>
      </c>
      <c r="J72" s="17">
        <f t="shared" si="9"/>
        <v>469450818032</v>
      </c>
    </row>
    <row r="73" spans="1:10" x14ac:dyDescent="0.25">
      <c r="A73" s="17" t="s">
        <v>82</v>
      </c>
      <c r="B73" s="17">
        <v>20572</v>
      </c>
      <c r="C73" s="17">
        <v>16277</v>
      </c>
      <c r="D73" s="17">
        <f t="shared" si="6"/>
        <v>334850444</v>
      </c>
      <c r="E73" s="17">
        <f t="shared" si="10"/>
        <v>388258</v>
      </c>
      <c r="F73" s="17">
        <f t="shared" si="11"/>
        <v>6464897642</v>
      </c>
      <c r="G73" s="17">
        <f t="shared" si="7"/>
        <v>0.17998964356526523</v>
      </c>
      <c r="H73" s="17">
        <f t="shared" si="8"/>
        <v>9.5152366547302969E-2</v>
      </c>
      <c r="I73" s="17">
        <v>0.17998964356526523</v>
      </c>
      <c r="J73" s="17">
        <f t="shared" si="9"/>
        <v>6888543333968</v>
      </c>
    </row>
    <row r="74" spans="1:10" x14ac:dyDescent="0.25">
      <c r="A74" s="17" t="s">
        <v>113</v>
      </c>
      <c r="B74" s="17">
        <v>20617</v>
      </c>
      <c r="C74" s="17">
        <v>27861</v>
      </c>
      <c r="D74" s="17">
        <f t="shared" si="6"/>
        <v>574410237</v>
      </c>
      <c r="E74" s="17">
        <f t="shared" si="10"/>
        <v>416119</v>
      </c>
      <c r="F74" s="17">
        <f t="shared" si="11"/>
        <v>7039307879</v>
      </c>
      <c r="G74" s="17">
        <f t="shared" si="7"/>
        <v>0.19290551769888736</v>
      </c>
      <c r="H74" s="17">
        <f t="shared" si="8"/>
        <v>0.10360671438793459</v>
      </c>
      <c r="I74" s="17">
        <v>0.19290551769888736</v>
      </c>
      <c r="J74" s="17">
        <f t="shared" si="9"/>
        <v>11842615856229</v>
      </c>
    </row>
    <row r="75" spans="1:10" x14ac:dyDescent="0.25">
      <c r="A75" s="17" t="s">
        <v>74</v>
      </c>
      <c r="B75" s="17">
        <v>21180</v>
      </c>
      <c r="C75" s="17">
        <v>244</v>
      </c>
      <c r="D75" s="17">
        <f t="shared" si="6"/>
        <v>5167920</v>
      </c>
      <c r="E75" s="17">
        <f t="shared" si="10"/>
        <v>416363</v>
      </c>
      <c r="F75" s="17">
        <f t="shared" si="11"/>
        <v>7044475799</v>
      </c>
      <c r="G75" s="17">
        <f t="shared" si="7"/>
        <v>0.19301863184728849</v>
      </c>
      <c r="H75" s="17">
        <f t="shared" si="8"/>
        <v>0.1036827774356977</v>
      </c>
      <c r="I75" s="17">
        <v>0.19301863184728849</v>
      </c>
      <c r="J75" s="17">
        <f t="shared" si="9"/>
        <v>109456545600</v>
      </c>
    </row>
    <row r="76" spans="1:10" x14ac:dyDescent="0.25">
      <c r="A76" s="17" t="s">
        <v>52</v>
      </c>
      <c r="B76" s="17">
        <v>21308</v>
      </c>
      <c r="C76" s="17">
        <v>184</v>
      </c>
      <c r="D76" s="17">
        <f t="shared" si="6"/>
        <v>3920672</v>
      </c>
      <c r="E76" s="17">
        <f t="shared" si="10"/>
        <v>416547</v>
      </c>
      <c r="F76" s="17">
        <f t="shared" si="11"/>
        <v>7048396471</v>
      </c>
      <c r="G76" s="17">
        <f t="shared" si="7"/>
        <v>0.19310393104116474</v>
      </c>
      <c r="H76" s="17">
        <f t="shared" si="8"/>
        <v>0.1037404831009556</v>
      </c>
      <c r="I76" s="17">
        <v>0.19310393104116474</v>
      </c>
      <c r="J76" s="17">
        <f t="shared" si="9"/>
        <v>83541678976</v>
      </c>
    </row>
    <row r="77" spans="1:10" x14ac:dyDescent="0.25">
      <c r="A77" s="17" t="s">
        <v>75</v>
      </c>
      <c r="B77" s="17">
        <v>21320</v>
      </c>
      <c r="C77" s="17">
        <v>1710</v>
      </c>
      <c r="D77" s="17">
        <f t="shared" si="6"/>
        <v>36457200</v>
      </c>
      <c r="E77" s="17">
        <f t="shared" si="10"/>
        <v>418257</v>
      </c>
      <c r="F77" s="17">
        <f t="shared" si="11"/>
        <v>7084853671</v>
      </c>
      <c r="G77" s="17">
        <f t="shared" si="7"/>
        <v>0.19389665724512345</v>
      </c>
      <c r="H77" s="17">
        <f t="shared" si="8"/>
        <v>0.10427707146627659</v>
      </c>
      <c r="I77" s="17">
        <v>0.19389665724512345</v>
      </c>
      <c r="J77" s="17">
        <f t="shared" si="9"/>
        <v>777267504000</v>
      </c>
    </row>
    <row r="78" spans="1:10" x14ac:dyDescent="0.25">
      <c r="A78" s="17" t="s">
        <v>164</v>
      </c>
      <c r="B78" s="17">
        <v>21482</v>
      </c>
      <c r="C78" s="17">
        <v>176</v>
      </c>
      <c r="D78" s="17">
        <f t="shared" si="6"/>
        <v>3780832</v>
      </c>
      <c r="E78" s="17">
        <f t="shared" si="10"/>
        <v>418433</v>
      </c>
      <c r="F78" s="17">
        <f t="shared" si="11"/>
        <v>7088634503</v>
      </c>
      <c r="G78" s="17">
        <f t="shared" si="7"/>
        <v>0.1939782477783964</v>
      </c>
      <c r="H78" s="17">
        <f t="shared" si="8"/>
        <v>0.10433271892308713</v>
      </c>
      <c r="I78" s="17">
        <v>0.1939782477783964</v>
      </c>
      <c r="J78" s="17">
        <f t="shared" si="9"/>
        <v>81219833024</v>
      </c>
    </row>
    <row r="79" spans="1:10" x14ac:dyDescent="0.25">
      <c r="A79" s="17" t="s">
        <v>49</v>
      </c>
      <c r="B79" s="17">
        <v>21645</v>
      </c>
      <c r="C79" s="17">
        <v>1504</v>
      </c>
      <c r="D79" s="17">
        <f t="shared" si="6"/>
        <v>32554080</v>
      </c>
      <c r="E79" s="17">
        <f t="shared" si="10"/>
        <v>419937</v>
      </c>
      <c r="F79" s="17">
        <f t="shared" si="11"/>
        <v>7121188583</v>
      </c>
      <c r="G79" s="17">
        <f t="shared" si="7"/>
        <v>0.19467547597181975</v>
      </c>
      <c r="H79" s="17">
        <f t="shared" si="8"/>
        <v>0.10481185995892446</v>
      </c>
      <c r="I79" s="17">
        <v>0.19467547597181975</v>
      </c>
      <c r="J79" s="17">
        <f t="shared" si="9"/>
        <v>704633061600</v>
      </c>
    </row>
    <row r="80" spans="1:10" x14ac:dyDescent="0.25">
      <c r="A80" s="17" t="s">
        <v>116</v>
      </c>
      <c r="B80" s="17">
        <v>22140</v>
      </c>
      <c r="C80" s="17">
        <v>9758</v>
      </c>
      <c r="D80" s="17">
        <f t="shared" si="6"/>
        <v>216042120</v>
      </c>
      <c r="E80" s="17">
        <f t="shared" si="10"/>
        <v>429695</v>
      </c>
      <c r="F80" s="17">
        <f t="shared" si="11"/>
        <v>7337230703</v>
      </c>
      <c r="G80" s="17">
        <f t="shared" si="7"/>
        <v>0.19919911474271398</v>
      </c>
      <c r="H80" s="17">
        <f t="shared" si="8"/>
        <v>0.10799163481852099</v>
      </c>
      <c r="I80" s="17">
        <v>0.19919911474271398</v>
      </c>
      <c r="J80" s="17">
        <f t="shared" si="9"/>
        <v>4783172536800</v>
      </c>
    </row>
    <row r="81" spans="1:10" x14ac:dyDescent="0.25">
      <c r="A81" s="17" t="s">
        <v>145</v>
      </c>
      <c r="B81" s="17">
        <v>22337</v>
      </c>
      <c r="C81" s="17">
        <v>4014</v>
      </c>
      <c r="D81" s="17">
        <f t="shared" si="6"/>
        <v>89660718</v>
      </c>
      <c r="E81" s="17">
        <f t="shared" si="10"/>
        <v>433709</v>
      </c>
      <c r="F81" s="17">
        <f t="shared" si="11"/>
        <v>7426891421</v>
      </c>
      <c r="G81" s="17">
        <f t="shared" si="7"/>
        <v>0.20105993520042761</v>
      </c>
      <c r="H81" s="17">
        <f t="shared" si="8"/>
        <v>0.10931128904608445</v>
      </c>
      <c r="I81" s="17">
        <v>0.20105993520042761</v>
      </c>
      <c r="J81" s="17">
        <f t="shared" si="9"/>
        <v>2002751457966</v>
      </c>
    </row>
    <row r="82" spans="1:10" x14ac:dyDescent="0.25">
      <c r="A82" s="17" t="s">
        <v>115</v>
      </c>
      <c r="B82" s="17">
        <v>22352</v>
      </c>
      <c r="C82" s="17">
        <v>680</v>
      </c>
      <c r="D82" s="17">
        <f t="shared" si="6"/>
        <v>15199360</v>
      </c>
      <c r="E82" s="17">
        <f t="shared" si="10"/>
        <v>434389</v>
      </c>
      <c r="F82" s="17">
        <f t="shared" si="11"/>
        <v>7442090781</v>
      </c>
      <c r="G82" s="17">
        <f t="shared" si="7"/>
        <v>0.20137517135170943</v>
      </c>
      <c r="H82" s="17">
        <f t="shared" si="8"/>
        <v>0.10953499793586</v>
      </c>
      <c r="I82" s="17">
        <v>0.20137517135170943</v>
      </c>
      <c r="J82" s="17">
        <f t="shared" si="9"/>
        <v>339736094720</v>
      </c>
    </row>
    <row r="83" spans="1:10" x14ac:dyDescent="0.25">
      <c r="A83" s="17" t="s">
        <v>83</v>
      </c>
      <c r="B83" s="17">
        <v>22411</v>
      </c>
      <c r="C83" s="17">
        <v>4298</v>
      </c>
      <c r="D83" s="17">
        <f t="shared" si="6"/>
        <v>96322478</v>
      </c>
      <c r="E83" s="17">
        <f t="shared" si="10"/>
        <v>438687</v>
      </c>
      <c r="F83" s="17">
        <f t="shared" si="11"/>
        <v>7538413259</v>
      </c>
      <c r="G83" s="17">
        <f t="shared" si="7"/>
        <v>0.20336764926084075</v>
      </c>
      <c r="H83" s="17">
        <f t="shared" si="8"/>
        <v>0.11095270201115068</v>
      </c>
      <c r="I83" s="17">
        <v>0.20336764926084075</v>
      </c>
      <c r="J83" s="17">
        <f t="shared" si="9"/>
        <v>2158683054458</v>
      </c>
    </row>
    <row r="84" spans="1:10" x14ac:dyDescent="0.25">
      <c r="A84" s="17" t="s">
        <v>84</v>
      </c>
      <c r="B84" s="17">
        <v>22578</v>
      </c>
      <c r="C84" s="17">
        <v>29638</v>
      </c>
      <c r="D84" s="17">
        <f t="shared" si="6"/>
        <v>669166764</v>
      </c>
      <c r="E84" s="17">
        <f t="shared" si="10"/>
        <v>468325</v>
      </c>
      <c r="F84" s="17">
        <f t="shared" si="11"/>
        <v>8207580023</v>
      </c>
      <c r="G84" s="17">
        <f t="shared" si="7"/>
        <v>0.21710730963097435</v>
      </c>
      <c r="H84" s="17">
        <f t="shared" si="8"/>
        <v>0.12080170577506837</v>
      </c>
      <c r="I84" s="17">
        <v>0.21710730963097435</v>
      </c>
      <c r="J84" s="17">
        <f t="shared" si="9"/>
        <v>15108447197592</v>
      </c>
    </row>
    <row r="85" spans="1:10" x14ac:dyDescent="0.25">
      <c r="A85" s="17" t="s">
        <v>50</v>
      </c>
      <c r="B85" s="17">
        <v>22607</v>
      </c>
      <c r="C85" s="17">
        <v>986</v>
      </c>
      <c r="D85" s="17">
        <f t="shared" si="6"/>
        <v>22290502</v>
      </c>
      <c r="E85" s="17">
        <f t="shared" si="10"/>
        <v>469311</v>
      </c>
      <c r="F85" s="17">
        <f t="shared" si="11"/>
        <v>8229870525</v>
      </c>
      <c r="G85" s="17">
        <f t="shared" si="7"/>
        <v>0.21756440205033301</v>
      </c>
      <c r="H85" s="17">
        <f t="shared" si="8"/>
        <v>0.12112978428988477</v>
      </c>
      <c r="I85" s="17">
        <v>0.21756440205033301</v>
      </c>
      <c r="J85" s="17">
        <f t="shared" si="9"/>
        <v>503921378714</v>
      </c>
    </row>
    <row r="86" spans="1:10" x14ac:dyDescent="0.25">
      <c r="A86" s="17" t="s">
        <v>159</v>
      </c>
      <c r="B86" s="17">
        <v>22844</v>
      </c>
      <c r="C86" s="17">
        <v>358</v>
      </c>
      <c r="D86" s="17">
        <f t="shared" si="6"/>
        <v>8178152</v>
      </c>
      <c r="E86" s="17">
        <f t="shared" si="10"/>
        <v>469669</v>
      </c>
      <c r="F86" s="17">
        <f t="shared" si="11"/>
        <v>8238048677</v>
      </c>
      <c r="G86" s="17">
        <f t="shared" si="7"/>
        <v>0.21773036461233139</v>
      </c>
      <c r="H86" s="17">
        <f t="shared" si="8"/>
        <v>0.12125015286489949</v>
      </c>
      <c r="I86" s="17">
        <v>0.21773036461233139</v>
      </c>
      <c r="J86" s="17">
        <f t="shared" si="9"/>
        <v>186821704288</v>
      </c>
    </row>
    <row r="87" spans="1:10" x14ac:dyDescent="0.25">
      <c r="A87" s="17" t="s">
        <v>98</v>
      </c>
      <c r="B87" s="17">
        <v>22851</v>
      </c>
      <c r="C87" s="17">
        <v>97328</v>
      </c>
      <c r="D87" s="17">
        <f t="shared" si="6"/>
        <v>2224042128</v>
      </c>
      <c r="E87" s="17">
        <f t="shared" si="10"/>
        <v>566997</v>
      </c>
      <c r="F87" s="17">
        <f t="shared" si="11"/>
        <v>10462090805</v>
      </c>
      <c r="G87" s="17">
        <f t="shared" si="7"/>
        <v>0.26284992951226943</v>
      </c>
      <c r="H87" s="17">
        <f t="shared" si="8"/>
        <v>0.15398429399116664</v>
      </c>
      <c r="I87" s="17">
        <v>0.26284992951226943</v>
      </c>
      <c r="J87" s="17">
        <f t="shared" si="9"/>
        <v>50821586666928</v>
      </c>
    </row>
    <row r="88" spans="1:10" x14ac:dyDescent="0.25">
      <c r="A88" s="17" t="s">
        <v>89</v>
      </c>
      <c r="B88" s="17">
        <v>22913</v>
      </c>
      <c r="C88" s="17">
        <v>299</v>
      </c>
      <c r="D88" s="17">
        <f t="shared" si="6"/>
        <v>6850987</v>
      </c>
      <c r="E88" s="17">
        <f t="shared" si="10"/>
        <v>567296</v>
      </c>
      <c r="F88" s="17">
        <f t="shared" si="11"/>
        <v>10468941792</v>
      </c>
      <c r="G88" s="17">
        <f t="shared" si="7"/>
        <v>0.26298854070231831</v>
      </c>
      <c r="H88" s="17">
        <f t="shared" si="8"/>
        <v>0.15408512894050902</v>
      </c>
      <c r="I88" s="17">
        <v>0.26298854070231831</v>
      </c>
      <c r="J88" s="17">
        <f t="shared" si="9"/>
        <v>156976665131</v>
      </c>
    </row>
    <row r="89" spans="1:10" x14ac:dyDescent="0.25">
      <c r="A89" s="17" t="s">
        <v>96</v>
      </c>
      <c r="B89" s="17">
        <v>23029</v>
      </c>
      <c r="C89" s="17">
        <v>4029</v>
      </c>
      <c r="D89" s="17">
        <f t="shared" si="6"/>
        <v>92783841</v>
      </c>
      <c r="E89" s="17">
        <f t="shared" si="10"/>
        <v>571325</v>
      </c>
      <c r="F89" s="17">
        <f t="shared" si="11"/>
        <v>10561725633</v>
      </c>
      <c r="G89" s="17">
        <f t="shared" si="7"/>
        <v>0.26485631489866318</v>
      </c>
      <c r="H89" s="17">
        <f t="shared" si="8"/>
        <v>0.15545075026003968</v>
      </c>
      <c r="I89" s="17">
        <v>0.26485631489866318</v>
      </c>
      <c r="J89" s="17">
        <f t="shared" si="9"/>
        <v>2136719074389</v>
      </c>
    </row>
    <row r="90" spans="1:10" x14ac:dyDescent="0.25">
      <c r="A90" s="17" t="s">
        <v>88</v>
      </c>
      <c r="B90" s="17">
        <v>23156</v>
      </c>
      <c r="C90" s="17">
        <v>7174</v>
      </c>
      <c r="D90" s="17">
        <f t="shared" si="6"/>
        <v>166121144</v>
      </c>
      <c r="E90" s="17">
        <f t="shared" si="10"/>
        <v>578499</v>
      </c>
      <c r="F90" s="17">
        <f t="shared" si="11"/>
        <v>10727846777</v>
      </c>
      <c r="G90" s="17">
        <f t="shared" si="7"/>
        <v>0.26818205629468644</v>
      </c>
      <c r="H90" s="17">
        <f t="shared" si="8"/>
        <v>0.15789577272759653</v>
      </c>
      <c r="I90" s="17">
        <v>0.26818205629468644</v>
      </c>
      <c r="J90" s="17">
        <f t="shared" si="9"/>
        <v>3846701210464</v>
      </c>
    </row>
    <row r="91" spans="1:10" x14ac:dyDescent="0.25">
      <c r="A91" s="17" t="s">
        <v>62</v>
      </c>
      <c r="B91" s="17">
        <v>23254</v>
      </c>
      <c r="C91" s="17">
        <v>253</v>
      </c>
      <c r="D91" s="17">
        <f t="shared" si="6"/>
        <v>5883262</v>
      </c>
      <c r="E91" s="17">
        <f t="shared" si="10"/>
        <v>578752</v>
      </c>
      <c r="F91" s="17">
        <f t="shared" si="11"/>
        <v>10733730039</v>
      </c>
      <c r="G91" s="17">
        <f t="shared" si="7"/>
        <v>0.26829934268626632</v>
      </c>
      <c r="H91" s="17">
        <f t="shared" si="8"/>
        <v>0.15798236440055372</v>
      </c>
      <c r="I91" s="17">
        <v>0.26829934268626632</v>
      </c>
      <c r="J91" s="17">
        <f t="shared" si="9"/>
        <v>136809374548</v>
      </c>
    </row>
    <row r="92" spans="1:10" x14ac:dyDescent="0.25">
      <c r="A92" s="17" t="s">
        <v>132</v>
      </c>
      <c r="B92" s="17">
        <v>23548</v>
      </c>
      <c r="C92" s="17">
        <v>1031</v>
      </c>
      <c r="D92" s="17">
        <f t="shared" si="6"/>
        <v>24277988</v>
      </c>
      <c r="E92" s="17">
        <f t="shared" si="10"/>
        <v>579783</v>
      </c>
      <c r="F92" s="17">
        <f t="shared" si="11"/>
        <v>10758008027</v>
      </c>
      <c r="G92" s="17">
        <f t="shared" si="7"/>
        <v>0.26877729632151864</v>
      </c>
      <c r="H92" s="17">
        <f t="shared" si="8"/>
        <v>0.15833969535011108</v>
      </c>
      <c r="I92" s="17">
        <v>0.26877729632151864</v>
      </c>
      <c r="J92" s="17">
        <f t="shared" si="9"/>
        <v>571698061424</v>
      </c>
    </row>
    <row r="93" spans="1:10" x14ac:dyDescent="0.25">
      <c r="A93" s="17" t="s">
        <v>122</v>
      </c>
      <c r="B93" s="17">
        <v>23609</v>
      </c>
      <c r="C93" s="17">
        <v>22474</v>
      </c>
      <c r="D93" s="17">
        <f t="shared" si="6"/>
        <v>530588666</v>
      </c>
      <c r="E93" s="17">
        <f t="shared" si="10"/>
        <v>602257</v>
      </c>
      <c r="F93" s="17">
        <f t="shared" si="11"/>
        <v>11288596693</v>
      </c>
      <c r="G93" s="17">
        <f t="shared" si="7"/>
        <v>0.27919585112138307</v>
      </c>
      <c r="H93" s="17">
        <f t="shared" si="8"/>
        <v>0.16614906373130292</v>
      </c>
      <c r="I93" s="17">
        <v>0.27919585112138307</v>
      </c>
      <c r="J93" s="17">
        <f t="shared" si="9"/>
        <v>12526667815594</v>
      </c>
    </row>
    <row r="94" spans="1:10" x14ac:dyDescent="0.25">
      <c r="A94" s="17" t="s">
        <v>24</v>
      </c>
      <c r="B94" s="17">
        <v>23661</v>
      </c>
      <c r="C94" s="17">
        <v>855</v>
      </c>
      <c r="D94" s="17">
        <f t="shared" si="6"/>
        <v>20230155</v>
      </c>
      <c r="E94" s="17">
        <f t="shared" si="10"/>
        <v>603112</v>
      </c>
      <c r="F94" s="17">
        <f t="shared" si="11"/>
        <v>11308826848</v>
      </c>
      <c r="G94" s="17">
        <f t="shared" si="7"/>
        <v>0.27959221422336245</v>
      </c>
      <c r="H94" s="17">
        <f t="shared" si="8"/>
        <v>0.16644681742060546</v>
      </c>
      <c r="I94" s="17">
        <v>0.27959221422336245</v>
      </c>
      <c r="J94" s="17">
        <f t="shared" si="9"/>
        <v>478665697455</v>
      </c>
    </row>
    <row r="95" spans="1:10" x14ac:dyDescent="0.25">
      <c r="A95" s="17" t="s">
        <v>99</v>
      </c>
      <c r="B95" s="17">
        <v>23712</v>
      </c>
      <c r="C95" s="17">
        <v>267</v>
      </c>
      <c r="D95" s="17">
        <f t="shared" si="6"/>
        <v>6331104</v>
      </c>
      <c r="E95" s="17">
        <f t="shared" si="10"/>
        <v>603379</v>
      </c>
      <c r="F95" s="17">
        <f t="shared" si="11"/>
        <v>11315157952</v>
      </c>
      <c r="G95" s="17">
        <f t="shared" si="7"/>
        <v>0.27971599077099807</v>
      </c>
      <c r="H95" s="17">
        <f t="shared" si="8"/>
        <v>0.16654000057087584</v>
      </c>
      <c r="I95" s="17">
        <v>0.27971599077099807</v>
      </c>
      <c r="J95" s="17">
        <f t="shared" si="9"/>
        <v>150123138048</v>
      </c>
    </row>
    <row r="96" spans="1:10" x14ac:dyDescent="0.25">
      <c r="A96" s="17" t="s">
        <v>114</v>
      </c>
      <c r="B96" s="17">
        <v>23757</v>
      </c>
      <c r="C96" s="17">
        <v>27496</v>
      </c>
      <c r="D96" s="17">
        <f t="shared" si="6"/>
        <v>653222472</v>
      </c>
      <c r="E96" s="17">
        <f t="shared" si="10"/>
        <v>630875</v>
      </c>
      <c r="F96" s="17">
        <f t="shared" si="11"/>
        <v>11968380424</v>
      </c>
      <c r="G96" s="17">
        <f t="shared" si="7"/>
        <v>0.29246265726459392</v>
      </c>
      <c r="H96" s="17">
        <f t="shared" si="8"/>
        <v>0.17615433130503588</v>
      </c>
      <c r="I96" s="17">
        <v>0.29246265726459392</v>
      </c>
      <c r="J96" s="17">
        <f t="shared" si="9"/>
        <v>15518606267304</v>
      </c>
    </row>
    <row r="97" spans="1:10" x14ac:dyDescent="0.25">
      <c r="A97" s="17" t="s">
        <v>93</v>
      </c>
      <c r="B97" s="17">
        <v>23870</v>
      </c>
      <c r="C97" s="17">
        <v>1159</v>
      </c>
      <c r="D97" s="17">
        <f t="shared" si="6"/>
        <v>27665330</v>
      </c>
      <c r="E97" s="17">
        <f t="shared" si="10"/>
        <v>632034</v>
      </c>
      <c r="F97" s="17">
        <f t="shared" si="11"/>
        <v>11996045754</v>
      </c>
      <c r="G97" s="17">
        <f t="shared" si="7"/>
        <v>0.29299994946949925</v>
      </c>
      <c r="H97" s="17">
        <f t="shared" si="8"/>
        <v>0.17656151820366678</v>
      </c>
      <c r="I97" s="17">
        <v>0.29299994946949925</v>
      </c>
      <c r="J97" s="17">
        <f t="shared" si="9"/>
        <v>660371427100</v>
      </c>
    </row>
    <row r="98" spans="1:10" x14ac:dyDescent="0.25">
      <c r="A98" s="17" t="s">
        <v>85</v>
      </c>
      <c r="B98" s="17">
        <v>23924</v>
      </c>
      <c r="C98" s="17">
        <v>5285</v>
      </c>
      <c r="D98" s="17">
        <f t="shared" si="6"/>
        <v>126438340</v>
      </c>
      <c r="E98" s="17">
        <f t="shared" si="10"/>
        <v>637319</v>
      </c>
      <c r="F98" s="17">
        <f t="shared" si="11"/>
        <v>12122484094</v>
      </c>
      <c r="G98" s="17">
        <f t="shared" si="7"/>
        <v>0.29544998338056466</v>
      </c>
      <c r="H98" s="17">
        <f t="shared" si="8"/>
        <v>0.17842247686682522</v>
      </c>
      <c r="I98" s="17">
        <v>0.29544998338056466</v>
      </c>
      <c r="J98" s="17">
        <f t="shared" si="9"/>
        <v>3024910846160</v>
      </c>
    </row>
    <row r="99" spans="1:10" x14ac:dyDescent="0.25">
      <c r="A99" s="17" t="s">
        <v>66</v>
      </c>
      <c r="B99" s="17">
        <v>24119</v>
      </c>
      <c r="C99" s="17">
        <v>492</v>
      </c>
      <c r="D99" s="17">
        <f t="shared" si="6"/>
        <v>11866548</v>
      </c>
      <c r="E99" s="17">
        <f t="shared" si="10"/>
        <v>637811</v>
      </c>
      <c r="F99" s="17">
        <f t="shared" si="11"/>
        <v>12134350642</v>
      </c>
      <c r="G99" s="17">
        <f t="shared" si="7"/>
        <v>0.29567806600766861</v>
      </c>
      <c r="H99" s="17">
        <f t="shared" si="8"/>
        <v>0.17859713239696257</v>
      </c>
      <c r="I99" s="17">
        <v>0.29567806600766861</v>
      </c>
      <c r="J99" s="17">
        <f t="shared" si="9"/>
        <v>286209271212</v>
      </c>
    </row>
    <row r="100" spans="1:10" x14ac:dyDescent="0.25">
      <c r="A100" s="17" t="s">
        <v>123</v>
      </c>
      <c r="B100" s="17">
        <v>24188</v>
      </c>
      <c r="C100" s="17">
        <v>1108</v>
      </c>
      <c r="D100" s="17">
        <f t="shared" si="6"/>
        <v>26800304</v>
      </c>
      <c r="E100" s="17">
        <f t="shared" si="10"/>
        <v>638919</v>
      </c>
      <c r="F100" s="17">
        <f t="shared" si="11"/>
        <v>12161150946</v>
      </c>
      <c r="G100" s="17">
        <f t="shared" si="7"/>
        <v>0.2961917155012278</v>
      </c>
      <c r="H100" s="17">
        <f t="shared" si="8"/>
        <v>0.17899158757491002</v>
      </c>
      <c r="I100" s="17">
        <v>0.2961917155012278</v>
      </c>
      <c r="J100" s="17">
        <f t="shared" si="9"/>
        <v>648245753152</v>
      </c>
    </row>
    <row r="101" spans="1:10" x14ac:dyDescent="0.25">
      <c r="A101" s="17" t="s">
        <v>55</v>
      </c>
      <c r="B101" s="17">
        <v>24298</v>
      </c>
      <c r="C101" s="17">
        <v>526</v>
      </c>
      <c r="D101" s="17">
        <f t="shared" si="6"/>
        <v>12780748</v>
      </c>
      <c r="E101" s="17">
        <f t="shared" si="10"/>
        <v>639445</v>
      </c>
      <c r="F101" s="17">
        <f t="shared" si="11"/>
        <v>12173931694</v>
      </c>
      <c r="G101" s="17">
        <f t="shared" si="7"/>
        <v>0.29643555993589582</v>
      </c>
      <c r="H101" s="17">
        <f t="shared" si="8"/>
        <v>0.17917969858389862</v>
      </c>
      <c r="I101" s="17">
        <v>0.29643555993589582</v>
      </c>
      <c r="J101" s="17">
        <f t="shared" si="9"/>
        <v>310546614904</v>
      </c>
    </row>
    <row r="102" spans="1:10" x14ac:dyDescent="0.25">
      <c r="A102" s="17" t="s">
        <v>23</v>
      </c>
      <c r="B102" s="17">
        <v>24427</v>
      </c>
      <c r="C102" s="17">
        <v>307</v>
      </c>
      <c r="D102" s="17">
        <f t="shared" si="6"/>
        <v>7499089</v>
      </c>
      <c r="E102" s="17">
        <f t="shared" si="10"/>
        <v>639752</v>
      </c>
      <c r="F102" s="17">
        <f t="shared" si="11"/>
        <v>12181430783</v>
      </c>
      <c r="G102" s="17">
        <f t="shared" si="7"/>
        <v>0.29657787978654804</v>
      </c>
      <c r="H102" s="17">
        <f t="shared" si="8"/>
        <v>0.17929007249928178</v>
      </c>
      <c r="I102" s="17">
        <v>0.29657787978654804</v>
      </c>
      <c r="J102" s="17">
        <f t="shared" si="9"/>
        <v>183180247003</v>
      </c>
    </row>
    <row r="103" spans="1:10" x14ac:dyDescent="0.25">
      <c r="A103" s="17" t="s">
        <v>78</v>
      </c>
      <c r="B103" s="17">
        <v>24586</v>
      </c>
      <c r="C103" s="17">
        <v>1220</v>
      </c>
      <c r="D103" s="17">
        <f t="shared" si="6"/>
        <v>29994920</v>
      </c>
      <c r="E103" s="17">
        <f t="shared" si="10"/>
        <v>640972</v>
      </c>
      <c r="F103" s="17">
        <f t="shared" si="11"/>
        <v>12211425703</v>
      </c>
      <c r="G103" s="17">
        <f t="shared" si="7"/>
        <v>0.29714345052855368</v>
      </c>
      <c r="H103" s="17">
        <f t="shared" si="8"/>
        <v>0.17973154702532146</v>
      </c>
      <c r="I103" s="17">
        <v>0.29714345052855368</v>
      </c>
      <c r="J103" s="17">
        <f t="shared" si="9"/>
        <v>737455103120</v>
      </c>
    </row>
    <row r="104" spans="1:10" x14ac:dyDescent="0.25">
      <c r="A104" s="17" t="s">
        <v>134</v>
      </c>
      <c r="B104" s="17">
        <v>24609</v>
      </c>
      <c r="C104" s="17">
        <v>388</v>
      </c>
      <c r="D104" s="17">
        <f t="shared" si="6"/>
        <v>9548292</v>
      </c>
      <c r="E104" s="17">
        <f t="shared" si="10"/>
        <v>641360</v>
      </c>
      <c r="F104" s="17">
        <f t="shared" si="11"/>
        <v>12220973995</v>
      </c>
      <c r="G104" s="17">
        <f t="shared" si="7"/>
        <v>0.29732332056781446</v>
      </c>
      <c r="H104" s="17">
        <f t="shared" si="8"/>
        <v>0.17987208174537367</v>
      </c>
      <c r="I104" s="17">
        <v>0.29732332056781446</v>
      </c>
      <c r="J104" s="17">
        <f t="shared" si="9"/>
        <v>234973917828</v>
      </c>
    </row>
    <row r="105" spans="1:10" x14ac:dyDescent="0.25">
      <c r="A105" s="17" t="s">
        <v>175</v>
      </c>
      <c r="B105" s="17">
        <v>24663</v>
      </c>
      <c r="C105" s="17">
        <v>727</v>
      </c>
      <c r="D105" s="17">
        <f t="shared" si="6"/>
        <v>17930001</v>
      </c>
      <c r="E105" s="17">
        <f t="shared" si="10"/>
        <v>642087</v>
      </c>
      <c r="F105" s="17">
        <f t="shared" si="11"/>
        <v>12238903996</v>
      </c>
      <c r="G105" s="17">
        <f t="shared" si="7"/>
        <v>0.29766034510014078</v>
      </c>
      <c r="H105" s="17">
        <f t="shared" si="8"/>
        <v>0.18013598105543571</v>
      </c>
      <c r="I105" s="17">
        <v>0.29766034510014078</v>
      </c>
      <c r="J105" s="17">
        <f t="shared" si="9"/>
        <v>442207614663</v>
      </c>
    </row>
    <row r="106" spans="1:10" x14ac:dyDescent="0.25">
      <c r="A106" s="17" t="s">
        <v>95</v>
      </c>
      <c r="B106" s="17">
        <v>25015</v>
      </c>
      <c r="C106" s="17">
        <v>2427</v>
      </c>
      <c r="D106" s="17">
        <f t="shared" si="6"/>
        <v>60711405</v>
      </c>
      <c r="E106" s="17">
        <f t="shared" si="10"/>
        <v>644514</v>
      </c>
      <c r="F106" s="17">
        <f t="shared" si="11"/>
        <v>12299615401</v>
      </c>
      <c r="G106" s="17">
        <f t="shared" si="7"/>
        <v>0.29878546001067169</v>
      </c>
      <c r="H106" s="17">
        <f t="shared" si="8"/>
        <v>0.18102955032475126</v>
      </c>
      <c r="I106" s="17">
        <v>0.29878546001067169</v>
      </c>
      <c r="J106" s="17">
        <f t="shared" si="9"/>
        <v>1518695796075</v>
      </c>
    </row>
    <row r="107" spans="1:10" x14ac:dyDescent="0.25">
      <c r="A107" s="17" t="s">
        <v>25</v>
      </c>
      <c r="B107" s="17">
        <v>25179</v>
      </c>
      <c r="C107" s="17">
        <v>408</v>
      </c>
      <c r="D107" s="17">
        <f t="shared" si="6"/>
        <v>10273032</v>
      </c>
      <c r="E107" s="17">
        <f t="shared" si="10"/>
        <v>644922</v>
      </c>
      <c r="F107" s="17">
        <f t="shared" si="11"/>
        <v>12309888433</v>
      </c>
      <c r="G107" s="17">
        <f t="shared" si="7"/>
        <v>0.29897460170144075</v>
      </c>
      <c r="H107" s="17">
        <f t="shared" si="8"/>
        <v>0.18118075199267336</v>
      </c>
      <c r="I107" s="17">
        <v>0.29897460170144075</v>
      </c>
      <c r="J107" s="17">
        <f t="shared" si="9"/>
        <v>258664672728</v>
      </c>
    </row>
    <row r="108" spans="1:10" x14ac:dyDescent="0.25">
      <c r="A108" s="17" t="s">
        <v>39</v>
      </c>
      <c r="B108" s="17">
        <v>25188</v>
      </c>
      <c r="C108" s="17">
        <v>100</v>
      </c>
      <c r="D108" s="17">
        <f t="shared" si="6"/>
        <v>2518800</v>
      </c>
      <c r="E108" s="17">
        <f t="shared" si="10"/>
        <v>645022</v>
      </c>
      <c r="F108" s="17">
        <f t="shared" si="11"/>
        <v>12312407233</v>
      </c>
      <c r="G108" s="17">
        <f t="shared" si="7"/>
        <v>0.2990209599589822</v>
      </c>
      <c r="H108" s="17">
        <f t="shared" si="8"/>
        <v>0.18121782447148607</v>
      </c>
      <c r="I108" s="17">
        <v>0.2990209599589822</v>
      </c>
      <c r="J108" s="17">
        <f t="shared" si="9"/>
        <v>63443534400</v>
      </c>
    </row>
    <row r="109" spans="1:10" x14ac:dyDescent="0.25">
      <c r="A109" s="17" t="s">
        <v>110</v>
      </c>
      <c r="B109" s="17">
        <v>25261</v>
      </c>
      <c r="C109" s="17">
        <v>16255</v>
      </c>
      <c r="D109" s="17">
        <f t="shared" si="6"/>
        <v>410617555</v>
      </c>
      <c r="E109" s="17">
        <f t="shared" si="10"/>
        <v>661277</v>
      </c>
      <c r="F109" s="17">
        <f t="shared" si="11"/>
        <v>12723024788</v>
      </c>
      <c r="G109" s="17">
        <f t="shared" si="7"/>
        <v>0.3065564947223442</v>
      </c>
      <c r="H109" s="17">
        <f t="shared" si="8"/>
        <v>0.18726142086971614</v>
      </c>
      <c r="I109" s="17">
        <v>0.3065564947223442</v>
      </c>
      <c r="J109" s="17">
        <f t="shared" si="9"/>
        <v>10372610056855</v>
      </c>
    </row>
    <row r="110" spans="1:10" x14ac:dyDescent="0.25">
      <c r="A110" s="17" t="s">
        <v>102</v>
      </c>
      <c r="B110" s="17">
        <v>25385</v>
      </c>
      <c r="C110" s="17">
        <v>6275</v>
      </c>
      <c r="D110" s="17">
        <f t="shared" si="6"/>
        <v>159290875</v>
      </c>
      <c r="E110" s="17">
        <f t="shared" si="10"/>
        <v>667552</v>
      </c>
      <c r="F110" s="17">
        <f t="shared" si="11"/>
        <v>12882315663</v>
      </c>
      <c r="G110" s="17">
        <f t="shared" si="7"/>
        <v>0.3094654753830699</v>
      </c>
      <c r="H110" s="17">
        <f t="shared" si="8"/>
        <v>0.18960591332187379</v>
      </c>
      <c r="I110" s="17">
        <v>0.3094654753830699</v>
      </c>
      <c r="J110" s="17">
        <f t="shared" si="9"/>
        <v>4043598861875</v>
      </c>
    </row>
    <row r="111" spans="1:10" x14ac:dyDescent="0.25">
      <c r="A111" s="17" t="s">
        <v>81</v>
      </c>
      <c r="B111" s="17">
        <v>25552</v>
      </c>
      <c r="C111" s="17">
        <v>546</v>
      </c>
      <c r="D111" s="17">
        <f t="shared" si="6"/>
        <v>13951392</v>
      </c>
      <c r="E111" s="17">
        <f t="shared" si="10"/>
        <v>668098</v>
      </c>
      <c r="F111" s="17">
        <f t="shared" si="11"/>
        <v>12896267055</v>
      </c>
      <c r="G111" s="17">
        <f t="shared" si="7"/>
        <v>0.30971859146924618</v>
      </c>
      <c r="H111" s="17">
        <f t="shared" si="8"/>
        <v>0.18981125423196102</v>
      </c>
      <c r="I111" s="17">
        <v>0.30971859146924618</v>
      </c>
      <c r="J111" s="17">
        <f t="shared" si="9"/>
        <v>356485968384</v>
      </c>
    </row>
    <row r="112" spans="1:10" x14ac:dyDescent="0.25">
      <c r="A112" s="17" t="s">
        <v>103</v>
      </c>
      <c r="B112" s="17">
        <v>25608</v>
      </c>
      <c r="C112" s="17">
        <v>8178</v>
      </c>
      <c r="D112" s="17">
        <f t="shared" si="6"/>
        <v>209422224</v>
      </c>
      <c r="E112" s="17">
        <f t="shared" si="10"/>
        <v>676276</v>
      </c>
      <c r="F112" s="17">
        <f t="shared" si="11"/>
        <v>13105689279</v>
      </c>
      <c r="G112" s="17">
        <f t="shared" si="7"/>
        <v>0.31350976977098555</v>
      </c>
      <c r="H112" s="17">
        <f t="shared" si="8"/>
        <v>0.19289359541115325</v>
      </c>
      <c r="I112" s="17">
        <v>0.31350976977098555</v>
      </c>
      <c r="J112" s="17">
        <f t="shared" si="9"/>
        <v>5362884312192</v>
      </c>
    </row>
    <row r="113" spans="1:10" x14ac:dyDescent="0.25">
      <c r="A113" s="17" t="s">
        <v>108</v>
      </c>
      <c r="B113" s="17">
        <v>25694</v>
      </c>
      <c r="C113" s="17">
        <v>16940</v>
      </c>
      <c r="D113" s="17">
        <f t="shared" si="6"/>
        <v>435256360</v>
      </c>
      <c r="E113" s="17">
        <f t="shared" si="10"/>
        <v>693216</v>
      </c>
      <c r="F113" s="17">
        <f t="shared" si="11"/>
        <v>13540945639</v>
      </c>
      <c r="G113" s="17">
        <f t="shared" si="7"/>
        <v>0.32136285859850644</v>
      </c>
      <c r="H113" s="17">
        <f t="shared" si="8"/>
        <v>0.19929983337534046</v>
      </c>
      <c r="I113" s="17">
        <v>0.32136285859850644</v>
      </c>
      <c r="J113" s="17">
        <f t="shared" si="9"/>
        <v>11183476913840</v>
      </c>
    </row>
    <row r="114" spans="1:10" x14ac:dyDescent="0.25">
      <c r="A114" s="17" t="s">
        <v>178</v>
      </c>
      <c r="B114" s="17">
        <v>26037</v>
      </c>
      <c r="C114" s="17">
        <v>2443</v>
      </c>
      <c r="D114" s="17">
        <f t="shared" si="6"/>
        <v>63608391</v>
      </c>
      <c r="E114" s="17">
        <f t="shared" si="10"/>
        <v>695659</v>
      </c>
      <c r="F114" s="17">
        <f t="shared" si="11"/>
        <v>13604554030</v>
      </c>
      <c r="G114" s="17">
        <f t="shared" si="7"/>
        <v>0.32249539083024392</v>
      </c>
      <c r="H114" s="17">
        <f t="shared" si="8"/>
        <v>0.20023604138219203</v>
      </c>
      <c r="I114" s="17">
        <v>0.32249539083024392</v>
      </c>
      <c r="J114" s="17">
        <f t="shared" si="9"/>
        <v>1656171676467</v>
      </c>
    </row>
    <row r="115" spans="1:10" x14ac:dyDescent="0.25">
      <c r="A115" s="17" t="s">
        <v>148</v>
      </c>
      <c r="B115" s="17">
        <v>26064</v>
      </c>
      <c r="C115" s="17">
        <v>1863</v>
      </c>
      <c r="D115" s="17">
        <f t="shared" si="6"/>
        <v>48557232</v>
      </c>
      <c r="E115" s="17">
        <f t="shared" si="10"/>
        <v>697522</v>
      </c>
      <c r="F115" s="17">
        <f t="shared" si="11"/>
        <v>13653111262</v>
      </c>
      <c r="G115" s="17">
        <f t="shared" si="7"/>
        <v>0.32335904516824104</v>
      </c>
      <c r="H115" s="17">
        <f t="shared" si="8"/>
        <v>0.20095072176750392</v>
      </c>
      <c r="I115" s="17">
        <v>0.32335904516824104</v>
      </c>
      <c r="J115" s="17">
        <f t="shared" si="9"/>
        <v>1265595694848</v>
      </c>
    </row>
    <row r="116" spans="1:10" x14ac:dyDescent="0.25">
      <c r="A116" s="17" t="s">
        <v>73</v>
      </c>
      <c r="B116" s="17">
        <v>26260</v>
      </c>
      <c r="C116" s="17">
        <v>662</v>
      </c>
      <c r="D116" s="17">
        <f t="shared" si="6"/>
        <v>17384120</v>
      </c>
      <c r="E116" s="17">
        <f t="shared" si="10"/>
        <v>698184</v>
      </c>
      <c r="F116" s="17">
        <f t="shared" si="11"/>
        <v>13670495382</v>
      </c>
      <c r="G116" s="17">
        <f t="shared" si="7"/>
        <v>0.32366593683316541</v>
      </c>
      <c r="H116" s="17">
        <f t="shared" si="8"/>
        <v>0.20120658663187485</v>
      </c>
      <c r="I116" s="17">
        <v>0.32366593683316541</v>
      </c>
      <c r="J116" s="17">
        <f t="shared" si="9"/>
        <v>456506991200</v>
      </c>
    </row>
    <row r="117" spans="1:10" x14ac:dyDescent="0.25">
      <c r="A117" s="17" t="s">
        <v>119</v>
      </c>
      <c r="B117" s="17">
        <v>26291</v>
      </c>
      <c r="C117" s="17">
        <v>60914</v>
      </c>
      <c r="D117" s="17">
        <f t="shared" si="6"/>
        <v>1601489974</v>
      </c>
      <c r="E117" s="17">
        <f t="shared" si="10"/>
        <v>759098</v>
      </c>
      <c r="F117" s="17">
        <f t="shared" si="11"/>
        <v>15271985356</v>
      </c>
      <c r="G117" s="17">
        <f t="shared" si="7"/>
        <v>0.35190460583196154</v>
      </c>
      <c r="H117" s="17">
        <f t="shared" si="8"/>
        <v>0.22477781226704766</v>
      </c>
      <c r="I117" s="17">
        <v>0.35190460583196154</v>
      </c>
      <c r="J117" s="17">
        <f t="shared" si="9"/>
        <v>42104772906434</v>
      </c>
    </row>
    <row r="118" spans="1:10" x14ac:dyDescent="0.25">
      <c r="A118" s="17" t="s">
        <v>109</v>
      </c>
      <c r="B118" s="17">
        <v>26314</v>
      </c>
      <c r="C118" s="17">
        <v>4804</v>
      </c>
      <c r="D118" s="17">
        <f t="shared" si="6"/>
        <v>126412456</v>
      </c>
      <c r="E118" s="17">
        <f t="shared" si="10"/>
        <v>763902</v>
      </c>
      <c r="F118" s="17">
        <f t="shared" si="11"/>
        <v>15398397812</v>
      </c>
      <c r="G118" s="17">
        <f t="shared" si="7"/>
        <v>0.35413165652425255</v>
      </c>
      <c r="H118" s="17">
        <f t="shared" si="8"/>
        <v>0.22663838996147434</v>
      </c>
      <c r="I118" s="17">
        <v>0.35413165652425255</v>
      </c>
      <c r="J118" s="17">
        <f t="shared" si="9"/>
        <v>3326417367184</v>
      </c>
    </row>
    <row r="119" spans="1:10" x14ac:dyDescent="0.25">
      <c r="A119" s="17" t="s">
        <v>138</v>
      </c>
      <c r="B119" s="17">
        <v>26619</v>
      </c>
      <c r="C119" s="17">
        <v>14427</v>
      </c>
      <c r="D119" s="17">
        <f t="shared" si="6"/>
        <v>384032313</v>
      </c>
      <c r="E119" s="17">
        <f t="shared" si="10"/>
        <v>778329</v>
      </c>
      <c r="F119" s="17">
        <f t="shared" si="11"/>
        <v>15782430125</v>
      </c>
      <c r="G119" s="17">
        <f t="shared" si="7"/>
        <v>0.36081976233975688</v>
      </c>
      <c r="H119" s="17">
        <f t="shared" si="8"/>
        <v>0.23229069653090673</v>
      </c>
      <c r="I119" s="17">
        <v>0.36081976233975688</v>
      </c>
      <c r="J119" s="17">
        <f t="shared" si="9"/>
        <v>10222556139747</v>
      </c>
    </row>
    <row r="120" spans="1:10" x14ac:dyDescent="0.25">
      <c r="A120" s="17" t="s">
        <v>151</v>
      </c>
      <c r="B120" s="17">
        <v>26934</v>
      </c>
      <c r="C120" s="17">
        <v>624</v>
      </c>
      <c r="D120" s="17">
        <f t="shared" si="6"/>
        <v>16806816</v>
      </c>
      <c r="E120" s="17">
        <f t="shared" si="10"/>
        <v>778953</v>
      </c>
      <c r="F120" s="17">
        <f t="shared" si="11"/>
        <v>15799236941</v>
      </c>
      <c r="G120" s="17">
        <f t="shared" si="7"/>
        <v>0.36110903786681553</v>
      </c>
      <c r="H120" s="17">
        <f t="shared" si="8"/>
        <v>0.23253806445613662</v>
      </c>
      <c r="I120" s="17">
        <v>0.36110903786681553</v>
      </c>
      <c r="J120" s="17">
        <f t="shared" si="9"/>
        <v>452674782144</v>
      </c>
    </row>
    <row r="121" spans="1:10" x14ac:dyDescent="0.25">
      <c r="A121" s="17" t="s">
        <v>106</v>
      </c>
      <c r="B121" s="17">
        <v>27278</v>
      </c>
      <c r="C121" s="17">
        <v>715</v>
      </c>
      <c r="D121" s="17">
        <f t="shared" si="6"/>
        <v>19503770</v>
      </c>
      <c r="E121" s="17">
        <f t="shared" si="10"/>
        <v>779668</v>
      </c>
      <c r="F121" s="17">
        <f t="shared" si="11"/>
        <v>15818740711</v>
      </c>
      <c r="G121" s="17">
        <f t="shared" si="7"/>
        <v>0.36144049940823686</v>
      </c>
      <c r="H121" s="17">
        <f t="shared" si="8"/>
        <v>0.23282512698594957</v>
      </c>
      <c r="I121" s="17">
        <v>0.36144049940823686</v>
      </c>
      <c r="J121" s="17">
        <f t="shared" si="9"/>
        <v>532023838060</v>
      </c>
    </row>
    <row r="122" spans="1:10" x14ac:dyDescent="0.25">
      <c r="A122" s="17" t="s">
        <v>91</v>
      </c>
      <c r="B122" s="17">
        <v>27343</v>
      </c>
      <c r="C122" s="17">
        <v>317</v>
      </c>
      <c r="D122" s="17">
        <f t="shared" si="6"/>
        <v>8667731</v>
      </c>
      <c r="E122" s="17">
        <f t="shared" si="10"/>
        <v>779985</v>
      </c>
      <c r="F122" s="17">
        <f t="shared" si="11"/>
        <v>15827408442</v>
      </c>
      <c r="G122" s="17">
        <f t="shared" si="7"/>
        <v>0.36158745508464324</v>
      </c>
      <c r="H122" s="17">
        <f t="shared" si="8"/>
        <v>0.23295270133637505</v>
      </c>
      <c r="I122" s="17">
        <v>0.36158745508464324</v>
      </c>
      <c r="J122" s="17">
        <f t="shared" si="9"/>
        <v>237001768733</v>
      </c>
    </row>
    <row r="123" spans="1:10" x14ac:dyDescent="0.25">
      <c r="A123" s="17" t="s">
        <v>128</v>
      </c>
      <c r="B123" s="17">
        <v>27369</v>
      </c>
      <c r="C123" s="17">
        <v>10053</v>
      </c>
      <c r="D123" s="17">
        <f t="shared" si="6"/>
        <v>275140557</v>
      </c>
      <c r="E123" s="17">
        <f t="shared" si="10"/>
        <v>790038</v>
      </c>
      <c r="F123" s="17">
        <f t="shared" si="11"/>
        <v>16102548999</v>
      </c>
      <c r="G123" s="17">
        <f t="shared" si="7"/>
        <v>0.36624785071528476</v>
      </c>
      <c r="H123" s="17">
        <f t="shared" si="8"/>
        <v>0.23700230530250899</v>
      </c>
      <c r="I123" s="17">
        <v>0.36624785071528476</v>
      </c>
      <c r="J123" s="17">
        <f t="shared" si="9"/>
        <v>7530321904533</v>
      </c>
    </row>
    <row r="124" spans="1:10" x14ac:dyDescent="0.25">
      <c r="A124" s="17" t="s">
        <v>65</v>
      </c>
      <c r="B124" s="17">
        <v>27640</v>
      </c>
      <c r="C124" s="17">
        <v>1110</v>
      </c>
      <c r="D124" s="17">
        <f t="shared" si="6"/>
        <v>30680400</v>
      </c>
      <c r="E124" s="17">
        <f t="shared" si="10"/>
        <v>791148</v>
      </c>
      <c r="F124" s="17">
        <f t="shared" si="11"/>
        <v>16133229399</v>
      </c>
      <c r="G124" s="17">
        <f t="shared" si="7"/>
        <v>0.36676242737399478</v>
      </c>
      <c r="H124" s="17">
        <f t="shared" si="8"/>
        <v>0.23745386893557444</v>
      </c>
      <c r="I124" s="17">
        <v>0.36676242737399478</v>
      </c>
      <c r="J124" s="17">
        <f t="shared" si="9"/>
        <v>848006256000</v>
      </c>
    </row>
    <row r="125" spans="1:10" x14ac:dyDescent="0.25">
      <c r="A125" s="17" t="s">
        <v>133</v>
      </c>
      <c r="B125" s="17">
        <v>27725</v>
      </c>
      <c r="C125" s="17">
        <v>17894</v>
      </c>
      <c r="D125" s="17">
        <f t="shared" si="6"/>
        <v>496111150</v>
      </c>
      <c r="E125" s="17">
        <f t="shared" si="10"/>
        <v>809042</v>
      </c>
      <c r="F125" s="17">
        <f t="shared" si="11"/>
        <v>16629340549</v>
      </c>
      <c r="G125" s="17">
        <f t="shared" si="7"/>
        <v>0.37505777397846102</v>
      </c>
      <c r="H125" s="17">
        <f t="shared" si="8"/>
        <v>0.24475578655393293</v>
      </c>
      <c r="I125" s="17">
        <v>0.37505777397846102</v>
      </c>
      <c r="J125" s="17">
        <f t="shared" si="9"/>
        <v>13754681633750</v>
      </c>
    </row>
    <row r="126" spans="1:10" x14ac:dyDescent="0.25">
      <c r="A126" s="17" t="s">
        <v>168</v>
      </c>
      <c r="B126" s="17">
        <v>28296</v>
      </c>
      <c r="C126" s="17">
        <v>2585</v>
      </c>
      <c r="D126" s="17">
        <f t="shared" si="6"/>
        <v>73145160</v>
      </c>
      <c r="E126" s="17">
        <f t="shared" si="10"/>
        <v>811627</v>
      </c>
      <c r="F126" s="17">
        <f t="shared" si="11"/>
        <v>16702485709</v>
      </c>
      <c r="G126" s="17">
        <f t="shared" si="7"/>
        <v>0.37625613493590737</v>
      </c>
      <c r="H126" s="17">
        <f t="shared" si="8"/>
        <v>0.24583235968175246</v>
      </c>
      <c r="I126" s="17">
        <v>0.37625613493590737</v>
      </c>
      <c r="J126" s="17">
        <f t="shared" si="9"/>
        <v>2069715447360</v>
      </c>
    </row>
    <row r="127" spans="1:10" x14ac:dyDescent="0.25">
      <c r="A127" s="17" t="s">
        <v>101</v>
      </c>
      <c r="B127" s="17">
        <v>28602</v>
      </c>
      <c r="C127" s="17">
        <v>2467</v>
      </c>
      <c r="D127" s="17">
        <f t="shared" si="6"/>
        <v>70561134</v>
      </c>
      <c r="E127" s="17">
        <f t="shared" si="10"/>
        <v>814094</v>
      </c>
      <c r="F127" s="17">
        <f t="shared" si="11"/>
        <v>16773046843</v>
      </c>
      <c r="G127" s="17">
        <f t="shared" si="7"/>
        <v>0.37739979314945488</v>
      </c>
      <c r="H127" s="17">
        <f t="shared" si="8"/>
        <v>0.24687090031428199</v>
      </c>
      <c r="I127" s="17">
        <v>0.37739979314945488</v>
      </c>
      <c r="J127" s="17">
        <f t="shared" si="9"/>
        <v>2018189554668</v>
      </c>
    </row>
    <row r="128" spans="1:10" x14ac:dyDescent="0.25">
      <c r="A128" s="17" t="s">
        <v>111</v>
      </c>
      <c r="B128" s="17">
        <v>28712</v>
      </c>
      <c r="C128" s="17">
        <v>1076</v>
      </c>
      <c r="D128" s="17">
        <f t="shared" si="6"/>
        <v>30894112</v>
      </c>
      <c r="E128" s="17">
        <f t="shared" si="10"/>
        <v>815170</v>
      </c>
      <c r="F128" s="17">
        <f t="shared" si="11"/>
        <v>16803940955</v>
      </c>
      <c r="G128" s="17">
        <f t="shared" si="7"/>
        <v>0.37789860800060082</v>
      </c>
      <c r="H128" s="17">
        <f t="shared" si="8"/>
        <v>0.24732560942677895</v>
      </c>
      <c r="I128" s="17">
        <v>0.37789860800060082</v>
      </c>
      <c r="J128" s="17">
        <f t="shared" si="9"/>
        <v>887031743744</v>
      </c>
    </row>
    <row r="129" spans="1:10" x14ac:dyDescent="0.25">
      <c r="A129" s="17" t="s">
        <v>124</v>
      </c>
      <c r="B129" s="17">
        <v>29079</v>
      </c>
      <c r="C129" s="17">
        <v>813</v>
      </c>
      <c r="D129" s="17">
        <f t="shared" si="6"/>
        <v>23641227</v>
      </c>
      <c r="E129" s="17">
        <f t="shared" si="10"/>
        <v>815983</v>
      </c>
      <c r="F129" s="17">
        <f t="shared" si="11"/>
        <v>16827582182</v>
      </c>
      <c r="G129" s="17">
        <f t="shared" si="7"/>
        <v>0.37827550063441273</v>
      </c>
      <c r="H129" s="17">
        <f t="shared" si="8"/>
        <v>0.24767356833064738</v>
      </c>
      <c r="I129" s="17">
        <v>0.37827550063441273</v>
      </c>
      <c r="J129" s="17">
        <f t="shared" si="9"/>
        <v>687463239933</v>
      </c>
    </row>
    <row r="130" spans="1:10" x14ac:dyDescent="0.25">
      <c r="A130" s="17" t="s">
        <v>126</v>
      </c>
      <c r="B130" s="17">
        <v>29281</v>
      </c>
      <c r="C130" s="17">
        <v>12399</v>
      </c>
      <c r="D130" s="17">
        <f t="shared" si="6"/>
        <v>363055119</v>
      </c>
      <c r="E130" s="17">
        <f t="shared" si="10"/>
        <v>828382</v>
      </c>
      <c r="F130" s="17">
        <f t="shared" si="11"/>
        <v>17190637301</v>
      </c>
      <c r="G130" s="17">
        <f t="shared" si="7"/>
        <v>0.38402346098697659</v>
      </c>
      <c r="H130" s="17">
        <f t="shared" si="8"/>
        <v>0.25301712605931631</v>
      </c>
      <c r="I130" s="17">
        <v>0.38402346098697659</v>
      </c>
      <c r="J130" s="17">
        <f t="shared" si="9"/>
        <v>10630616939439</v>
      </c>
    </row>
    <row r="131" spans="1:10" x14ac:dyDescent="0.25">
      <c r="A131" s="17" t="s">
        <v>158</v>
      </c>
      <c r="B131" s="17">
        <v>29388</v>
      </c>
      <c r="C131" s="17">
        <v>628</v>
      </c>
      <c r="D131" s="17">
        <f t="shared" ref="D131:D194" si="12">B131*C131</f>
        <v>18455664</v>
      </c>
      <c r="E131" s="17">
        <f t="shared" si="10"/>
        <v>829010</v>
      </c>
      <c r="F131" s="17">
        <f t="shared" si="11"/>
        <v>17209092965</v>
      </c>
      <c r="G131" s="17">
        <f t="shared" si="7"/>
        <v>0.38431459084433683</v>
      </c>
      <c r="H131" s="17">
        <f t="shared" si="8"/>
        <v>0.25328876224028124</v>
      </c>
      <c r="I131" s="17">
        <v>0.38431459084433683</v>
      </c>
      <c r="J131" s="17">
        <f t="shared" si="9"/>
        <v>542375053632</v>
      </c>
    </row>
    <row r="132" spans="1:10" x14ac:dyDescent="0.25">
      <c r="A132" s="17" t="s">
        <v>137</v>
      </c>
      <c r="B132" s="17">
        <v>29438</v>
      </c>
      <c r="C132" s="17">
        <v>1811</v>
      </c>
      <c r="D132" s="17">
        <f t="shared" si="12"/>
        <v>53312218</v>
      </c>
      <c r="E132" s="17">
        <f t="shared" si="10"/>
        <v>830821</v>
      </c>
      <c r="F132" s="17">
        <f t="shared" si="11"/>
        <v>17262405183</v>
      </c>
      <c r="G132" s="17">
        <f t="shared" ref="G132:G195" si="13">E132/2157113</f>
        <v>0.38515413888841243</v>
      </c>
      <c r="H132" s="17">
        <f t="shared" ref="H132:H195" si="14">F132/67942583843</f>
        <v>0.2540734279828028</v>
      </c>
      <c r="I132" s="17">
        <v>0.38515413888841243</v>
      </c>
      <c r="J132" s="17">
        <f t="shared" ref="J132:J195" si="15">B132^2*C132</f>
        <v>1569405073484</v>
      </c>
    </row>
    <row r="133" spans="1:10" x14ac:dyDescent="0.25">
      <c r="A133" s="17" t="s">
        <v>117</v>
      </c>
      <c r="B133" s="17">
        <v>29498</v>
      </c>
      <c r="C133" s="17">
        <v>589</v>
      </c>
      <c r="D133" s="17">
        <f t="shared" si="12"/>
        <v>17374322</v>
      </c>
      <c r="E133" s="17">
        <f t="shared" ref="E133:E196" si="16">E132+C133</f>
        <v>831410</v>
      </c>
      <c r="F133" s="17">
        <f t="shared" ref="F133:F196" si="17">F132+D133</f>
        <v>17279779505</v>
      </c>
      <c r="G133" s="17">
        <f t="shared" si="13"/>
        <v>0.38542718902533152</v>
      </c>
      <c r="H133" s="17">
        <f t="shared" si="14"/>
        <v>0.25432914863717393</v>
      </c>
      <c r="I133" s="17">
        <v>0.38542718902533152</v>
      </c>
      <c r="J133" s="17">
        <f t="shared" si="15"/>
        <v>512507750356</v>
      </c>
    </row>
    <row r="134" spans="1:10" x14ac:dyDescent="0.25">
      <c r="A134" s="17" t="s">
        <v>112</v>
      </c>
      <c r="B134" s="17">
        <v>29641</v>
      </c>
      <c r="C134" s="17">
        <v>11091</v>
      </c>
      <c r="D134" s="17">
        <f t="shared" si="12"/>
        <v>328748331</v>
      </c>
      <c r="E134" s="17">
        <f t="shared" si="16"/>
        <v>842501</v>
      </c>
      <c r="F134" s="17">
        <f t="shared" si="17"/>
        <v>17608527836</v>
      </c>
      <c r="G134" s="17">
        <f t="shared" si="13"/>
        <v>0.39056878336925327</v>
      </c>
      <c r="H134" s="17">
        <f t="shared" si="14"/>
        <v>0.25916776843061107</v>
      </c>
      <c r="I134" s="17">
        <v>0.39056878336925327</v>
      </c>
      <c r="J134" s="17">
        <f t="shared" si="15"/>
        <v>9744429279171</v>
      </c>
    </row>
    <row r="135" spans="1:10" x14ac:dyDescent="0.25">
      <c r="A135" s="17" t="s">
        <v>147</v>
      </c>
      <c r="B135" s="17">
        <v>29747</v>
      </c>
      <c r="C135" s="17">
        <v>8504</v>
      </c>
      <c r="D135" s="17">
        <f t="shared" si="12"/>
        <v>252968488</v>
      </c>
      <c r="E135" s="17">
        <f t="shared" si="16"/>
        <v>851005</v>
      </c>
      <c r="F135" s="17">
        <f t="shared" si="17"/>
        <v>17861496324</v>
      </c>
      <c r="G135" s="17">
        <f t="shared" si="13"/>
        <v>0.39451108959057779</v>
      </c>
      <c r="H135" s="17">
        <f t="shared" si="14"/>
        <v>0.2628910370155173</v>
      </c>
      <c r="I135" s="17">
        <v>0.39451108959057779</v>
      </c>
      <c r="J135" s="17">
        <f t="shared" si="15"/>
        <v>7525053612536</v>
      </c>
    </row>
    <row r="136" spans="1:10" x14ac:dyDescent="0.25">
      <c r="A136" s="17" t="s">
        <v>230</v>
      </c>
      <c r="B136" s="17">
        <v>29812</v>
      </c>
      <c r="C136" s="17">
        <v>2382</v>
      </c>
      <c r="D136" s="17">
        <f t="shared" si="12"/>
        <v>71012184</v>
      </c>
      <c r="E136" s="17">
        <f t="shared" si="16"/>
        <v>853387</v>
      </c>
      <c r="F136" s="17">
        <f t="shared" si="17"/>
        <v>17932508508</v>
      </c>
      <c r="G136" s="17">
        <f t="shared" si="13"/>
        <v>0.39561534328521503</v>
      </c>
      <c r="H136" s="17">
        <f t="shared" si="14"/>
        <v>0.26393621634169795</v>
      </c>
      <c r="I136" s="17">
        <v>0.39561534328521503</v>
      </c>
      <c r="J136" s="17">
        <f t="shared" si="15"/>
        <v>2117015229408</v>
      </c>
    </row>
    <row r="137" spans="1:10" x14ac:dyDescent="0.25">
      <c r="A137" s="17" t="s">
        <v>141</v>
      </c>
      <c r="B137" s="17">
        <v>29971</v>
      </c>
      <c r="C137" s="17">
        <v>2831</v>
      </c>
      <c r="D137" s="17">
        <f t="shared" si="12"/>
        <v>84847901</v>
      </c>
      <c r="E137" s="17">
        <f t="shared" si="16"/>
        <v>856218</v>
      </c>
      <c r="F137" s="17">
        <f t="shared" si="17"/>
        <v>18017356409</v>
      </c>
      <c r="G137" s="17">
        <f t="shared" si="13"/>
        <v>0.39692774555621335</v>
      </c>
      <c r="H137" s="17">
        <f t="shared" si="14"/>
        <v>0.26518503403747568</v>
      </c>
      <c r="I137" s="17">
        <v>0.39692774555621335</v>
      </c>
      <c r="J137" s="17">
        <f t="shared" si="15"/>
        <v>2542976440871</v>
      </c>
    </row>
    <row r="138" spans="1:10" x14ac:dyDescent="0.25">
      <c r="A138" s="17" t="s">
        <v>135</v>
      </c>
      <c r="B138" s="17">
        <v>30219</v>
      </c>
      <c r="C138" s="17">
        <v>2258</v>
      </c>
      <c r="D138" s="17">
        <f t="shared" si="12"/>
        <v>68234502</v>
      </c>
      <c r="E138" s="17">
        <f t="shared" si="16"/>
        <v>858476</v>
      </c>
      <c r="F138" s="17">
        <f t="shared" si="17"/>
        <v>18085590911</v>
      </c>
      <c r="G138" s="17">
        <f t="shared" si="13"/>
        <v>0.39797451501149916</v>
      </c>
      <c r="H138" s="17">
        <f t="shared" si="14"/>
        <v>0.2661893305793569</v>
      </c>
      <c r="I138" s="17">
        <v>0.39797451501149916</v>
      </c>
      <c r="J138" s="17">
        <f t="shared" si="15"/>
        <v>2061978415938</v>
      </c>
    </row>
    <row r="139" spans="1:10" x14ac:dyDescent="0.25">
      <c r="A139" s="17" t="s">
        <v>157</v>
      </c>
      <c r="B139" s="17">
        <v>30291</v>
      </c>
      <c r="C139" s="17">
        <v>1448</v>
      </c>
      <c r="D139" s="17">
        <f t="shared" si="12"/>
        <v>43861368</v>
      </c>
      <c r="E139" s="17">
        <f t="shared" si="16"/>
        <v>859924</v>
      </c>
      <c r="F139" s="17">
        <f t="shared" si="17"/>
        <v>18129452279</v>
      </c>
      <c r="G139" s="17">
        <f t="shared" si="13"/>
        <v>0.39864578258069927</v>
      </c>
      <c r="H139" s="17">
        <f t="shared" si="14"/>
        <v>0.26683489578337316</v>
      </c>
      <c r="I139" s="17">
        <v>0.39864578258069927</v>
      </c>
      <c r="J139" s="17">
        <f t="shared" si="15"/>
        <v>1328604698088</v>
      </c>
    </row>
    <row r="140" spans="1:10" x14ac:dyDescent="0.25">
      <c r="A140" s="17" t="s">
        <v>142</v>
      </c>
      <c r="B140" s="17">
        <v>30572</v>
      </c>
      <c r="C140" s="17">
        <v>353340</v>
      </c>
      <c r="D140" s="17">
        <f t="shared" si="12"/>
        <v>10802310480</v>
      </c>
      <c r="E140" s="17">
        <f t="shared" si="16"/>
        <v>1213264</v>
      </c>
      <c r="F140" s="17">
        <f t="shared" si="17"/>
        <v>28931762759</v>
      </c>
      <c r="G140" s="17">
        <f t="shared" si="13"/>
        <v>0.56244804977764262</v>
      </c>
      <c r="H140" s="17">
        <f t="shared" si="14"/>
        <v>0.42582664836319417</v>
      </c>
      <c r="I140" s="17">
        <v>0.56244804977764262</v>
      </c>
      <c r="J140" s="17">
        <f t="shared" si="15"/>
        <v>330248235994560</v>
      </c>
    </row>
    <row r="141" spans="1:10" x14ac:dyDescent="0.25">
      <c r="A141" s="17" t="s">
        <v>127</v>
      </c>
      <c r="B141" s="17">
        <v>30668</v>
      </c>
      <c r="C141" s="17">
        <v>4628</v>
      </c>
      <c r="D141" s="17">
        <f t="shared" si="12"/>
        <v>141931504</v>
      </c>
      <c r="E141" s="17">
        <f t="shared" si="16"/>
        <v>1217892</v>
      </c>
      <c r="F141" s="17">
        <f t="shared" si="17"/>
        <v>29073694263</v>
      </c>
      <c r="G141" s="17">
        <f t="shared" si="13"/>
        <v>0.56459350993666069</v>
      </c>
      <c r="H141" s="17">
        <f t="shared" si="14"/>
        <v>0.42791564021443101</v>
      </c>
      <c r="I141" s="17">
        <v>0.56459350993666069</v>
      </c>
      <c r="J141" s="17">
        <f t="shared" si="15"/>
        <v>4352755364672</v>
      </c>
    </row>
    <row r="142" spans="1:10" x14ac:dyDescent="0.25">
      <c r="A142" s="17" t="s">
        <v>167</v>
      </c>
      <c r="B142" s="17">
        <v>30973</v>
      </c>
      <c r="C142" s="17">
        <v>983</v>
      </c>
      <c r="D142" s="17">
        <f t="shared" si="12"/>
        <v>30446459</v>
      </c>
      <c r="E142" s="17">
        <f t="shared" si="16"/>
        <v>1218875</v>
      </c>
      <c r="F142" s="17">
        <f t="shared" si="17"/>
        <v>29104140722</v>
      </c>
      <c r="G142" s="17">
        <f t="shared" si="13"/>
        <v>0.56504921160829313</v>
      </c>
      <c r="H142" s="17">
        <f t="shared" si="14"/>
        <v>0.42836376063137532</v>
      </c>
      <c r="I142" s="17">
        <v>0.56504921160829313</v>
      </c>
      <c r="J142" s="17">
        <f t="shared" si="15"/>
        <v>943018174607</v>
      </c>
    </row>
    <row r="143" spans="1:10" x14ac:dyDescent="0.25">
      <c r="A143" s="17" t="s">
        <v>160</v>
      </c>
      <c r="B143" s="17">
        <v>31008</v>
      </c>
      <c r="C143" s="17">
        <v>29234</v>
      </c>
      <c r="D143" s="17">
        <f t="shared" si="12"/>
        <v>906487872</v>
      </c>
      <c r="E143" s="17">
        <f t="shared" si="16"/>
        <v>1248109</v>
      </c>
      <c r="F143" s="17">
        <f t="shared" si="17"/>
        <v>30010628594</v>
      </c>
      <c r="G143" s="17">
        <f t="shared" si="13"/>
        <v>0.5786015846179593</v>
      </c>
      <c r="H143" s="17">
        <f t="shared" si="14"/>
        <v>0.44170572999325136</v>
      </c>
      <c r="I143" s="17">
        <v>0.5786015846179593</v>
      </c>
      <c r="J143" s="17">
        <f t="shared" si="15"/>
        <v>28108375934976</v>
      </c>
    </row>
    <row r="144" spans="1:10" x14ac:dyDescent="0.25">
      <c r="A144" s="17" t="s">
        <v>162</v>
      </c>
      <c r="B144" s="17">
        <v>31147</v>
      </c>
      <c r="C144" s="17">
        <v>6065</v>
      </c>
      <c r="D144" s="17">
        <f t="shared" si="12"/>
        <v>188906555</v>
      </c>
      <c r="E144" s="17">
        <f t="shared" si="16"/>
        <v>1254174</v>
      </c>
      <c r="F144" s="17">
        <f t="shared" si="17"/>
        <v>30199535149</v>
      </c>
      <c r="G144" s="17">
        <f t="shared" si="13"/>
        <v>0.58141321293784798</v>
      </c>
      <c r="H144" s="17">
        <f t="shared" si="14"/>
        <v>0.44448611519962677</v>
      </c>
      <c r="I144" s="17">
        <v>0.58141321293784798</v>
      </c>
      <c r="J144" s="17">
        <f t="shared" si="15"/>
        <v>5883872468585</v>
      </c>
    </row>
    <row r="145" spans="1:10" x14ac:dyDescent="0.25">
      <c r="A145" s="17" t="s">
        <v>97</v>
      </c>
      <c r="B145" s="17">
        <v>31207</v>
      </c>
      <c r="C145" s="17">
        <v>1764</v>
      </c>
      <c r="D145" s="17">
        <f t="shared" si="12"/>
        <v>55049148</v>
      </c>
      <c r="E145" s="17">
        <f t="shared" si="16"/>
        <v>1255938</v>
      </c>
      <c r="F145" s="17">
        <f t="shared" si="17"/>
        <v>30254584297</v>
      </c>
      <c r="G145" s="17">
        <f t="shared" si="13"/>
        <v>0.58223097260087908</v>
      </c>
      <c r="H145" s="17">
        <f t="shared" si="14"/>
        <v>0.44529634561605025</v>
      </c>
      <c r="I145" s="17">
        <v>0.58223097260087908</v>
      </c>
      <c r="J145" s="17">
        <f t="shared" si="15"/>
        <v>1717918761636</v>
      </c>
    </row>
    <row r="146" spans="1:10" x14ac:dyDescent="0.25">
      <c r="A146" s="17" t="s">
        <v>140</v>
      </c>
      <c r="B146" s="17">
        <v>31359</v>
      </c>
      <c r="C146" s="17">
        <v>42966</v>
      </c>
      <c r="D146" s="17">
        <f t="shared" si="12"/>
        <v>1347370794</v>
      </c>
      <c r="E146" s="17">
        <f t="shared" si="16"/>
        <v>1298904</v>
      </c>
      <c r="F146" s="17">
        <f t="shared" si="17"/>
        <v>31601955091</v>
      </c>
      <c r="G146" s="17">
        <f t="shared" si="13"/>
        <v>0.60214926153613646</v>
      </c>
      <c r="H146" s="17">
        <f t="shared" si="14"/>
        <v>0.46512736642493602</v>
      </c>
      <c r="I146" s="17">
        <v>0.60214926153613646</v>
      </c>
      <c r="J146" s="17">
        <f t="shared" si="15"/>
        <v>42252200729046</v>
      </c>
    </row>
    <row r="147" spans="1:10" x14ac:dyDescent="0.25">
      <c r="A147" s="17" t="s">
        <v>80</v>
      </c>
      <c r="B147" s="17">
        <v>31711</v>
      </c>
      <c r="C147" s="17">
        <v>2831</v>
      </c>
      <c r="D147" s="17">
        <f t="shared" si="12"/>
        <v>89773841</v>
      </c>
      <c r="E147" s="17">
        <f t="shared" si="16"/>
        <v>1301735</v>
      </c>
      <c r="F147" s="17">
        <f t="shared" si="17"/>
        <v>31691728932</v>
      </c>
      <c r="G147" s="17">
        <f t="shared" si="13"/>
        <v>0.60346166380713484</v>
      </c>
      <c r="H147" s="17">
        <f t="shared" si="14"/>
        <v>0.46644868563186298</v>
      </c>
      <c r="I147" s="17">
        <v>0.60346166380713484</v>
      </c>
      <c r="J147" s="17">
        <f t="shared" si="15"/>
        <v>2846818271951</v>
      </c>
    </row>
    <row r="148" spans="1:10" x14ac:dyDescent="0.25">
      <c r="A148" s="17" t="s">
        <v>184</v>
      </c>
      <c r="B148" s="17">
        <v>31717</v>
      </c>
      <c r="C148" s="17">
        <v>707</v>
      </c>
      <c r="D148" s="17">
        <f t="shared" si="12"/>
        <v>22423919</v>
      </c>
      <c r="E148" s="17">
        <f t="shared" si="16"/>
        <v>1302442</v>
      </c>
      <c r="F148" s="17">
        <f t="shared" si="17"/>
        <v>31714152851</v>
      </c>
      <c r="G148" s="17">
        <f t="shared" si="13"/>
        <v>0.60378941668795283</v>
      </c>
      <c r="H148" s="17">
        <f t="shared" si="14"/>
        <v>0.46677872781942265</v>
      </c>
      <c r="I148" s="17">
        <v>0.60378941668795283</v>
      </c>
      <c r="J148" s="17">
        <f t="shared" si="15"/>
        <v>711219438923</v>
      </c>
    </row>
    <row r="149" spans="1:10" x14ac:dyDescent="0.25">
      <c r="A149" s="17" t="s">
        <v>125</v>
      </c>
      <c r="B149" s="17">
        <v>31766</v>
      </c>
      <c r="C149" s="17">
        <v>8709</v>
      </c>
      <c r="D149" s="17">
        <f t="shared" si="12"/>
        <v>276650094</v>
      </c>
      <c r="E149" s="17">
        <f t="shared" si="16"/>
        <v>1311151</v>
      </c>
      <c r="F149" s="17">
        <f t="shared" si="17"/>
        <v>31990802945</v>
      </c>
      <c r="G149" s="17">
        <f t="shared" si="13"/>
        <v>0.60782675733723734</v>
      </c>
      <c r="H149" s="17">
        <f t="shared" si="14"/>
        <v>0.47085054961883016</v>
      </c>
      <c r="I149" s="17">
        <v>0.60782675733723734</v>
      </c>
      <c r="J149" s="17">
        <f t="shared" si="15"/>
        <v>8788066886004</v>
      </c>
    </row>
    <row r="150" spans="1:10" x14ac:dyDescent="0.25">
      <c r="A150" s="17" t="s">
        <v>121</v>
      </c>
      <c r="B150" s="17">
        <v>31812</v>
      </c>
      <c r="C150" s="17">
        <v>2710</v>
      </c>
      <c r="D150" s="17">
        <f t="shared" si="12"/>
        <v>86210520</v>
      </c>
      <c r="E150" s="17">
        <f t="shared" si="16"/>
        <v>1313861</v>
      </c>
      <c r="F150" s="17">
        <f t="shared" si="17"/>
        <v>32077013465</v>
      </c>
      <c r="G150" s="17">
        <f t="shared" si="13"/>
        <v>0.60908306611661045</v>
      </c>
      <c r="H150" s="17">
        <f t="shared" si="14"/>
        <v>0.4721194227632371</v>
      </c>
      <c r="I150" s="17">
        <v>0.60908306611661045</v>
      </c>
      <c r="J150" s="17">
        <f t="shared" si="15"/>
        <v>2742529062240</v>
      </c>
    </row>
    <row r="151" spans="1:10" x14ac:dyDescent="0.25">
      <c r="A151" s="17" t="s">
        <v>153</v>
      </c>
      <c r="B151" s="17">
        <v>31944</v>
      </c>
      <c r="C151" s="17">
        <v>9099</v>
      </c>
      <c r="D151" s="17">
        <f t="shared" si="12"/>
        <v>290658456</v>
      </c>
      <c r="E151" s="17">
        <f t="shared" si="16"/>
        <v>1322960</v>
      </c>
      <c r="F151" s="17">
        <f t="shared" si="17"/>
        <v>32367671921</v>
      </c>
      <c r="G151" s="17">
        <f t="shared" si="13"/>
        <v>0.61330120397030663</v>
      </c>
      <c r="H151" s="17">
        <f t="shared" si="14"/>
        <v>0.47639742397484314</v>
      </c>
      <c r="I151" s="17">
        <v>0.61330120397030663</v>
      </c>
      <c r="J151" s="17">
        <f t="shared" si="15"/>
        <v>9284793718464</v>
      </c>
    </row>
    <row r="152" spans="1:10" x14ac:dyDescent="0.25">
      <c r="A152" s="17" t="s">
        <v>131</v>
      </c>
      <c r="B152" s="17">
        <v>32232</v>
      </c>
      <c r="C152" s="17">
        <v>6646</v>
      </c>
      <c r="D152" s="17">
        <f t="shared" si="12"/>
        <v>214213872</v>
      </c>
      <c r="E152" s="17">
        <f t="shared" si="16"/>
        <v>1329606</v>
      </c>
      <c r="F152" s="17">
        <f t="shared" si="17"/>
        <v>32581885793</v>
      </c>
      <c r="G152" s="17">
        <f t="shared" si="13"/>
        <v>0.61638217376651105</v>
      </c>
      <c r="H152" s="17">
        <f t="shared" si="14"/>
        <v>0.47955029011392025</v>
      </c>
      <c r="I152" s="17">
        <v>0.61638217376651105</v>
      </c>
      <c r="J152" s="17">
        <f t="shared" si="15"/>
        <v>6904541522304</v>
      </c>
    </row>
    <row r="153" spans="1:10" x14ac:dyDescent="0.25">
      <c r="A153" s="17" t="s">
        <v>130</v>
      </c>
      <c r="B153" s="17">
        <v>32327</v>
      </c>
      <c r="C153" s="17">
        <v>1840</v>
      </c>
      <c r="D153" s="17">
        <f t="shared" si="12"/>
        <v>59481680</v>
      </c>
      <c r="E153" s="17">
        <f t="shared" si="16"/>
        <v>1331446</v>
      </c>
      <c r="F153" s="17">
        <f t="shared" si="17"/>
        <v>32641367473</v>
      </c>
      <c r="G153" s="17">
        <f t="shared" si="13"/>
        <v>0.6172351657052737</v>
      </c>
      <c r="H153" s="17">
        <f t="shared" si="14"/>
        <v>0.48042575990967379</v>
      </c>
      <c r="I153" s="17">
        <v>0.6172351657052737</v>
      </c>
      <c r="J153" s="17">
        <f t="shared" si="15"/>
        <v>1922864269360</v>
      </c>
    </row>
    <row r="154" spans="1:10" x14ac:dyDescent="0.25">
      <c r="A154" s="17" t="s">
        <v>154</v>
      </c>
      <c r="B154" s="17">
        <v>32577</v>
      </c>
      <c r="C154" s="17">
        <v>184248</v>
      </c>
      <c r="D154" s="17">
        <f t="shared" si="12"/>
        <v>6002247096</v>
      </c>
      <c r="E154" s="17">
        <f t="shared" si="16"/>
        <v>1515694</v>
      </c>
      <c r="F154" s="17">
        <f t="shared" si="17"/>
        <v>38643614569</v>
      </c>
      <c r="G154" s="17">
        <f t="shared" si="13"/>
        <v>0.70264932806023606</v>
      </c>
      <c r="H154" s="17">
        <f t="shared" si="14"/>
        <v>0.5687686923755606</v>
      </c>
      <c r="I154" s="17">
        <v>0.70264932806023606</v>
      </c>
      <c r="J154" s="17">
        <f t="shared" si="15"/>
        <v>195535203646392</v>
      </c>
    </row>
    <row r="155" spans="1:10" x14ac:dyDescent="0.25">
      <c r="A155" s="17" t="s">
        <v>105</v>
      </c>
      <c r="B155" s="17">
        <v>32716</v>
      </c>
      <c r="C155" s="17">
        <v>448</v>
      </c>
      <c r="D155" s="17">
        <f t="shared" si="12"/>
        <v>14656768</v>
      </c>
      <c r="E155" s="17">
        <f t="shared" si="16"/>
        <v>1516142</v>
      </c>
      <c r="F155" s="17">
        <f t="shared" si="17"/>
        <v>38658271337</v>
      </c>
      <c r="G155" s="17">
        <f t="shared" si="13"/>
        <v>0.70285701305402171</v>
      </c>
      <c r="H155" s="17">
        <f t="shared" si="14"/>
        <v>0.56898441522816612</v>
      </c>
      <c r="I155" s="17">
        <v>0.70285701305402171</v>
      </c>
      <c r="J155" s="17">
        <f t="shared" si="15"/>
        <v>479510821888</v>
      </c>
    </row>
    <row r="156" spans="1:10" x14ac:dyDescent="0.25">
      <c r="A156" s="17" t="s">
        <v>143</v>
      </c>
      <c r="B156" s="17">
        <v>32876</v>
      </c>
      <c r="C156" s="17">
        <v>9608</v>
      </c>
      <c r="D156" s="17">
        <f t="shared" si="12"/>
        <v>315872608</v>
      </c>
      <c r="E156" s="17">
        <f t="shared" si="16"/>
        <v>1525750</v>
      </c>
      <c r="F156" s="17">
        <f t="shared" si="17"/>
        <v>38974143945</v>
      </c>
      <c r="G156" s="17">
        <f t="shared" si="13"/>
        <v>0.70731111443860384</v>
      </c>
      <c r="H156" s="17">
        <f t="shared" si="14"/>
        <v>0.57363352614113794</v>
      </c>
      <c r="I156" s="17">
        <v>0.70731111443860384</v>
      </c>
      <c r="J156" s="17">
        <f t="shared" si="15"/>
        <v>10384627860608</v>
      </c>
    </row>
    <row r="157" spans="1:10" x14ac:dyDescent="0.25">
      <c r="A157" s="17" t="s">
        <v>129</v>
      </c>
      <c r="B157" s="17">
        <v>33141</v>
      </c>
      <c r="C157" s="17">
        <v>18276</v>
      </c>
      <c r="D157" s="17">
        <f t="shared" si="12"/>
        <v>605684916</v>
      </c>
      <c r="E157" s="17">
        <f t="shared" si="16"/>
        <v>1544026</v>
      </c>
      <c r="F157" s="17">
        <f t="shared" si="17"/>
        <v>39579828861</v>
      </c>
      <c r="G157" s="17">
        <f t="shared" si="13"/>
        <v>0.7157835495868784</v>
      </c>
      <c r="H157" s="17">
        <f t="shared" si="14"/>
        <v>0.58254818439728562</v>
      </c>
      <c r="I157" s="17">
        <v>0.7157835495868784</v>
      </c>
      <c r="J157" s="17">
        <f t="shared" si="15"/>
        <v>20073003801156</v>
      </c>
    </row>
    <row r="158" spans="1:10" x14ac:dyDescent="0.25">
      <c r="A158" s="17" t="s">
        <v>149</v>
      </c>
      <c r="B158" s="17">
        <v>33499</v>
      </c>
      <c r="C158" s="17">
        <v>232477</v>
      </c>
      <c r="D158" s="17">
        <f t="shared" si="12"/>
        <v>7787747023</v>
      </c>
      <c r="E158" s="17">
        <f t="shared" si="16"/>
        <v>1776503</v>
      </c>
      <c r="F158" s="17">
        <f t="shared" si="17"/>
        <v>47367575884</v>
      </c>
      <c r="G158" s="17">
        <f t="shared" si="13"/>
        <v>0.8235558359715045</v>
      </c>
      <c r="H158" s="17">
        <f t="shared" si="14"/>
        <v>0.6971706579993453</v>
      </c>
      <c r="I158" s="17">
        <v>0.8235558359715045</v>
      </c>
      <c r="J158" s="17">
        <f t="shared" si="15"/>
        <v>260881737523477</v>
      </c>
    </row>
    <row r="159" spans="1:10" x14ac:dyDescent="0.25">
      <c r="A159" s="17" t="s">
        <v>56</v>
      </c>
      <c r="B159" s="17">
        <v>34597</v>
      </c>
      <c r="C159" s="17">
        <v>1520</v>
      </c>
      <c r="D159" s="17">
        <f t="shared" si="12"/>
        <v>52587440</v>
      </c>
      <c r="E159" s="17">
        <f t="shared" si="16"/>
        <v>1778023</v>
      </c>
      <c r="F159" s="17">
        <f t="shared" si="17"/>
        <v>47420163324</v>
      </c>
      <c r="G159" s="17">
        <f t="shared" si="13"/>
        <v>0.82426048148613451</v>
      </c>
      <c r="H159" s="17">
        <f t="shared" si="14"/>
        <v>0.69794465623470126</v>
      </c>
      <c r="I159" s="17">
        <v>0.82426048148613451</v>
      </c>
      <c r="J159" s="17">
        <f t="shared" si="15"/>
        <v>1819367661680</v>
      </c>
    </row>
    <row r="160" spans="1:10" x14ac:dyDescent="0.25">
      <c r="A160" s="17" t="s">
        <v>200</v>
      </c>
      <c r="B160" s="17">
        <v>34971</v>
      </c>
      <c r="C160" s="17">
        <v>3300</v>
      </c>
      <c r="D160" s="17">
        <f t="shared" si="12"/>
        <v>115404300</v>
      </c>
      <c r="E160" s="17">
        <f t="shared" si="16"/>
        <v>1781323</v>
      </c>
      <c r="F160" s="17">
        <f t="shared" si="17"/>
        <v>47535567624</v>
      </c>
      <c r="G160" s="17">
        <f t="shared" si="13"/>
        <v>0.82579030398500219</v>
      </c>
      <c r="H160" s="17">
        <f t="shared" si="14"/>
        <v>0.69964321247840655</v>
      </c>
      <c r="I160" s="17">
        <v>0.82579030398500219</v>
      </c>
      <c r="J160" s="17">
        <f t="shared" si="15"/>
        <v>4035803775300</v>
      </c>
    </row>
    <row r="161" spans="1:10" x14ac:dyDescent="0.25">
      <c r="A161" s="17" t="s">
        <v>161</v>
      </c>
      <c r="B161" s="17">
        <v>35290</v>
      </c>
      <c r="C161" s="17">
        <v>1448</v>
      </c>
      <c r="D161" s="17">
        <f t="shared" si="12"/>
        <v>51099920</v>
      </c>
      <c r="E161" s="17">
        <f t="shared" si="16"/>
        <v>1782771</v>
      </c>
      <c r="F161" s="17">
        <f t="shared" si="17"/>
        <v>47586667544</v>
      </c>
      <c r="G161" s="17">
        <f t="shared" si="13"/>
        <v>0.8264615715542023</v>
      </c>
      <c r="H161" s="17">
        <f t="shared" si="14"/>
        <v>0.70039531693351642</v>
      </c>
      <c r="I161" s="17">
        <v>0.8264615715542023</v>
      </c>
      <c r="J161" s="17">
        <f t="shared" si="15"/>
        <v>1803316176800</v>
      </c>
    </row>
    <row r="162" spans="1:10" x14ac:dyDescent="0.25">
      <c r="A162" s="17" t="s">
        <v>155</v>
      </c>
      <c r="B162" s="17">
        <v>35367</v>
      </c>
      <c r="C162" s="17">
        <v>2145</v>
      </c>
      <c r="D162" s="17">
        <f t="shared" si="12"/>
        <v>75862215</v>
      </c>
      <c r="E162" s="17">
        <f t="shared" si="16"/>
        <v>1784916</v>
      </c>
      <c r="F162" s="17">
        <f t="shared" si="17"/>
        <v>47662529759</v>
      </c>
      <c r="G162" s="17">
        <f t="shared" si="13"/>
        <v>0.82745595617846635</v>
      </c>
      <c r="H162" s="17">
        <f t="shared" si="14"/>
        <v>0.70151188051866509</v>
      </c>
      <c r="I162" s="17">
        <v>0.82745595617846635</v>
      </c>
      <c r="J162" s="17">
        <f t="shared" si="15"/>
        <v>2683018957905</v>
      </c>
    </row>
    <row r="163" spans="1:10" x14ac:dyDescent="0.25">
      <c r="A163" s="17" t="s">
        <v>185</v>
      </c>
      <c r="B163" s="17">
        <v>35871</v>
      </c>
      <c r="C163" s="17">
        <v>23987</v>
      </c>
      <c r="D163" s="17">
        <f t="shared" si="12"/>
        <v>860437677</v>
      </c>
      <c r="E163" s="17">
        <f t="shared" si="16"/>
        <v>1808903</v>
      </c>
      <c r="F163" s="17">
        <f t="shared" si="17"/>
        <v>48522967436</v>
      </c>
      <c r="G163" s="17">
        <f t="shared" si="13"/>
        <v>0.83857591141493282</v>
      </c>
      <c r="H163" s="17">
        <f t="shared" si="14"/>
        <v>0.71417606884256335</v>
      </c>
      <c r="I163" s="17">
        <v>0.83857591141493282</v>
      </c>
      <c r="J163" s="17">
        <f t="shared" si="15"/>
        <v>30864759911667</v>
      </c>
    </row>
    <row r="164" spans="1:10" x14ac:dyDescent="0.25">
      <c r="A164" s="17" t="s">
        <v>176</v>
      </c>
      <c r="B164" s="17">
        <v>36367</v>
      </c>
      <c r="C164" s="17">
        <v>15848</v>
      </c>
      <c r="D164" s="17">
        <f t="shared" si="12"/>
        <v>576344216</v>
      </c>
      <c r="E164" s="17">
        <f t="shared" si="16"/>
        <v>1824751</v>
      </c>
      <c r="F164" s="17">
        <f t="shared" si="17"/>
        <v>49099311652</v>
      </c>
      <c r="G164" s="17">
        <f t="shared" si="13"/>
        <v>0.84592276807010114</v>
      </c>
      <c r="H164" s="17">
        <f t="shared" si="14"/>
        <v>0.72265888158533154</v>
      </c>
      <c r="I164" s="17">
        <v>0.84592276807010114</v>
      </c>
      <c r="J164" s="17">
        <f t="shared" si="15"/>
        <v>20959910103272</v>
      </c>
    </row>
    <row r="165" spans="1:10" x14ac:dyDescent="0.25">
      <c r="A165" s="17" t="s">
        <v>171</v>
      </c>
      <c r="B165" s="17">
        <v>36793</v>
      </c>
      <c r="C165" s="17">
        <v>6022</v>
      </c>
      <c r="D165" s="17">
        <f t="shared" si="12"/>
        <v>221567446</v>
      </c>
      <c r="E165" s="17">
        <f t="shared" si="16"/>
        <v>1830773</v>
      </c>
      <c r="F165" s="17">
        <f t="shared" si="17"/>
        <v>49320879098</v>
      </c>
      <c r="G165" s="17">
        <f t="shared" si="13"/>
        <v>0.84871446233924697</v>
      </c>
      <c r="H165" s="17">
        <f t="shared" si="14"/>
        <v>0.72591997990493617</v>
      </c>
      <c r="I165" s="17">
        <v>0.84871446233924697</v>
      </c>
      <c r="J165" s="17">
        <f t="shared" si="15"/>
        <v>8152131040678</v>
      </c>
    </row>
    <row r="166" spans="1:10" x14ac:dyDescent="0.25">
      <c r="A166" s="17" t="s">
        <v>120</v>
      </c>
      <c r="B166" s="17">
        <v>36907</v>
      </c>
      <c r="C166" s="17">
        <v>236</v>
      </c>
      <c r="D166" s="17">
        <f t="shared" si="12"/>
        <v>8710052</v>
      </c>
      <c r="E166" s="17">
        <f t="shared" si="16"/>
        <v>1831009</v>
      </c>
      <c r="F166" s="17">
        <f t="shared" si="17"/>
        <v>49329589150</v>
      </c>
      <c r="G166" s="17">
        <f t="shared" si="13"/>
        <v>0.84882386782704478</v>
      </c>
      <c r="H166" s="17">
        <f t="shared" si="14"/>
        <v>0.7260481771489522</v>
      </c>
      <c r="I166" s="17">
        <v>0.84882386782704478</v>
      </c>
      <c r="J166" s="17">
        <f t="shared" si="15"/>
        <v>321461889164</v>
      </c>
    </row>
    <row r="167" spans="1:10" x14ac:dyDescent="0.25">
      <c r="A167" s="17" t="s">
        <v>190</v>
      </c>
      <c r="B167" s="17">
        <v>37434</v>
      </c>
      <c r="C167" s="17">
        <v>2794</v>
      </c>
      <c r="D167" s="17">
        <f t="shared" si="12"/>
        <v>104590596</v>
      </c>
      <c r="E167" s="17">
        <f t="shared" si="16"/>
        <v>1833803</v>
      </c>
      <c r="F167" s="17">
        <f t="shared" si="17"/>
        <v>49434179746</v>
      </c>
      <c r="G167" s="17">
        <f t="shared" si="13"/>
        <v>0.85011911754275271</v>
      </c>
      <c r="H167" s="17">
        <f t="shared" si="14"/>
        <v>0.72758757394672025</v>
      </c>
      <c r="I167" s="17">
        <v>0.85011911754275271</v>
      </c>
      <c r="J167" s="17">
        <f t="shared" si="15"/>
        <v>3915244370664</v>
      </c>
    </row>
    <row r="168" spans="1:10" x14ac:dyDescent="0.25">
      <c r="A168" s="17" t="s">
        <v>198</v>
      </c>
      <c r="B168" s="17">
        <v>37470</v>
      </c>
      <c r="C168" s="17">
        <v>29748</v>
      </c>
      <c r="D168" s="17">
        <f t="shared" si="12"/>
        <v>1114657560</v>
      </c>
      <c r="E168" s="17">
        <f t="shared" si="16"/>
        <v>1863551</v>
      </c>
      <c r="F168" s="17">
        <f t="shared" si="17"/>
        <v>50548837306</v>
      </c>
      <c r="G168" s="17">
        <f t="shared" si="13"/>
        <v>0.86390977199618191</v>
      </c>
      <c r="H168" s="17">
        <f t="shared" si="14"/>
        <v>0.74399344927486089</v>
      </c>
      <c r="I168" s="17">
        <v>0.86390977199618191</v>
      </c>
      <c r="J168" s="17">
        <f t="shared" si="15"/>
        <v>41766218773200</v>
      </c>
    </row>
    <row r="169" spans="1:10" x14ac:dyDescent="0.25">
      <c r="A169" s="17" t="s">
        <v>170</v>
      </c>
      <c r="B169" s="17">
        <v>37698</v>
      </c>
      <c r="C169" s="17">
        <v>14746</v>
      </c>
      <c r="D169" s="17">
        <f t="shared" si="12"/>
        <v>555894708</v>
      </c>
      <c r="E169" s="17">
        <f t="shared" si="16"/>
        <v>1878297</v>
      </c>
      <c r="F169" s="17">
        <f t="shared" si="17"/>
        <v>51104732014</v>
      </c>
      <c r="G169" s="17">
        <f t="shared" si="13"/>
        <v>0.87074576065324349</v>
      </c>
      <c r="H169" s="17">
        <f t="shared" si="14"/>
        <v>0.75217527982290933</v>
      </c>
      <c r="I169" s="17">
        <v>0.87074576065324349</v>
      </c>
      <c r="J169" s="17">
        <f t="shared" si="15"/>
        <v>20956118702184</v>
      </c>
    </row>
    <row r="170" spans="1:10" x14ac:dyDescent="0.25">
      <c r="A170" s="17" t="s">
        <v>179</v>
      </c>
      <c r="B170" s="17">
        <v>38471</v>
      </c>
      <c r="C170" s="17">
        <v>8536</v>
      </c>
      <c r="D170" s="17">
        <f t="shared" si="12"/>
        <v>328388456</v>
      </c>
      <c r="E170" s="17">
        <f t="shared" si="16"/>
        <v>1886833</v>
      </c>
      <c r="F170" s="17">
        <f t="shared" si="17"/>
        <v>51433120470</v>
      </c>
      <c r="G170" s="17">
        <f t="shared" si="13"/>
        <v>0.87470290151698127</v>
      </c>
      <c r="H170" s="17">
        <f t="shared" si="14"/>
        <v>0.75700860286459448</v>
      </c>
      <c r="I170" s="17">
        <v>0.87470290151698127</v>
      </c>
      <c r="J170" s="17">
        <f t="shared" si="15"/>
        <v>12633432290776</v>
      </c>
    </row>
    <row r="171" spans="1:10" x14ac:dyDescent="0.25">
      <c r="A171" s="17" t="s">
        <v>192</v>
      </c>
      <c r="B171" s="17">
        <v>38543</v>
      </c>
      <c r="C171" s="17">
        <v>309</v>
      </c>
      <c r="D171" s="17">
        <f t="shared" si="12"/>
        <v>11909787</v>
      </c>
      <c r="E171" s="17">
        <f t="shared" si="16"/>
        <v>1887142</v>
      </c>
      <c r="F171" s="17">
        <f t="shared" si="17"/>
        <v>51445030257</v>
      </c>
      <c r="G171" s="17">
        <f t="shared" si="13"/>
        <v>0.87484614853278431</v>
      </c>
      <c r="H171" s="17">
        <f t="shared" si="14"/>
        <v>0.75718389479973081</v>
      </c>
      <c r="I171" s="17">
        <v>0.87484614853278431</v>
      </c>
      <c r="J171" s="17">
        <f t="shared" si="15"/>
        <v>459038920341</v>
      </c>
    </row>
    <row r="172" spans="1:10" x14ac:dyDescent="0.25">
      <c r="A172" s="17" t="s">
        <v>173</v>
      </c>
      <c r="B172" s="17">
        <v>38732</v>
      </c>
      <c r="C172" s="17">
        <v>19229</v>
      </c>
      <c r="D172" s="17">
        <f t="shared" si="12"/>
        <v>744777628</v>
      </c>
      <c r="E172" s="17">
        <f t="shared" si="16"/>
        <v>1906371</v>
      </c>
      <c r="F172" s="17">
        <f t="shared" si="17"/>
        <v>52189807885</v>
      </c>
      <c r="G172" s="17">
        <f t="shared" si="13"/>
        <v>0.88376037787542883</v>
      </c>
      <c r="H172" s="17">
        <f t="shared" si="14"/>
        <v>0.76814576268690171</v>
      </c>
      <c r="I172" s="17">
        <v>0.88376037787542883</v>
      </c>
      <c r="J172" s="17">
        <f t="shared" si="15"/>
        <v>28846727087696</v>
      </c>
    </row>
    <row r="173" spans="1:10" x14ac:dyDescent="0.25">
      <c r="A173" s="17" t="s">
        <v>163</v>
      </c>
      <c r="B173" s="17">
        <v>39009</v>
      </c>
      <c r="C173" s="17">
        <v>219</v>
      </c>
      <c r="D173" s="17">
        <f t="shared" si="12"/>
        <v>8542971</v>
      </c>
      <c r="E173" s="17">
        <f t="shared" si="16"/>
        <v>1906590</v>
      </c>
      <c r="F173" s="17">
        <f t="shared" si="17"/>
        <v>52198350856</v>
      </c>
      <c r="G173" s="17">
        <f t="shared" si="13"/>
        <v>0.88386190245944463</v>
      </c>
      <c r="H173" s="17">
        <f t="shared" si="14"/>
        <v>0.76827150078099216</v>
      </c>
      <c r="I173" s="17">
        <v>0.88386190245944463</v>
      </c>
      <c r="J173" s="17">
        <f t="shared" si="15"/>
        <v>333252755739</v>
      </c>
    </row>
    <row r="174" spans="1:10" x14ac:dyDescent="0.25">
      <c r="A174" s="17" t="s">
        <v>203</v>
      </c>
      <c r="B174" s="17">
        <v>39049</v>
      </c>
      <c r="C174" s="17">
        <v>459</v>
      </c>
      <c r="D174" s="17">
        <f t="shared" si="12"/>
        <v>17923491</v>
      </c>
      <c r="E174" s="17">
        <f t="shared" si="16"/>
        <v>1907049</v>
      </c>
      <c r="F174" s="17">
        <f t="shared" si="17"/>
        <v>52216274347</v>
      </c>
      <c r="G174" s="17">
        <f t="shared" si="13"/>
        <v>0.88407468686155988</v>
      </c>
      <c r="H174" s="17">
        <f t="shared" si="14"/>
        <v>0.76853530427485717</v>
      </c>
      <c r="I174" s="17">
        <v>0.88407468686155988</v>
      </c>
      <c r="J174" s="17">
        <f t="shared" si="15"/>
        <v>699894400059</v>
      </c>
    </row>
    <row r="175" spans="1:10" x14ac:dyDescent="0.25">
      <c r="A175" s="17" t="s">
        <v>150</v>
      </c>
      <c r="B175" s="17">
        <v>39182</v>
      </c>
      <c r="C175" s="17">
        <v>357</v>
      </c>
      <c r="D175" s="17">
        <f t="shared" si="12"/>
        <v>13987974</v>
      </c>
      <c r="E175" s="17">
        <f t="shared" si="16"/>
        <v>1907406</v>
      </c>
      <c r="F175" s="17">
        <f t="shared" si="17"/>
        <v>52230262321</v>
      </c>
      <c r="G175" s="17">
        <f t="shared" si="13"/>
        <v>0.88424018584098285</v>
      </c>
      <c r="H175" s="17">
        <f t="shared" si="14"/>
        <v>0.76874118361015475</v>
      </c>
      <c r="I175" s="17">
        <v>0.88424018584098285</v>
      </c>
      <c r="J175" s="17">
        <f t="shared" si="15"/>
        <v>548076797268</v>
      </c>
    </row>
    <row r="176" spans="1:10" x14ac:dyDescent="0.25">
      <c r="A176" s="17" t="s">
        <v>146</v>
      </c>
      <c r="B176" s="17">
        <v>39383</v>
      </c>
      <c r="C176" s="17">
        <v>4829</v>
      </c>
      <c r="D176" s="17">
        <f t="shared" si="12"/>
        <v>190180507</v>
      </c>
      <c r="E176" s="17">
        <f t="shared" si="16"/>
        <v>1912235</v>
      </c>
      <c r="F176" s="17">
        <f t="shared" si="17"/>
        <v>52420442828</v>
      </c>
      <c r="G176" s="17">
        <f t="shared" si="13"/>
        <v>0.88647882609765927</v>
      </c>
      <c r="H176" s="17">
        <f t="shared" si="14"/>
        <v>0.77154031923678135</v>
      </c>
      <c r="I176" s="17">
        <v>0.88647882609765927</v>
      </c>
      <c r="J176" s="17">
        <f t="shared" si="15"/>
        <v>7489878907181</v>
      </c>
    </row>
    <row r="177" spans="1:10" x14ac:dyDescent="0.25">
      <c r="A177" s="17" t="s">
        <v>174</v>
      </c>
      <c r="B177" s="17">
        <v>39657</v>
      </c>
      <c r="C177" s="17">
        <v>7165</v>
      </c>
      <c r="D177" s="17">
        <f t="shared" si="12"/>
        <v>284142405</v>
      </c>
      <c r="E177" s="17">
        <f t="shared" si="16"/>
        <v>1919400</v>
      </c>
      <c r="F177" s="17">
        <f t="shared" si="17"/>
        <v>52704585233</v>
      </c>
      <c r="G177" s="17">
        <f t="shared" si="13"/>
        <v>0.88980039525050381</v>
      </c>
      <c r="H177" s="17">
        <f t="shared" si="14"/>
        <v>0.77572241519086793</v>
      </c>
      <c r="I177" s="17">
        <v>0.88980039525050381</v>
      </c>
      <c r="J177" s="17">
        <f t="shared" si="15"/>
        <v>11268235355085</v>
      </c>
    </row>
    <row r="178" spans="1:10" x14ac:dyDescent="0.25">
      <c r="A178" s="17" t="s">
        <v>191</v>
      </c>
      <c r="B178" s="17">
        <v>39944</v>
      </c>
      <c r="C178" s="17">
        <v>4071</v>
      </c>
      <c r="D178" s="17">
        <f t="shared" si="12"/>
        <v>162612024</v>
      </c>
      <c r="E178" s="17">
        <f t="shared" si="16"/>
        <v>1923471</v>
      </c>
      <c r="F178" s="17">
        <f t="shared" si="17"/>
        <v>52867197257</v>
      </c>
      <c r="G178" s="17">
        <f t="shared" si="13"/>
        <v>0.89168763991501609</v>
      </c>
      <c r="H178" s="17">
        <f t="shared" si="14"/>
        <v>0.77811578934301617</v>
      </c>
      <c r="I178" s="17">
        <v>0.89168763991501609</v>
      </c>
      <c r="J178" s="17">
        <f t="shared" si="15"/>
        <v>6495374686656</v>
      </c>
    </row>
    <row r="179" spans="1:10" x14ac:dyDescent="0.25">
      <c r="A179" s="17" t="s">
        <v>177</v>
      </c>
      <c r="B179" s="17">
        <v>40058</v>
      </c>
      <c r="C179" s="17">
        <v>910</v>
      </c>
      <c r="D179" s="17">
        <f t="shared" si="12"/>
        <v>36452780</v>
      </c>
      <c r="E179" s="17">
        <f t="shared" si="16"/>
        <v>1924381</v>
      </c>
      <c r="F179" s="17">
        <f t="shared" si="17"/>
        <v>52903650037</v>
      </c>
      <c r="G179" s="17">
        <f t="shared" si="13"/>
        <v>0.8921095000586432</v>
      </c>
      <c r="H179" s="17">
        <f t="shared" si="14"/>
        <v>0.77865231265340762</v>
      </c>
      <c r="I179" s="17">
        <v>0.8921095000586432</v>
      </c>
      <c r="J179" s="17">
        <f t="shared" si="15"/>
        <v>1460225461240</v>
      </c>
    </row>
    <row r="180" spans="1:10" x14ac:dyDescent="0.25">
      <c r="A180" s="17" t="s">
        <v>180</v>
      </c>
      <c r="B180" s="17">
        <v>40552</v>
      </c>
      <c r="C180" s="17">
        <v>11051</v>
      </c>
      <c r="D180" s="17">
        <f t="shared" si="12"/>
        <v>448140152</v>
      </c>
      <c r="E180" s="17">
        <f t="shared" si="16"/>
        <v>1935432</v>
      </c>
      <c r="F180" s="17">
        <f t="shared" si="17"/>
        <v>53351790189</v>
      </c>
      <c r="G180" s="17">
        <f t="shared" si="13"/>
        <v>0.89723255109954836</v>
      </c>
      <c r="H180" s="17">
        <f t="shared" si="14"/>
        <v>0.78524817826010218</v>
      </c>
      <c r="I180" s="17">
        <v>0.89723255109954836</v>
      </c>
      <c r="J180" s="17">
        <f t="shared" si="15"/>
        <v>18172979443904</v>
      </c>
    </row>
    <row r="181" spans="1:10" x14ac:dyDescent="0.25">
      <c r="A181" s="17" t="s">
        <v>152</v>
      </c>
      <c r="B181" s="17">
        <v>40718</v>
      </c>
      <c r="C181" s="17">
        <v>14157</v>
      </c>
      <c r="D181" s="17">
        <f t="shared" si="12"/>
        <v>576444726</v>
      </c>
      <c r="E181" s="17">
        <f t="shared" si="16"/>
        <v>1949589</v>
      </c>
      <c r="F181" s="17">
        <f t="shared" si="17"/>
        <v>53928234915</v>
      </c>
      <c r="G181" s="17">
        <f t="shared" si="13"/>
        <v>0.90379548961969081</v>
      </c>
      <c r="H181" s="17">
        <f t="shared" si="14"/>
        <v>0.7937324703401919</v>
      </c>
      <c r="I181" s="17">
        <v>0.90379548961969081</v>
      </c>
      <c r="J181" s="17">
        <f t="shared" si="15"/>
        <v>23471676353268</v>
      </c>
    </row>
    <row r="182" spans="1:10" x14ac:dyDescent="0.25">
      <c r="A182" s="17" t="s">
        <v>188</v>
      </c>
      <c r="B182" s="17">
        <v>40787</v>
      </c>
      <c r="C182" s="17">
        <v>21974</v>
      </c>
      <c r="D182" s="17">
        <f t="shared" si="12"/>
        <v>896253538</v>
      </c>
      <c r="E182" s="17">
        <f t="shared" si="16"/>
        <v>1971563</v>
      </c>
      <c r="F182" s="17">
        <f t="shared" si="17"/>
        <v>54824488453</v>
      </c>
      <c r="G182" s="17">
        <f t="shared" si="13"/>
        <v>0.913982253131848</v>
      </c>
      <c r="H182" s="17">
        <f t="shared" si="14"/>
        <v>0.80692380760329985</v>
      </c>
      <c r="I182" s="17">
        <v>0.913982253131848</v>
      </c>
      <c r="J182" s="17">
        <f t="shared" si="15"/>
        <v>36555493054406</v>
      </c>
    </row>
    <row r="183" spans="1:10" x14ac:dyDescent="0.25">
      <c r="A183" s="17" t="s">
        <v>136</v>
      </c>
      <c r="B183" s="17">
        <v>41346</v>
      </c>
      <c r="C183" s="17">
        <v>902</v>
      </c>
      <c r="D183" s="17">
        <f t="shared" si="12"/>
        <v>37294092</v>
      </c>
      <c r="E183" s="17">
        <f t="shared" si="16"/>
        <v>1972465</v>
      </c>
      <c r="F183" s="17">
        <f t="shared" si="17"/>
        <v>54861782545</v>
      </c>
      <c r="G183" s="17">
        <f t="shared" si="13"/>
        <v>0.91440040461487182</v>
      </c>
      <c r="H183" s="17">
        <f t="shared" si="14"/>
        <v>0.80747271360437534</v>
      </c>
      <c r="I183" s="17">
        <v>0.91440040461487182</v>
      </c>
      <c r="J183" s="17">
        <f t="shared" si="15"/>
        <v>1541961527832</v>
      </c>
    </row>
    <row r="184" spans="1:10" x14ac:dyDescent="0.25">
      <c r="A184" s="17" t="s">
        <v>166</v>
      </c>
      <c r="B184" s="17">
        <v>42388</v>
      </c>
      <c r="C184" s="17">
        <v>5404</v>
      </c>
      <c r="D184" s="17">
        <f t="shared" si="12"/>
        <v>229064752</v>
      </c>
      <c r="E184" s="17">
        <f t="shared" si="16"/>
        <v>1977869</v>
      </c>
      <c r="F184" s="17">
        <f t="shared" si="17"/>
        <v>55090847297</v>
      </c>
      <c r="G184" s="17">
        <f t="shared" si="13"/>
        <v>0.91690560485241157</v>
      </c>
      <c r="H184" s="17">
        <f t="shared" si="14"/>
        <v>0.8108441595966166</v>
      </c>
      <c r="I184" s="17">
        <v>0.91690560485241157</v>
      </c>
      <c r="J184" s="17">
        <f t="shared" si="15"/>
        <v>9709596707776</v>
      </c>
    </row>
    <row r="185" spans="1:10" x14ac:dyDescent="0.25">
      <c r="A185" s="17" t="s">
        <v>156</v>
      </c>
      <c r="B185" s="17">
        <v>43377</v>
      </c>
      <c r="C185" s="17">
        <v>357</v>
      </c>
      <c r="D185" s="17">
        <f t="shared" si="12"/>
        <v>15485589</v>
      </c>
      <c r="E185" s="17">
        <f t="shared" si="16"/>
        <v>1978226</v>
      </c>
      <c r="F185" s="17">
        <f t="shared" si="17"/>
        <v>55106332886</v>
      </c>
      <c r="G185" s="17">
        <f t="shared" si="13"/>
        <v>0.91707110383183454</v>
      </c>
      <c r="H185" s="17">
        <f t="shared" si="14"/>
        <v>0.81107208129349795</v>
      </c>
      <c r="I185" s="17">
        <v>0.91707110383183454</v>
      </c>
      <c r="J185" s="17">
        <f t="shared" si="15"/>
        <v>671718394053</v>
      </c>
    </row>
    <row r="186" spans="1:10" x14ac:dyDescent="0.25">
      <c r="A186" s="17" t="s">
        <v>172</v>
      </c>
      <c r="B186" s="17">
        <v>43711</v>
      </c>
      <c r="C186" s="17">
        <v>1854</v>
      </c>
      <c r="D186" s="17">
        <f t="shared" si="12"/>
        <v>81040194</v>
      </c>
      <c r="E186" s="17">
        <f t="shared" si="16"/>
        <v>1980080</v>
      </c>
      <c r="F186" s="17">
        <f t="shared" si="17"/>
        <v>55187373080</v>
      </c>
      <c r="G186" s="17">
        <f t="shared" si="13"/>
        <v>0.91793058592665289</v>
      </c>
      <c r="H186" s="17">
        <f t="shared" si="14"/>
        <v>0.81226485597788833</v>
      </c>
      <c r="I186" s="17">
        <v>0.91793058592665289</v>
      </c>
      <c r="J186" s="17">
        <f t="shared" si="15"/>
        <v>3542347919934</v>
      </c>
    </row>
    <row r="187" spans="1:10" x14ac:dyDescent="0.25">
      <c r="A187" s="17" t="s">
        <v>181</v>
      </c>
      <c r="B187" s="17">
        <v>43947</v>
      </c>
      <c r="C187" s="17">
        <v>1503</v>
      </c>
      <c r="D187" s="17">
        <f t="shared" si="12"/>
        <v>66052341</v>
      </c>
      <c r="E187" s="17">
        <f t="shared" si="16"/>
        <v>1981583</v>
      </c>
      <c r="F187" s="17">
        <f t="shared" si="17"/>
        <v>55253425421</v>
      </c>
      <c r="G187" s="17">
        <f t="shared" si="13"/>
        <v>0.91862735053750078</v>
      </c>
      <c r="H187" s="17">
        <f t="shared" si="14"/>
        <v>0.81323703479806142</v>
      </c>
      <c r="I187" s="17">
        <v>0.91862735053750078</v>
      </c>
      <c r="J187" s="17">
        <f t="shared" si="15"/>
        <v>2902802229927</v>
      </c>
    </row>
    <row r="188" spans="1:10" x14ac:dyDescent="0.25">
      <c r="A188" s="17" t="s">
        <v>165</v>
      </c>
      <c r="B188" s="17">
        <v>44319</v>
      </c>
      <c r="C188" s="17">
        <v>2931</v>
      </c>
      <c r="D188" s="17">
        <f t="shared" si="12"/>
        <v>129898989</v>
      </c>
      <c r="E188" s="17">
        <f t="shared" si="16"/>
        <v>1984514</v>
      </c>
      <c r="F188" s="17">
        <f t="shared" si="17"/>
        <v>55383324410</v>
      </c>
      <c r="G188" s="17">
        <f t="shared" si="13"/>
        <v>0.91998611106604056</v>
      </c>
      <c r="H188" s="17">
        <f t="shared" si="14"/>
        <v>0.81514892836543251</v>
      </c>
      <c r="I188" s="17">
        <v>0.91998611106604056</v>
      </c>
      <c r="J188" s="17">
        <f t="shared" si="15"/>
        <v>5756993293491</v>
      </c>
    </row>
    <row r="189" spans="1:10" x14ac:dyDescent="0.25">
      <c r="A189" s="17" t="s">
        <v>182</v>
      </c>
      <c r="B189" s="17">
        <v>44358</v>
      </c>
      <c r="C189" s="17">
        <v>683</v>
      </c>
      <c r="D189" s="17">
        <f t="shared" si="12"/>
        <v>30296514</v>
      </c>
      <c r="E189" s="17">
        <f t="shared" si="16"/>
        <v>1985197</v>
      </c>
      <c r="F189" s="17">
        <f t="shared" si="17"/>
        <v>55413620924</v>
      </c>
      <c r="G189" s="17">
        <f t="shared" si="13"/>
        <v>0.92030273796504869</v>
      </c>
      <c r="H189" s="17">
        <f t="shared" si="14"/>
        <v>0.81559484184540865</v>
      </c>
      <c r="I189" s="17">
        <v>0.92030273796504869</v>
      </c>
      <c r="J189" s="17">
        <f t="shared" si="15"/>
        <v>1343892768012</v>
      </c>
    </row>
    <row r="190" spans="1:10" x14ac:dyDescent="0.25">
      <c r="A190" s="17" t="s">
        <v>194</v>
      </c>
      <c r="B190" s="17">
        <v>44870</v>
      </c>
      <c r="C190" s="17">
        <v>17626</v>
      </c>
      <c r="D190" s="17">
        <f t="shared" si="12"/>
        <v>790878620</v>
      </c>
      <c r="E190" s="17">
        <f t="shared" si="16"/>
        <v>2002823</v>
      </c>
      <c r="F190" s="17">
        <f t="shared" si="17"/>
        <v>56204499544</v>
      </c>
      <c r="G190" s="17">
        <f t="shared" si="13"/>
        <v>0.92847384443930381</v>
      </c>
      <c r="H190" s="17">
        <f t="shared" si="14"/>
        <v>0.82723523841654201</v>
      </c>
      <c r="I190" s="17">
        <v>0.92847384443930381</v>
      </c>
      <c r="J190" s="17">
        <f t="shared" si="15"/>
        <v>35486723679400</v>
      </c>
    </row>
    <row r="191" spans="1:10" x14ac:dyDescent="0.25">
      <c r="A191" s="17" t="s">
        <v>220</v>
      </c>
      <c r="B191" s="17">
        <v>46389</v>
      </c>
      <c r="C191" s="17">
        <v>7089</v>
      </c>
      <c r="D191" s="17">
        <f t="shared" si="12"/>
        <v>328851621</v>
      </c>
      <c r="E191" s="17">
        <f t="shared" si="16"/>
        <v>2009912</v>
      </c>
      <c r="F191" s="17">
        <f t="shared" si="17"/>
        <v>56533351165</v>
      </c>
      <c r="G191" s="17">
        <f t="shared" si="13"/>
        <v>0.93176018131641691</v>
      </c>
      <c r="H191" s="17">
        <f t="shared" si="14"/>
        <v>0.83207537846420199</v>
      </c>
      <c r="I191" s="17">
        <v>0.93176018131641691</v>
      </c>
      <c r="J191" s="17">
        <f t="shared" si="15"/>
        <v>15255097846569</v>
      </c>
    </row>
    <row r="192" spans="1:10" x14ac:dyDescent="0.25">
      <c r="A192" s="17" t="s">
        <v>197</v>
      </c>
      <c r="B192" s="17">
        <v>46506</v>
      </c>
      <c r="C192" s="17">
        <v>329</v>
      </c>
      <c r="D192" s="17">
        <f t="shared" si="12"/>
        <v>15300474</v>
      </c>
      <c r="E192" s="17">
        <f t="shared" si="16"/>
        <v>2010241</v>
      </c>
      <c r="F192" s="17">
        <f t="shared" si="17"/>
        <v>56548651639</v>
      </c>
      <c r="G192" s="17">
        <f t="shared" si="13"/>
        <v>0.93191269998372828</v>
      </c>
      <c r="H192" s="17">
        <f t="shared" si="14"/>
        <v>0.83230057558115822</v>
      </c>
      <c r="I192" s="17">
        <v>0.93191269998372828</v>
      </c>
      <c r="J192" s="17">
        <f t="shared" si="15"/>
        <v>711563843844</v>
      </c>
    </row>
    <row r="193" spans="1:10" x14ac:dyDescent="0.25">
      <c r="A193" s="17" t="s">
        <v>207</v>
      </c>
      <c r="B193" s="17">
        <v>48389</v>
      </c>
      <c r="C193" s="17">
        <v>314</v>
      </c>
      <c r="D193" s="17">
        <f t="shared" si="12"/>
        <v>15194146</v>
      </c>
      <c r="E193" s="17">
        <f t="shared" si="16"/>
        <v>2010555</v>
      </c>
      <c r="F193" s="17">
        <f t="shared" si="17"/>
        <v>56563845785</v>
      </c>
      <c r="G193" s="17">
        <f t="shared" si="13"/>
        <v>0.9320582649124084</v>
      </c>
      <c r="H193" s="17">
        <f t="shared" si="14"/>
        <v>0.83252420772966629</v>
      </c>
      <c r="I193" s="17">
        <v>0.9320582649124084</v>
      </c>
      <c r="J193" s="17">
        <f t="shared" si="15"/>
        <v>735229530794</v>
      </c>
    </row>
    <row r="194" spans="1:10" x14ac:dyDescent="0.25">
      <c r="A194" s="17" t="s">
        <v>189</v>
      </c>
      <c r="B194" s="17">
        <v>48846</v>
      </c>
      <c r="C194" s="17">
        <v>631</v>
      </c>
      <c r="D194" s="17">
        <f t="shared" si="12"/>
        <v>30821826</v>
      </c>
      <c r="E194" s="17">
        <f t="shared" si="16"/>
        <v>2011186</v>
      </c>
      <c r="F194" s="17">
        <f t="shared" si="17"/>
        <v>56594667611</v>
      </c>
      <c r="G194" s="17">
        <f t="shared" si="13"/>
        <v>0.93235078551749495</v>
      </c>
      <c r="H194" s="17">
        <f t="shared" si="14"/>
        <v>0.8329778529144185</v>
      </c>
      <c r="I194" s="17">
        <v>0.93235078551749495</v>
      </c>
      <c r="J194" s="17">
        <f t="shared" si="15"/>
        <v>1505522912796</v>
      </c>
    </row>
    <row r="195" spans="1:10" x14ac:dyDescent="0.25">
      <c r="A195" s="17" t="s">
        <v>212</v>
      </c>
      <c r="B195" s="17">
        <v>50760</v>
      </c>
      <c r="C195" s="17">
        <v>1173</v>
      </c>
      <c r="D195" s="17">
        <f t="shared" ref="D195:D253" si="18">B195*C195</f>
        <v>59541480</v>
      </c>
      <c r="E195" s="17">
        <f t="shared" si="16"/>
        <v>2012359</v>
      </c>
      <c r="F195" s="17">
        <f t="shared" si="17"/>
        <v>56654209091</v>
      </c>
      <c r="G195" s="17">
        <f t="shared" si="13"/>
        <v>0.93289456787845604</v>
      </c>
      <c r="H195" s="17">
        <f t="shared" si="14"/>
        <v>0.83385420286510015</v>
      </c>
      <c r="I195" s="17">
        <v>0.93289456787845604</v>
      </c>
      <c r="J195" s="17">
        <f t="shared" si="15"/>
        <v>3022325524800</v>
      </c>
    </row>
    <row r="196" spans="1:10" x14ac:dyDescent="0.25">
      <c r="A196" s="17" t="s">
        <v>202</v>
      </c>
      <c r="B196" s="17">
        <v>50788</v>
      </c>
      <c r="C196" s="17">
        <v>9846</v>
      </c>
      <c r="D196" s="17">
        <f t="shared" si="18"/>
        <v>500058648</v>
      </c>
      <c r="E196" s="17">
        <f t="shared" si="16"/>
        <v>2022205</v>
      </c>
      <c r="F196" s="17">
        <f t="shared" si="17"/>
        <v>57154267739</v>
      </c>
      <c r="G196" s="17">
        <f t="shared" ref="G196:G253" si="19">E196/2157113</f>
        <v>0.93745900191598674</v>
      </c>
      <c r="H196" s="17">
        <f t="shared" ref="H196:H253" si="20">F196/67942583843</f>
        <v>0.84121422098209619</v>
      </c>
      <c r="I196" s="17">
        <v>0.93745900191598674</v>
      </c>
      <c r="J196" s="17">
        <f t="shared" ref="J196:J253" si="21">B196^2*C196</f>
        <v>25396978614624</v>
      </c>
    </row>
    <row r="197" spans="1:10" x14ac:dyDescent="0.25">
      <c r="A197" s="17" t="s">
        <v>193</v>
      </c>
      <c r="B197" s="17">
        <v>50853</v>
      </c>
      <c r="C197" s="17">
        <v>2783</v>
      </c>
      <c r="D197" s="17">
        <f t="shared" si="18"/>
        <v>141523899</v>
      </c>
      <c r="E197" s="17">
        <f t="shared" ref="E197:E253" si="22">E196+C197</f>
        <v>2024988</v>
      </c>
      <c r="F197" s="17">
        <f t="shared" ref="F197:F253" si="23">F196+D197</f>
        <v>57295791638</v>
      </c>
      <c r="G197" s="17">
        <f t="shared" si="19"/>
        <v>0.93874915222336519</v>
      </c>
      <c r="H197" s="17">
        <f t="shared" si="20"/>
        <v>0.84329721357665266</v>
      </c>
      <c r="I197" s="17">
        <v>0.93874915222336519</v>
      </c>
      <c r="J197" s="17">
        <f t="shared" si="21"/>
        <v>7196914835847</v>
      </c>
    </row>
    <row r="198" spans="1:10" x14ac:dyDescent="0.25">
      <c r="A198" s="17" t="s">
        <v>195</v>
      </c>
      <c r="B198" s="17">
        <v>51198</v>
      </c>
      <c r="C198" s="17">
        <v>10816</v>
      </c>
      <c r="D198" s="17">
        <f t="shared" si="18"/>
        <v>553757568</v>
      </c>
      <c r="E198" s="17">
        <f t="shared" si="22"/>
        <v>2035804</v>
      </c>
      <c r="F198" s="17">
        <f t="shared" si="23"/>
        <v>57849549206</v>
      </c>
      <c r="G198" s="17">
        <f t="shared" si="19"/>
        <v>0.94376326135904798</v>
      </c>
      <c r="H198" s="17">
        <f t="shared" si="20"/>
        <v>0.85144758903602002</v>
      </c>
      <c r="I198" s="17">
        <v>0.94376326135904798</v>
      </c>
      <c r="J198" s="17">
        <f t="shared" si="21"/>
        <v>28351279966464</v>
      </c>
    </row>
    <row r="199" spans="1:10" x14ac:dyDescent="0.25">
      <c r="A199" s="17" t="s">
        <v>204</v>
      </c>
      <c r="B199" s="17">
        <v>51661</v>
      </c>
      <c r="C199" s="17">
        <v>13510</v>
      </c>
      <c r="D199" s="17">
        <f t="shared" si="18"/>
        <v>697940110</v>
      </c>
      <c r="E199" s="17">
        <f t="shared" si="22"/>
        <v>2049314</v>
      </c>
      <c r="F199" s="17">
        <f t="shared" si="23"/>
        <v>58547489316</v>
      </c>
      <c r="G199" s="17">
        <f t="shared" si="19"/>
        <v>0.95002626195289719</v>
      </c>
      <c r="H199" s="17">
        <f t="shared" si="20"/>
        <v>0.86172008782135889</v>
      </c>
      <c r="I199" s="17">
        <v>0.95002626195289719</v>
      </c>
      <c r="J199" s="17">
        <f t="shared" si="21"/>
        <v>36056284022710</v>
      </c>
    </row>
    <row r="200" spans="1:10" x14ac:dyDescent="0.25">
      <c r="A200" s="17" t="s">
        <v>205</v>
      </c>
      <c r="B200" s="17">
        <v>54297</v>
      </c>
      <c r="C200" s="17">
        <v>404</v>
      </c>
      <c r="D200" s="17">
        <f t="shared" si="18"/>
        <v>21935988</v>
      </c>
      <c r="E200" s="17">
        <f t="shared" si="22"/>
        <v>2049718</v>
      </c>
      <c r="F200" s="17">
        <f t="shared" si="23"/>
        <v>58569425304</v>
      </c>
      <c r="G200" s="17">
        <f t="shared" si="19"/>
        <v>0.95021354931336466</v>
      </c>
      <c r="H200" s="17">
        <f t="shared" si="20"/>
        <v>0.86204294848928242</v>
      </c>
      <c r="I200" s="17">
        <v>0.95021354931336466</v>
      </c>
      <c r="J200" s="17">
        <f t="shared" si="21"/>
        <v>1191058340436</v>
      </c>
    </row>
    <row r="201" spans="1:10" x14ac:dyDescent="0.25">
      <c r="A201" s="17" t="s">
        <v>196</v>
      </c>
      <c r="B201" s="17">
        <v>54441</v>
      </c>
      <c r="C201" s="17">
        <v>3114</v>
      </c>
      <c r="D201" s="17">
        <f t="shared" si="18"/>
        <v>169529274</v>
      </c>
      <c r="E201" s="17">
        <f t="shared" si="22"/>
        <v>2052832</v>
      </c>
      <c r="F201" s="17">
        <f t="shared" si="23"/>
        <v>58738954578</v>
      </c>
      <c r="G201" s="17">
        <f t="shared" si="19"/>
        <v>0.95165714545320523</v>
      </c>
      <c r="H201" s="17">
        <f t="shared" si="20"/>
        <v>0.86453813287013759</v>
      </c>
      <c r="I201" s="17">
        <v>0.95165714545320523</v>
      </c>
      <c r="J201" s="17">
        <f t="shared" si="21"/>
        <v>9229343205834</v>
      </c>
    </row>
    <row r="202" spans="1:10" x14ac:dyDescent="0.25">
      <c r="A202" s="17" t="s">
        <v>186</v>
      </c>
      <c r="B202" s="17">
        <v>55535</v>
      </c>
      <c r="C202" s="17">
        <v>1589</v>
      </c>
      <c r="D202" s="17">
        <f t="shared" si="18"/>
        <v>88245115</v>
      </c>
      <c r="E202" s="17">
        <f t="shared" si="22"/>
        <v>2054421</v>
      </c>
      <c r="F202" s="17">
        <f t="shared" si="23"/>
        <v>58827199693</v>
      </c>
      <c r="G202" s="17">
        <f t="shared" si="19"/>
        <v>0.95239377816553883</v>
      </c>
      <c r="H202" s="17">
        <f t="shared" si="20"/>
        <v>0.86583695181414355</v>
      </c>
      <c r="I202" s="17">
        <v>0.95239377816553883</v>
      </c>
      <c r="J202" s="17">
        <f t="shared" si="21"/>
        <v>4900692461525</v>
      </c>
    </row>
    <row r="203" spans="1:10" x14ac:dyDescent="0.25">
      <c r="A203" s="17" t="s">
        <v>183</v>
      </c>
      <c r="B203" s="17">
        <v>55779</v>
      </c>
      <c r="C203" s="17">
        <v>10027</v>
      </c>
      <c r="D203" s="17">
        <f t="shared" si="18"/>
        <v>559296033</v>
      </c>
      <c r="E203" s="17">
        <f t="shared" si="22"/>
        <v>2064448</v>
      </c>
      <c r="F203" s="17">
        <f t="shared" si="23"/>
        <v>59386495726</v>
      </c>
      <c r="G203" s="17">
        <f t="shared" si="19"/>
        <v>0.95704212064921956</v>
      </c>
      <c r="H203" s="17">
        <f t="shared" si="20"/>
        <v>0.87406884411739194</v>
      </c>
      <c r="I203" s="17">
        <v>0.95704212064921956</v>
      </c>
      <c r="J203" s="17">
        <f t="shared" si="21"/>
        <v>31196973424707</v>
      </c>
    </row>
    <row r="204" spans="1:10" x14ac:dyDescent="0.25">
      <c r="A204" s="17" t="s">
        <v>218</v>
      </c>
      <c r="B204" s="17">
        <v>57736</v>
      </c>
      <c r="C204" s="17">
        <v>1025</v>
      </c>
      <c r="D204" s="17">
        <f t="shared" si="18"/>
        <v>59179400</v>
      </c>
      <c r="E204" s="17">
        <f t="shared" si="22"/>
        <v>2065473</v>
      </c>
      <c r="F204" s="17">
        <f t="shared" si="23"/>
        <v>59445675126</v>
      </c>
      <c r="G204" s="17">
        <f t="shared" si="19"/>
        <v>0.95751729278901943</v>
      </c>
      <c r="H204" s="17">
        <f t="shared" si="20"/>
        <v>0.87493986486244857</v>
      </c>
      <c r="I204" s="17">
        <v>0.95751729278901943</v>
      </c>
      <c r="J204" s="17">
        <f t="shared" si="21"/>
        <v>3416781838400</v>
      </c>
    </row>
    <row r="205" spans="1:10" x14ac:dyDescent="0.25">
      <c r="A205" s="17" t="s">
        <v>208</v>
      </c>
      <c r="B205" s="17">
        <v>58862</v>
      </c>
      <c r="C205" s="17">
        <v>1456</v>
      </c>
      <c r="D205" s="17">
        <f t="shared" si="18"/>
        <v>85703072</v>
      </c>
      <c r="E205" s="17">
        <f t="shared" si="22"/>
        <v>2066929</v>
      </c>
      <c r="F205" s="17">
        <f t="shared" si="23"/>
        <v>59531378198</v>
      </c>
      <c r="G205" s="17">
        <f t="shared" si="19"/>
        <v>0.95819226901882282</v>
      </c>
      <c r="H205" s="17">
        <f t="shared" si="20"/>
        <v>0.87620126922996633</v>
      </c>
      <c r="I205" s="17">
        <v>0.95819226901882282</v>
      </c>
      <c r="J205" s="17">
        <f t="shared" si="21"/>
        <v>5044654224064</v>
      </c>
    </row>
    <row r="206" spans="1:10" x14ac:dyDescent="0.25">
      <c r="A206" s="17" t="s">
        <v>222</v>
      </c>
      <c r="B206" s="17">
        <v>59056</v>
      </c>
      <c r="C206" s="17">
        <v>4522</v>
      </c>
      <c r="D206" s="17">
        <f t="shared" si="18"/>
        <v>267051232</v>
      </c>
      <c r="E206" s="17">
        <f t="shared" si="22"/>
        <v>2071451</v>
      </c>
      <c r="F206" s="17">
        <f t="shared" si="23"/>
        <v>59798429430</v>
      </c>
      <c r="G206" s="17">
        <f t="shared" si="19"/>
        <v>0.96028858942484696</v>
      </c>
      <c r="H206" s="17">
        <f t="shared" si="20"/>
        <v>0.88013181200439317</v>
      </c>
      <c r="I206" s="17">
        <v>0.96028858942484696</v>
      </c>
      <c r="J206" s="17">
        <f t="shared" si="21"/>
        <v>15770977556992</v>
      </c>
    </row>
    <row r="207" spans="1:10" x14ac:dyDescent="0.25">
      <c r="A207" s="17" t="s">
        <v>169</v>
      </c>
      <c r="B207" s="17">
        <v>59527</v>
      </c>
      <c r="C207" s="17">
        <v>3426</v>
      </c>
      <c r="D207" s="17">
        <f t="shared" si="18"/>
        <v>203939502</v>
      </c>
      <c r="E207" s="17">
        <f t="shared" si="22"/>
        <v>2074877</v>
      </c>
      <c r="F207" s="17">
        <f t="shared" si="23"/>
        <v>60002368932</v>
      </c>
      <c r="G207" s="17">
        <f t="shared" si="19"/>
        <v>0.96187682332821689</v>
      </c>
      <c r="H207" s="17">
        <f t="shared" si="20"/>
        <v>0.88313345678244959</v>
      </c>
      <c r="I207" s="17">
        <v>0.96187682332821689</v>
      </c>
      <c r="J207" s="17">
        <f t="shared" si="21"/>
        <v>12139906735554</v>
      </c>
    </row>
    <row r="208" spans="1:10" x14ac:dyDescent="0.25">
      <c r="A208" s="17" t="s">
        <v>215</v>
      </c>
      <c r="B208" s="17">
        <v>60704</v>
      </c>
      <c r="C208" s="17">
        <v>4162</v>
      </c>
      <c r="D208" s="17">
        <f t="shared" si="18"/>
        <v>252650048</v>
      </c>
      <c r="E208" s="17">
        <f t="shared" si="22"/>
        <v>2079039</v>
      </c>
      <c r="F208" s="17">
        <f t="shared" si="23"/>
        <v>60255018980</v>
      </c>
      <c r="G208" s="17">
        <f t="shared" si="19"/>
        <v>0.96380625400709186</v>
      </c>
      <c r="H208" s="17">
        <f t="shared" si="20"/>
        <v>0.88685203846877192</v>
      </c>
      <c r="I208" s="17">
        <v>0.96380625400709186</v>
      </c>
      <c r="J208" s="17">
        <f t="shared" si="21"/>
        <v>15336868513792</v>
      </c>
    </row>
    <row r="209" spans="1:10" x14ac:dyDescent="0.25">
      <c r="A209" s="17" t="s">
        <v>211</v>
      </c>
      <c r="B209" s="17">
        <v>60907</v>
      </c>
      <c r="C209" s="17">
        <v>1050</v>
      </c>
      <c r="D209" s="17">
        <f t="shared" si="18"/>
        <v>63952350</v>
      </c>
      <c r="E209" s="17">
        <f t="shared" si="22"/>
        <v>2080089</v>
      </c>
      <c r="F209" s="17">
        <f t="shared" si="23"/>
        <v>60318971330</v>
      </c>
      <c r="G209" s="17">
        <f t="shared" si="19"/>
        <v>0.96429301571127701</v>
      </c>
      <c r="H209" s="17">
        <f t="shared" si="20"/>
        <v>0.88779330897075615</v>
      </c>
      <c r="I209" s="17">
        <v>0.96429301571127701</v>
      </c>
      <c r="J209" s="17">
        <f t="shared" si="21"/>
        <v>3895145781450</v>
      </c>
    </row>
    <row r="210" spans="1:10" x14ac:dyDescent="0.25">
      <c r="A210" s="17" t="s">
        <v>206</v>
      </c>
      <c r="B210" s="17">
        <v>61968</v>
      </c>
      <c r="C210" s="17">
        <v>345</v>
      </c>
      <c r="D210" s="17">
        <f t="shared" si="18"/>
        <v>21378960</v>
      </c>
      <c r="E210" s="17">
        <f t="shared" si="22"/>
        <v>2080434</v>
      </c>
      <c r="F210" s="17">
        <f t="shared" si="23"/>
        <v>60340350290</v>
      </c>
      <c r="G210" s="17">
        <f t="shared" si="19"/>
        <v>0.96445295169979506</v>
      </c>
      <c r="H210" s="17">
        <f t="shared" si="20"/>
        <v>0.88810797112798878</v>
      </c>
      <c r="I210" s="17">
        <v>0.96445295169979506</v>
      </c>
      <c r="J210" s="17">
        <f t="shared" si="21"/>
        <v>1324811393280</v>
      </c>
    </row>
    <row r="211" spans="1:10" x14ac:dyDescent="0.25">
      <c r="A211" s="17" t="s">
        <v>223</v>
      </c>
      <c r="B211" s="17">
        <v>62362</v>
      </c>
      <c r="C211" s="17">
        <v>1282</v>
      </c>
      <c r="D211" s="17">
        <f t="shared" si="18"/>
        <v>79948084</v>
      </c>
      <c r="E211" s="17">
        <f t="shared" si="22"/>
        <v>2081716</v>
      </c>
      <c r="F211" s="17">
        <f t="shared" si="23"/>
        <v>60420298374</v>
      </c>
      <c r="G211" s="17">
        <f t="shared" si="19"/>
        <v>0.96504726456147638</v>
      </c>
      <c r="H211" s="17">
        <f t="shared" si="20"/>
        <v>0.88928467179902504</v>
      </c>
      <c r="I211" s="17">
        <v>0.96504726456147638</v>
      </c>
      <c r="J211" s="17">
        <f t="shared" si="21"/>
        <v>4985722414408</v>
      </c>
    </row>
    <row r="212" spans="1:10" x14ac:dyDescent="0.25">
      <c r="A212" s="17" t="s">
        <v>213</v>
      </c>
      <c r="B212" s="17">
        <v>63723</v>
      </c>
      <c r="C212" s="17">
        <v>198</v>
      </c>
      <c r="D212" s="17">
        <f t="shared" si="18"/>
        <v>12617154</v>
      </c>
      <c r="E212" s="17">
        <f t="shared" si="22"/>
        <v>2081914</v>
      </c>
      <c r="F212" s="17">
        <f t="shared" si="23"/>
        <v>60432915528</v>
      </c>
      <c r="G212" s="17">
        <f t="shared" si="19"/>
        <v>0.96513905391140842</v>
      </c>
      <c r="H212" s="17">
        <f t="shared" si="20"/>
        <v>0.88947037498083459</v>
      </c>
      <c r="I212" s="17">
        <v>0.96513905391140842</v>
      </c>
      <c r="J212" s="17">
        <f t="shared" si="21"/>
        <v>804002904342</v>
      </c>
    </row>
    <row r="213" spans="1:10" x14ac:dyDescent="0.25">
      <c r="A213" s="17" t="s">
        <v>144</v>
      </c>
      <c r="B213" s="17">
        <v>64511</v>
      </c>
      <c r="C213" s="17">
        <v>226</v>
      </c>
      <c r="D213" s="17">
        <f t="shared" si="18"/>
        <v>14579486</v>
      </c>
      <c r="E213" s="17">
        <f t="shared" si="22"/>
        <v>2082140</v>
      </c>
      <c r="F213" s="17">
        <f t="shared" si="23"/>
        <v>60447495014</v>
      </c>
      <c r="G213" s="17">
        <f t="shared" si="19"/>
        <v>0.96524382357345206</v>
      </c>
      <c r="H213" s="17">
        <f t="shared" si="20"/>
        <v>0.88968496037301936</v>
      </c>
      <c r="I213" s="17">
        <v>0.96524382357345206</v>
      </c>
      <c r="J213" s="17">
        <f t="shared" si="21"/>
        <v>940537221346</v>
      </c>
    </row>
    <row r="214" spans="1:10" x14ac:dyDescent="0.25">
      <c r="A214" s="17" t="s">
        <v>214</v>
      </c>
      <c r="B214" s="17">
        <v>64789</v>
      </c>
      <c r="C214" s="17">
        <v>3101</v>
      </c>
      <c r="D214" s="17">
        <f t="shared" si="18"/>
        <v>200910689</v>
      </c>
      <c r="E214" s="17">
        <f t="shared" si="22"/>
        <v>2085241</v>
      </c>
      <c r="F214" s="17">
        <f t="shared" si="23"/>
        <v>60648405703</v>
      </c>
      <c r="G214" s="17">
        <f t="shared" si="19"/>
        <v>0.96668139313981238</v>
      </c>
      <c r="H214" s="17">
        <f t="shared" si="20"/>
        <v>0.89264202614290911</v>
      </c>
      <c r="I214" s="17">
        <v>0.96668139313981238</v>
      </c>
      <c r="J214" s="17">
        <f t="shared" si="21"/>
        <v>13016802629621</v>
      </c>
    </row>
    <row r="215" spans="1:10" x14ac:dyDescent="0.25">
      <c r="A215" s="17" t="s">
        <v>224</v>
      </c>
      <c r="B215" s="17">
        <v>65126</v>
      </c>
      <c r="C215" s="17">
        <v>7197</v>
      </c>
      <c r="D215" s="17">
        <f t="shared" si="18"/>
        <v>468711822</v>
      </c>
      <c r="E215" s="17">
        <f t="shared" si="22"/>
        <v>2092438</v>
      </c>
      <c r="F215" s="17">
        <f t="shared" si="23"/>
        <v>61117117525</v>
      </c>
      <c r="G215" s="17">
        <f t="shared" si="19"/>
        <v>0.97001779693507018</v>
      </c>
      <c r="H215" s="17">
        <f t="shared" si="20"/>
        <v>0.89954067196248944</v>
      </c>
      <c r="I215" s="17">
        <v>0.97001779693507018</v>
      </c>
      <c r="J215" s="17">
        <f t="shared" si="21"/>
        <v>30525326119572</v>
      </c>
    </row>
    <row r="216" spans="1:10" x14ac:dyDescent="0.25">
      <c r="A216" s="17" t="s">
        <v>201</v>
      </c>
      <c r="B216" s="17">
        <v>66602</v>
      </c>
      <c r="C216" s="17">
        <v>12402</v>
      </c>
      <c r="D216" s="17">
        <f t="shared" si="18"/>
        <v>825998004</v>
      </c>
      <c r="E216" s="17">
        <f t="shared" si="22"/>
        <v>2104840</v>
      </c>
      <c r="F216" s="17">
        <f t="shared" si="23"/>
        <v>61943115529</v>
      </c>
      <c r="G216" s="17">
        <f t="shared" si="19"/>
        <v>0.97576714803536024</v>
      </c>
      <c r="H216" s="17">
        <f t="shared" si="20"/>
        <v>0.9116979665085535</v>
      </c>
      <c r="I216" s="17">
        <v>0.97576714803536024</v>
      </c>
      <c r="J216" s="17">
        <f t="shared" si="21"/>
        <v>55013119062408</v>
      </c>
    </row>
    <row r="217" spans="1:10" x14ac:dyDescent="0.25">
      <c r="A217" s="17" t="s">
        <v>199</v>
      </c>
      <c r="B217" s="17">
        <v>66755</v>
      </c>
      <c r="C217" s="17">
        <v>5793</v>
      </c>
      <c r="D217" s="17">
        <f t="shared" si="18"/>
        <v>386711715</v>
      </c>
      <c r="E217" s="17">
        <f t="shared" si="22"/>
        <v>2110633</v>
      </c>
      <c r="F217" s="17">
        <f t="shared" si="23"/>
        <v>62329827244</v>
      </c>
      <c r="G217" s="17">
        <f t="shared" si="19"/>
        <v>0.97845268189473611</v>
      </c>
      <c r="H217" s="17">
        <f t="shared" si="20"/>
        <v>0.91738970934679476</v>
      </c>
      <c r="I217" s="17">
        <v>0.97845268189473611</v>
      </c>
      <c r="J217" s="17">
        <f t="shared" si="21"/>
        <v>25814940534825</v>
      </c>
    </row>
    <row r="218" spans="1:10" x14ac:dyDescent="0.25">
      <c r="A218" s="17" t="s">
        <v>210</v>
      </c>
      <c r="B218" s="17">
        <v>67087</v>
      </c>
      <c r="C218" s="17">
        <v>188</v>
      </c>
      <c r="D218" s="17">
        <f t="shared" si="18"/>
        <v>12612356</v>
      </c>
      <c r="E218" s="17">
        <f t="shared" si="22"/>
        <v>2110821</v>
      </c>
      <c r="F218" s="17">
        <f t="shared" si="23"/>
        <v>62342439600</v>
      </c>
      <c r="G218" s="17">
        <f t="shared" si="19"/>
        <v>0.97853983541891409</v>
      </c>
      <c r="H218" s="17">
        <f t="shared" si="20"/>
        <v>0.91757534191015355</v>
      </c>
      <c r="I218" s="17">
        <v>0.97853983541891409</v>
      </c>
      <c r="J218" s="17">
        <f t="shared" si="21"/>
        <v>846125126972</v>
      </c>
    </row>
    <row r="219" spans="1:10" x14ac:dyDescent="0.25">
      <c r="A219" s="17" t="s">
        <v>221</v>
      </c>
      <c r="B219" s="17">
        <v>70575</v>
      </c>
      <c r="C219" s="17">
        <v>653</v>
      </c>
      <c r="D219" s="17">
        <f t="shared" si="18"/>
        <v>46085475</v>
      </c>
      <c r="E219" s="17">
        <f t="shared" si="22"/>
        <v>2111474</v>
      </c>
      <c r="F219" s="17">
        <f t="shared" si="23"/>
        <v>62388525075</v>
      </c>
      <c r="G219" s="17">
        <f t="shared" si="19"/>
        <v>0.97884255484065974</v>
      </c>
      <c r="H219" s="17">
        <f t="shared" si="20"/>
        <v>0.91825364221010231</v>
      </c>
      <c r="I219" s="17">
        <v>0.97884255484065974</v>
      </c>
      <c r="J219" s="17">
        <f t="shared" si="21"/>
        <v>3252482398125</v>
      </c>
    </row>
    <row r="220" spans="1:10" x14ac:dyDescent="0.25">
      <c r="A220" s="17" t="s">
        <v>235</v>
      </c>
      <c r="B220" s="17">
        <v>72025</v>
      </c>
      <c r="C220" s="17">
        <v>1595</v>
      </c>
      <c r="D220" s="17">
        <f t="shared" si="18"/>
        <v>114879875</v>
      </c>
      <c r="E220" s="17">
        <f t="shared" si="22"/>
        <v>2113069</v>
      </c>
      <c r="F220" s="17">
        <f t="shared" si="23"/>
        <v>62503404950</v>
      </c>
      <c r="G220" s="17">
        <f t="shared" si="19"/>
        <v>0.97958196904844574</v>
      </c>
      <c r="H220" s="17">
        <f t="shared" si="20"/>
        <v>0.91994447980417238</v>
      </c>
      <c r="I220" s="17">
        <v>0.97958196904844574</v>
      </c>
      <c r="J220" s="17">
        <f t="shared" si="21"/>
        <v>8274222996875</v>
      </c>
    </row>
    <row r="221" spans="1:10" x14ac:dyDescent="0.25">
      <c r="A221" s="17" t="s">
        <v>232</v>
      </c>
      <c r="B221" s="17">
        <v>72108</v>
      </c>
      <c r="C221" s="17">
        <v>4484</v>
      </c>
      <c r="D221" s="17">
        <f t="shared" si="18"/>
        <v>323332272</v>
      </c>
      <c r="E221" s="17">
        <f t="shared" si="22"/>
        <v>2117553</v>
      </c>
      <c r="F221" s="17">
        <f t="shared" si="23"/>
        <v>62826737222</v>
      </c>
      <c r="G221" s="17">
        <f t="shared" si="19"/>
        <v>0.98166067331660423</v>
      </c>
      <c r="H221" s="17">
        <f t="shared" si="20"/>
        <v>0.92470338436316213</v>
      </c>
      <c r="I221" s="17">
        <v>0.98166067331660423</v>
      </c>
      <c r="J221" s="17">
        <f t="shared" si="21"/>
        <v>23314843469376</v>
      </c>
    </row>
    <row r="222" spans="1:10" x14ac:dyDescent="0.25">
      <c r="A222" s="17" t="s">
        <v>217</v>
      </c>
      <c r="B222" s="17">
        <v>72624</v>
      </c>
      <c r="C222" s="17">
        <v>1741</v>
      </c>
      <c r="D222" s="17">
        <f t="shared" si="18"/>
        <v>126438384</v>
      </c>
      <c r="E222" s="17">
        <f t="shared" si="22"/>
        <v>2119294</v>
      </c>
      <c r="F222" s="17">
        <f t="shared" si="23"/>
        <v>62953175606</v>
      </c>
      <c r="G222" s="17">
        <f t="shared" si="19"/>
        <v>0.9824677705804008</v>
      </c>
      <c r="H222" s="17">
        <f t="shared" si="20"/>
        <v>0.92656434367392626</v>
      </c>
      <c r="I222" s="17">
        <v>0.9824677705804008</v>
      </c>
      <c r="J222" s="17">
        <f t="shared" si="21"/>
        <v>9182461199616</v>
      </c>
    </row>
    <row r="223" spans="1:10" x14ac:dyDescent="0.25">
      <c r="A223" s="17" t="s">
        <v>225</v>
      </c>
      <c r="B223" s="17">
        <v>72842</v>
      </c>
      <c r="C223" s="17">
        <v>317</v>
      </c>
      <c r="D223" s="17">
        <f t="shared" si="18"/>
        <v>23090914</v>
      </c>
      <c r="E223" s="17">
        <f t="shared" si="22"/>
        <v>2119611</v>
      </c>
      <c r="F223" s="17">
        <f t="shared" si="23"/>
        <v>62976266520</v>
      </c>
      <c r="G223" s="17">
        <f t="shared" si="19"/>
        <v>0.98261472625680713</v>
      </c>
      <c r="H223" s="17">
        <f t="shared" si="20"/>
        <v>0.92690420290055442</v>
      </c>
      <c r="I223" s="17">
        <v>0.98261472625680713</v>
      </c>
      <c r="J223" s="17">
        <f t="shared" si="21"/>
        <v>1681988357588</v>
      </c>
    </row>
    <row r="224" spans="1:10" x14ac:dyDescent="0.25">
      <c r="A224" s="17" t="s">
        <v>216</v>
      </c>
      <c r="B224" s="17">
        <v>74646</v>
      </c>
      <c r="C224" s="17">
        <v>2212</v>
      </c>
      <c r="D224" s="17">
        <f t="shared" si="18"/>
        <v>165116952</v>
      </c>
      <c r="E224" s="17">
        <f t="shared" si="22"/>
        <v>2121823</v>
      </c>
      <c r="F224" s="17">
        <f t="shared" si="23"/>
        <v>63141383472</v>
      </c>
      <c r="G224" s="17">
        <f t="shared" si="19"/>
        <v>0.98364017091362388</v>
      </c>
      <c r="H224" s="17">
        <f t="shared" si="20"/>
        <v>0.92933444535912124</v>
      </c>
      <c r="I224" s="17">
        <v>0.98364017091362388</v>
      </c>
      <c r="J224" s="17">
        <f t="shared" si="21"/>
        <v>12325319998992</v>
      </c>
    </row>
    <row r="225" spans="1:10" x14ac:dyDescent="0.25">
      <c r="A225" s="17" t="s">
        <v>240</v>
      </c>
      <c r="B225" s="17">
        <v>76052</v>
      </c>
      <c r="C225" s="17">
        <v>588</v>
      </c>
      <c r="D225" s="17">
        <f t="shared" si="18"/>
        <v>44718576</v>
      </c>
      <c r="E225" s="17">
        <f t="shared" si="22"/>
        <v>2122411</v>
      </c>
      <c r="F225" s="17">
        <f t="shared" si="23"/>
        <v>63186102048</v>
      </c>
      <c r="G225" s="17">
        <f t="shared" si="19"/>
        <v>0.98391275746796758</v>
      </c>
      <c r="H225" s="17">
        <f t="shared" si="20"/>
        <v>0.92999262721607467</v>
      </c>
      <c r="I225" s="17">
        <v>0.98391275746796758</v>
      </c>
      <c r="J225" s="17">
        <f t="shared" si="21"/>
        <v>3400937141952</v>
      </c>
    </row>
    <row r="226" spans="1:10" x14ac:dyDescent="0.25">
      <c r="A226" s="17" t="s">
        <v>229</v>
      </c>
      <c r="B226" s="17">
        <v>79580</v>
      </c>
      <c r="C226" s="17">
        <v>1418</v>
      </c>
      <c r="D226" s="17">
        <f t="shared" si="18"/>
        <v>112844440</v>
      </c>
      <c r="E226" s="17">
        <f t="shared" si="22"/>
        <v>2123829</v>
      </c>
      <c r="F226" s="17">
        <f t="shared" si="23"/>
        <v>63298946488</v>
      </c>
      <c r="G226" s="17">
        <f t="shared" si="19"/>
        <v>0.98457011755990531</v>
      </c>
      <c r="H226" s="17">
        <f t="shared" si="20"/>
        <v>0.93165350664716551</v>
      </c>
      <c r="I226" s="17">
        <v>0.98457011755990531</v>
      </c>
      <c r="J226" s="17">
        <f t="shared" si="21"/>
        <v>8980160535200</v>
      </c>
    </row>
    <row r="227" spans="1:10" x14ac:dyDescent="0.25">
      <c r="A227" s="17" t="s">
        <v>241</v>
      </c>
      <c r="B227" s="17">
        <v>80448</v>
      </c>
      <c r="C227" s="17">
        <v>400</v>
      </c>
      <c r="D227" s="17">
        <f t="shared" si="18"/>
        <v>32179200</v>
      </c>
      <c r="E227" s="17">
        <f t="shared" si="22"/>
        <v>2124229</v>
      </c>
      <c r="F227" s="17">
        <f t="shared" si="23"/>
        <v>63331125688</v>
      </c>
      <c r="G227" s="17">
        <f t="shared" si="19"/>
        <v>0.98475555059007103</v>
      </c>
      <c r="H227" s="17">
        <f t="shared" si="20"/>
        <v>0.93212713008301185</v>
      </c>
      <c r="I227" s="17">
        <v>0.98475555059007103</v>
      </c>
      <c r="J227" s="17">
        <f t="shared" si="21"/>
        <v>2588752281600</v>
      </c>
    </row>
    <row r="228" spans="1:10" x14ac:dyDescent="0.25">
      <c r="A228" s="17" t="s">
        <v>227</v>
      </c>
      <c r="B228" s="17">
        <v>80573</v>
      </c>
      <c r="C228" s="17">
        <v>885</v>
      </c>
      <c r="D228" s="17">
        <f t="shared" si="18"/>
        <v>71307105</v>
      </c>
      <c r="E228" s="17">
        <f t="shared" si="22"/>
        <v>2125114</v>
      </c>
      <c r="F228" s="17">
        <f t="shared" si="23"/>
        <v>63402432793</v>
      </c>
      <c r="G228" s="17">
        <f t="shared" si="19"/>
        <v>0.98516582116931284</v>
      </c>
      <c r="H228" s="17">
        <f t="shared" si="20"/>
        <v>0.93317665014784734</v>
      </c>
      <c r="I228" s="17">
        <v>0.98516582116931284</v>
      </c>
      <c r="J228" s="17">
        <f t="shared" si="21"/>
        <v>5745427371165</v>
      </c>
    </row>
    <row r="229" spans="1:10" x14ac:dyDescent="0.25">
      <c r="A229" s="17" t="s">
        <v>233</v>
      </c>
      <c r="B229" s="17">
        <v>80876</v>
      </c>
      <c r="C229" s="17">
        <v>1488</v>
      </c>
      <c r="D229" s="17">
        <f t="shared" si="18"/>
        <v>120343488</v>
      </c>
      <c r="E229" s="17">
        <f t="shared" si="22"/>
        <v>2126602</v>
      </c>
      <c r="F229" s="17">
        <f t="shared" si="23"/>
        <v>63522776281</v>
      </c>
      <c r="G229" s="17">
        <f t="shared" si="19"/>
        <v>0.98585563204152959</v>
      </c>
      <c r="H229" s="17">
        <f t="shared" si="20"/>
        <v>0.9349479028908706</v>
      </c>
      <c r="I229" s="17">
        <v>0.98585563204152959</v>
      </c>
      <c r="J229" s="17">
        <f t="shared" si="21"/>
        <v>9732899935488</v>
      </c>
    </row>
    <row r="230" spans="1:10" x14ac:dyDescent="0.25">
      <c r="A230" s="17" t="s">
        <v>219</v>
      </c>
      <c r="B230" s="17">
        <v>81384</v>
      </c>
      <c r="C230" s="17">
        <v>1839</v>
      </c>
      <c r="D230" s="17">
        <f t="shared" si="18"/>
        <v>149665176</v>
      </c>
      <c r="E230" s="17">
        <f t="shared" si="22"/>
        <v>2128441</v>
      </c>
      <c r="F230" s="17">
        <f t="shared" si="23"/>
        <v>63672441457</v>
      </c>
      <c r="G230" s="17">
        <f t="shared" si="19"/>
        <v>0.9867081603977168</v>
      </c>
      <c r="H230" s="17">
        <f t="shared" si="20"/>
        <v>0.93715072132276667</v>
      </c>
      <c r="I230" s="17">
        <v>0.9867081603977168</v>
      </c>
      <c r="J230" s="17">
        <f t="shared" si="21"/>
        <v>12180350683584</v>
      </c>
    </row>
    <row r="231" spans="1:10" x14ac:dyDescent="0.25">
      <c r="A231" s="17" t="s">
        <v>228</v>
      </c>
      <c r="B231" s="17">
        <v>81572</v>
      </c>
      <c r="C231" s="17">
        <v>319</v>
      </c>
      <c r="D231" s="17">
        <f t="shared" si="18"/>
        <v>26021468</v>
      </c>
      <c r="E231" s="17">
        <f t="shared" si="22"/>
        <v>2128760</v>
      </c>
      <c r="F231" s="17">
        <f t="shared" si="23"/>
        <v>63698462925</v>
      </c>
      <c r="G231" s="17">
        <f t="shared" si="19"/>
        <v>0.98685604323927401</v>
      </c>
      <c r="H231" s="17">
        <f t="shared" si="20"/>
        <v>0.93753371335115532</v>
      </c>
      <c r="I231" s="17">
        <v>0.98685604323927401</v>
      </c>
      <c r="J231" s="17">
        <f t="shared" si="21"/>
        <v>2122623187696</v>
      </c>
    </row>
    <row r="232" spans="1:10" x14ac:dyDescent="0.25">
      <c r="A232" s="17" t="s">
        <v>238</v>
      </c>
      <c r="B232" s="17">
        <v>82370</v>
      </c>
      <c r="C232" s="17">
        <v>358</v>
      </c>
      <c r="D232" s="17">
        <f t="shared" si="18"/>
        <v>29488460</v>
      </c>
      <c r="E232" s="17">
        <f t="shared" si="22"/>
        <v>2129118</v>
      </c>
      <c r="F232" s="17">
        <f t="shared" si="23"/>
        <v>63727951385</v>
      </c>
      <c r="G232" s="17">
        <f t="shared" si="19"/>
        <v>0.98702200580127231</v>
      </c>
      <c r="H232" s="17">
        <f t="shared" si="20"/>
        <v>0.93796773364199593</v>
      </c>
      <c r="I232" s="17">
        <v>0.98702200580127231</v>
      </c>
      <c r="J232" s="17">
        <f t="shared" si="21"/>
        <v>2428964450200</v>
      </c>
    </row>
    <row r="233" spans="1:10" x14ac:dyDescent="0.25">
      <c r="A233" s="17" t="s">
        <v>231</v>
      </c>
      <c r="B233" s="17">
        <v>83007</v>
      </c>
      <c r="C233" s="17">
        <v>982</v>
      </c>
      <c r="D233" s="17">
        <f t="shared" si="18"/>
        <v>81512874</v>
      </c>
      <c r="E233" s="17">
        <f t="shared" si="22"/>
        <v>2130100</v>
      </c>
      <c r="F233" s="17">
        <f t="shared" si="23"/>
        <v>63809464259</v>
      </c>
      <c r="G233" s="17">
        <f t="shared" si="19"/>
        <v>0.98747724389032931</v>
      </c>
      <c r="H233" s="17">
        <f t="shared" si="20"/>
        <v>0.93916746537707918</v>
      </c>
      <c r="I233" s="17">
        <v>0.98747724389032931</v>
      </c>
      <c r="J233" s="17">
        <f t="shared" si="21"/>
        <v>6766139132118</v>
      </c>
    </row>
    <row r="234" spans="1:10" x14ac:dyDescent="0.25">
      <c r="A234" s="17" t="s">
        <v>243</v>
      </c>
      <c r="B234" s="17">
        <v>85548</v>
      </c>
      <c r="C234" s="17">
        <v>182</v>
      </c>
      <c r="D234" s="17">
        <f t="shared" si="18"/>
        <v>15569736</v>
      </c>
      <c r="E234" s="17">
        <f t="shared" si="22"/>
        <v>2130282</v>
      </c>
      <c r="F234" s="17">
        <f t="shared" si="23"/>
        <v>63825033995</v>
      </c>
      <c r="G234" s="17">
        <f t="shared" si="19"/>
        <v>0.98756161591905478</v>
      </c>
      <c r="H234" s="17">
        <f t="shared" si="20"/>
        <v>0.93939662557557824</v>
      </c>
      <c r="I234" s="17">
        <v>0.98756161591905478</v>
      </c>
      <c r="J234" s="17">
        <f t="shared" si="21"/>
        <v>1331959775328</v>
      </c>
    </row>
    <row r="235" spans="1:10" x14ac:dyDescent="0.25">
      <c r="A235" s="17" t="s">
        <v>236</v>
      </c>
      <c r="B235" s="17">
        <v>86917</v>
      </c>
      <c r="C235" s="17">
        <v>938</v>
      </c>
      <c r="D235" s="17">
        <f t="shared" si="18"/>
        <v>81528146</v>
      </c>
      <c r="E235" s="17">
        <f t="shared" si="22"/>
        <v>2131220</v>
      </c>
      <c r="F235" s="17">
        <f t="shared" si="23"/>
        <v>63906562141</v>
      </c>
      <c r="G235" s="17">
        <f t="shared" si="19"/>
        <v>0.9879964563747935</v>
      </c>
      <c r="H235" s="17">
        <f t="shared" si="20"/>
        <v>0.94059658208868924</v>
      </c>
      <c r="I235" s="17">
        <v>0.9879964563747935</v>
      </c>
      <c r="J235" s="17">
        <f t="shared" si="21"/>
        <v>7086181865882</v>
      </c>
    </row>
    <row r="236" spans="1:10" x14ac:dyDescent="0.25">
      <c r="A236" s="17" t="s">
        <v>226</v>
      </c>
      <c r="B236" s="17">
        <v>94149</v>
      </c>
      <c r="C236" s="17">
        <v>3854</v>
      </c>
      <c r="D236" s="17">
        <f t="shared" si="18"/>
        <v>362850246</v>
      </c>
      <c r="E236" s="17">
        <f t="shared" si="22"/>
        <v>2135074</v>
      </c>
      <c r="F236" s="17">
        <f t="shared" si="23"/>
        <v>64269412387</v>
      </c>
      <c r="G236" s="17">
        <f t="shared" si="19"/>
        <v>0.98978310362044086</v>
      </c>
      <c r="H236" s="17">
        <f t="shared" si="20"/>
        <v>0.94593712443306732</v>
      </c>
      <c r="I236" s="17">
        <v>0.98978310362044086</v>
      </c>
      <c r="J236" s="17">
        <f t="shared" si="21"/>
        <v>34161987810654</v>
      </c>
    </row>
    <row r="237" spans="1:10" x14ac:dyDescent="0.25">
      <c r="A237" s="17" t="s">
        <v>209</v>
      </c>
      <c r="B237" s="17">
        <v>95369</v>
      </c>
      <c r="C237" s="17">
        <v>474</v>
      </c>
      <c r="D237" s="17">
        <f t="shared" si="18"/>
        <v>45204906</v>
      </c>
      <c r="E237" s="17">
        <f t="shared" si="22"/>
        <v>2135548</v>
      </c>
      <c r="F237" s="17">
        <f t="shared" si="23"/>
        <v>64314617293</v>
      </c>
      <c r="G237" s="17">
        <f t="shared" si="19"/>
        <v>0.99000284176118725</v>
      </c>
      <c r="H237" s="17">
        <f t="shared" si="20"/>
        <v>0.94660246424564287</v>
      </c>
      <c r="I237" s="17">
        <v>0.99000284176118725</v>
      </c>
      <c r="J237" s="17">
        <f t="shared" si="21"/>
        <v>4311146680314</v>
      </c>
    </row>
    <row r="238" spans="1:10" x14ac:dyDescent="0.25">
      <c r="A238" s="17" t="s">
        <v>244</v>
      </c>
      <c r="B238" s="17">
        <v>96755</v>
      </c>
      <c r="C238" s="17">
        <v>5253</v>
      </c>
      <c r="D238" s="17">
        <f t="shared" si="18"/>
        <v>508254015</v>
      </c>
      <c r="E238" s="17">
        <f t="shared" si="22"/>
        <v>2140801</v>
      </c>
      <c r="F238" s="17">
        <f t="shared" si="23"/>
        <v>64822871308</v>
      </c>
      <c r="G238" s="17">
        <f t="shared" si="19"/>
        <v>0.99243804102983946</v>
      </c>
      <c r="H238" s="17">
        <f t="shared" si="20"/>
        <v>0.95408310431335741</v>
      </c>
      <c r="I238" s="17">
        <v>0.99243804102983946</v>
      </c>
      <c r="J238" s="17">
        <f t="shared" si="21"/>
        <v>49176117221325</v>
      </c>
    </row>
    <row r="239" spans="1:10" x14ac:dyDescent="0.25">
      <c r="A239" s="17" t="s">
        <v>234</v>
      </c>
      <c r="B239" s="17">
        <v>99026</v>
      </c>
      <c r="C239" s="17">
        <v>578</v>
      </c>
      <c r="D239" s="17">
        <f t="shared" si="18"/>
        <v>57237028</v>
      </c>
      <c r="E239" s="17">
        <f t="shared" si="22"/>
        <v>2141379</v>
      </c>
      <c r="F239" s="17">
        <f t="shared" si="23"/>
        <v>64880108336</v>
      </c>
      <c r="G239" s="17">
        <f t="shared" si="19"/>
        <v>0.992705991758429</v>
      </c>
      <c r="H239" s="17">
        <f t="shared" si="20"/>
        <v>0.95492553662550295</v>
      </c>
      <c r="I239" s="17">
        <v>0.992705991758429</v>
      </c>
      <c r="J239" s="17">
        <f t="shared" si="21"/>
        <v>5667953934728</v>
      </c>
    </row>
    <row r="240" spans="1:10" x14ac:dyDescent="0.25">
      <c r="A240" s="17" t="s">
        <v>245</v>
      </c>
      <c r="B240" s="17">
        <v>100534</v>
      </c>
      <c r="C240" s="17">
        <v>832</v>
      </c>
      <c r="D240" s="17">
        <f t="shared" si="18"/>
        <v>83644288</v>
      </c>
      <c r="E240" s="17">
        <f t="shared" si="22"/>
        <v>2142211</v>
      </c>
      <c r="F240" s="17">
        <f t="shared" si="23"/>
        <v>64963752624</v>
      </c>
      <c r="G240" s="17">
        <f t="shared" si="19"/>
        <v>0.99309169246117379</v>
      </c>
      <c r="H240" s="17">
        <f t="shared" si="20"/>
        <v>0.95615663917222504</v>
      </c>
      <c r="I240" s="17">
        <v>0.99309169246117379</v>
      </c>
      <c r="J240" s="17">
        <f t="shared" si="21"/>
        <v>8409094849792</v>
      </c>
    </row>
    <row r="241" spans="1:10" x14ac:dyDescent="0.25">
      <c r="A241" s="17" t="s">
        <v>239</v>
      </c>
      <c r="B241" s="17">
        <v>109374</v>
      </c>
      <c r="C241" s="17">
        <v>93</v>
      </c>
      <c r="D241" s="17">
        <f t="shared" si="18"/>
        <v>10171782</v>
      </c>
      <c r="E241" s="17">
        <f t="shared" si="22"/>
        <v>2142304</v>
      </c>
      <c r="F241" s="17">
        <f t="shared" si="23"/>
        <v>64973924406</v>
      </c>
      <c r="G241" s="17">
        <f t="shared" si="19"/>
        <v>0.99313480564068735</v>
      </c>
      <c r="H241" s="17">
        <f t="shared" si="20"/>
        <v>0.95630635061127633</v>
      </c>
      <c r="I241" s="17">
        <v>0.99313480564068735</v>
      </c>
      <c r="J241" s="17">
        <f t="shared" si="21"/>
        <v>1112528484468</v>
      </c>
    </row>
    <row r="242" spans="1:10" x14ac:dyDescent="0.25">
      <c r="A242" s="17" t="s">
        <v>242</v>
      </c>
      <c r="B242" s="17">
        <v>110908</v>
      </c>
      <c r="C242" s="17">
        <v>1171</v>
      </c>
      <c r="D242" s="17">
        <f t="shared" si="18"/>
        <v>129873268</v>
      </c>
      <c r="E242" s="17">
        <f t="shared" si="22"/>
        <v>2143475</v>
      </c>
      <c r="F242" s="17">
        <f t="shared" si="23"/>
        <v>65103797674</v>
      </c>
      <c r="G242" s="17">
        <f t="shared" si="19"/>
        <v>0.99367766083649767</v>
      </c>
      <c r="H242" s="17">
        <f t="shared" si="20"/>
        <v>0.95821786560900013</v>
      </c>
      <c r="I242" s="17">
        <v>0.99367766083649767</v>
      </c>
      <c r="J242" s="17">
        <f t="shared" si="21"/>
        <v>14403984407344</v>
      </c>
    </row>
    <row r="243" spans="1:10" x14ac:dyDescent="0.25">
      <c r="A243" s="17" t="s">
        <v>237</v>
      </c>
      <c r="B243" s="17">
        <v>110999</v>
      </c>
      <c r="C243" s="17">
        <v>1308</v>
      </c>
      <c r="D243" s="17">
        <f t="shared" si="18"/>
        <v>145186692</v>
      </c>
      <c r="E243" s="17">
        <f t="shared" si="22"/>
        <v>2144783</v>
      </c>
      <c r="F243" s="17">
        <f t="shared" si="23"/>
        <v>65248984366</v>
      </c>
      <c r="G243" s="17">
        <f t="shared" si="19"/>
        <v>0.99428402684513972</v>
      </c>
      <c r="H243" s="17">
        <f t="shared" si="20"/>
        <v>0.96035476832579258</v>
      </c>
      <c r="I243" s="17">
        <v>0.99428402684513972</v>
      </c>
      <c r="J243" s="17">
        <f t="shared" si="21"/>
        <v>16115577625308</v>
      </c>
    </row>
    <row r="244" spans="1:10" x14ac:dyDescent="0.25">
      <c r="A244" s="17" t="s">
        <v>246</v>
      </c>
      <c r="B244" s="17">
        <v>111055</v>
      </c>
      <c r="C244" s="17">
        <v>1506</v>
      </c>
      <c r="D244" s="17">
        <f t="shared" si="18"/>
        <v>167248830</v>
      </c>
      <c r="E244" s="17">
        <f t="shared" si="22"/>
        <v>2146289</v>
      </c>
      <c r="F244" s="17">
        <f t="shared" si="23"/>
        <v>65416233196</v>
      </c>
      <c r="G244" s="17">
        <f t="shared" si="19"/>
        <v>0.99498218220371393</v>
      </c>
      <c r="H244" s="17">
        <f t="shared" si="20"/>
        <v>0.96281638842529416</v>
      </c>
      <c r="I244" s="17">
        <v>0.99498218220371393</v>
      </c>
      <c r="J244" s="17">
        <f t="shared" si="21"/>
        <v>18573818815650</v>
      </c>
    </row>
    <row r="245" spans="1:10" x14ac:dyDescent="0.25">
      <c r="A245" s="17" t="s">
        <v>247</v>
      </c>
      <c r="B245" s="17">
        <v>113476</v>
      </c>
      <c r="C245" s="17">
        <v>447</v>
      </c>
      <c r="D245" s="17">
        <f t="shared" si="18"/>
        <v>50723772</v>
      </c>
      <c r="E245" s="17">
        <f t="shared" si="22"/>
        <v>2146736</v>
      </c>
      <c r="F245" s="17">
        <f t="shared" si="23"/>
        <v>65466956968</v>
      </c>
      <c r="G245" s="17">
        <f t="shared" si="19"/>
        <v>0.99518940361492425</v>
      </c>
      <c r="H245" s="17">
        <f t="shared" si="20"/>
        <v>0.96356295661759617</v>
      </c>
      <c r="I245" s="17">
        <v>0.99518940361492425</v>
      </c>
      <c r="J245" s="17">
        <f t="shared" si="21"/>
        <v>5755930751472</v>
      </c>
    </row>
    <row r="246" spans="1:10" x14ac:dyDescent="0.25">
      <c r="A246" s="17" t="s">
        <v>251</v>
      </c>
      <c r="B246" s="17">
        <v>126176</v>
      </c>
      <c r="C246" s="17">
        <v>445</v>
      </c>
      <c r="D246" s="17">
        <f t="shared" si="18"/>
        <v>56148320</v>
      </c>
      <c r="E246" s="17">
        <f t="shared" si="22"/>
        <v>2147181</v>
      </c>
      <c r="F246" s="17">
        <f t="shared" si="23"/>
        <v>65523105288</v>
      </c>
      <c r="G246" s="17">
        <f t="shared" si="19"/>
        <v>0.99539569786098359</v>
      </c>
      <c r="H246" s="17">
        <f t="shared" si="20"/>
        <v>0.9643893649880777</v>
      </c>
      <c r="I246" s="17">
        <v>0.99539569786098359</v>
      </c>
      <c r="J246" s="17">
        <f t="shared" si="21"/>
        <v>7084570424320</v>
      </c>
    </row>
    <row r="247" spans="1:10" x14ac:dyDescent="0.25">
      <c r="A247" s="17" t="s">
        <v>248</v>
      </c>
      <c r="B247" s="17">
        <v>151681</v>
      </c>
      <c r="C247" s="17">
        <v>260</v>
      </c>
      <c r="D247" s="17">
        <f t="shared" si="18"/>
        <v>39437060</v>
      </c>
      <c r="E247" s="17">
        <f t="shared" si="22"/>
        <v>2147441</v>
      </c>
      <c r="F247" s="17">
        <f t="shared" si="23"/>
        <v>65562542348</v>
      </c>
      <c r="G247" s="17">
        <f t="shared" si="19"/>
        <v>0.99551622933059136</v>
      </c>
      <c r="H247" s="17">
        <f t="shared" si="20"/>
        <v>0.96496981185614406</v>
      </c>
      <c r="I247" s="17">
        <v>0.99551622933059136</v>
      </c>
      <c r="J247" s="17">
        <f t="shared" si="21"/>
        <v>5981852697860</v>
      </c>
    </row>
    <row r="248" spans="1:10" x14ac:dyDescent="0.25">
      <c r="A248" s="17" t="s">
        <v>249</v>
      </c>
      <c r="B248" s="17">
        <v>172292</v>
      </c>
      <c r="C248" s="17">
        <v>376</v>
      </c>
      <c r="D248" s="17">
        <f t="shared" si="18"/>
        <v>64781792</v>
      </c>
      <c r="E248" s="17">
        <f t="shared" si="22"/>
        <v>2147817</v>
      </c>
      <c r="F248" s="17">
        <f t="shared" si="23"/>
        <v>65627324140</v>
      </c>
      <c r="G248" s="17">
        <f t="shared" si="19"/>
        <v>0.99569053637894722</v>
      </c>
      <c r="H248" s="17">
        <f t="shared" si="20"/>
        <v>0.96592329034247437</v>
      </c>
      <c r="I248" s="17">
        <v>0.99569053637894722</v>
      </c>
      <c r="J248" s="17">
        <f t="shared" si="21"/>
        <v>11161384507264</v>
      </c>
    </row>
    <row r="249" spans="1:10" x14ac:dyDescent="0.25">
      <c r="A249" s="17" t="s">
        <v>252</v>
      </c>
      <c r="B249" s="17">
        <v>179325</v>
      </c>
      <c r="C249" s="17">
        <v>2147</v>
      </c>
      <c r="D249" s="17">
        <f t="shared" si="18"/>
        <v>385010775</v>
      </c>
      <c r="E249" s="17">
        <f t="shared" si="22"/>
        <v>2149964</v>
      </c>
      <c r="F249" s="17">
        <f t="shared" si="23"/>
        <v>66012334915</v>
      </c>
      <c r="G249" s="17">
        <f t="shared" si="19"/>
        <v>0.99668584816836203</v>
      </c>
      <c r="H249" s="17">
        <f t="shared" si="20"/>
        <v>0.97158999821878467</v>
      </c>
      <c r="I249" s="17">
        <v>0.99668584816836203</v>
      </c>
      <c r="J249" s="17">
        <f t="shared" si="21"/>
        <v>69042057226875</v>
      </c>
    </row>
    <row r="250" spans="1:10" x14ac:dyDescent="0.25">
      <c r="A250" s="17" t="s">
        <v>250</v>
      </c>
      <c r="B250" s="17">
        <v>180423</v>
      </c>
      <c r="C250" s="17">
        <v>1604</v>
      </c>
      <c r="D250" s="17">
        <f t="shared" si="18"/>
        <v>289398492</v>
      </c>
      <c r="E250" s="17">
        <f t="shared" si="22"/>
        <v>2151568</v>
      </c>
      <c r="F250" s="17">
        <f t="shared" si="23"/>
        <v>66301733407</v>
      </c>
      <c r="G250" s="17">
        <f t="shared" si="19"/>
        <v>0.99742943461932687</v>
      </c>
      <c r="H250" s="17">
        <f t="shared" si="20"/>
        <v>0.97584945488985764</v>
      </c>
      <c r="I250" s="17">
        <v>0.99742943461932687</v>
      </c>
      <c r="J250" s="17">
        <f t="shared" si="21"/>
        <v>52214144122116</v>
      </c>
    </row>
    <row r="251" spans="1:10" x14ac:dyDescent="0.25">
      <c r="A251" s="17" t="s">
        <v>254</v>
      </c>
      <c r="B251" s="17">
        <v>276186</v>
      </c>
      <c r="C251" s="17">
        <v>1351</v>
      </c>
      <c r="D251" s="17">
        <f t="shared" si="18"/>
        <v>373127286</v>
      </c>
      <c r="E251" s="17">
        <f t="shared" si="22"/>
        <v>2152919</v>
      </c>
      <c r="F251" s="17">
        <f t="shared" si="23"/>
        <v>66674860693</v>
      </c>
      <c r="G251" s="17">
        <f t="shared" si="19"/>
        <v>0.99805573467871178</v>
      </c>
      <c r="H251" s="17">
        <f t="shared" si="20"/>
        <v>0.98134125789314364</v>
      </c>
      <c r="I251" s="17">
        <v>0.99805573467871178</v>
      </c>
      <c r="J251" s="17">
        <f t="shared" si="21"/>
        <v>103052532611196</v>
      </c>
    </row>
    <row r="252" spans="1:10" x14ac:dyDescent="0.25">
      <c r="A252" s="17" t="s">
        <v>253</v>
      </c>
      <c r="B252" s="17">
        <v>285377</v>
      </c>
      <c r="C252" s="17">
        <v>967</v>
      </c>
      <c r="D252" s="17">
        <f t="shared" si="18"/>
        <v>275959559</v>
      </c>
      <c r="E252" s="17">
        <f t="shared" si="22"/>
        <v>2153886</v>
      </c>
      <c r="F252" s="17">
        <f t="shared" si="23"/>
        <v>66950820252</v>
      </c>
      <c r="G252" s="17">
        <f t="shared" si="19"/>
        <v>0.99850401902913755</v>
      </c>
      <c r="H252" s="17">
        <f t="shared" si="20"/>
        <v>0.98540291618446918</v>
      </c>
      <c r="I252" s="17">
        <v>0.99850401902913755</v>
      </c>
      <c r="J252" s="17">
        <f t="shared" si="21"/>
        <v>78752511068743</v>
      </c>
    </row>
    <row r="253" spans="1:10" x14ac:dyDescent="0.25">
      <c r="A253" s="17" t="s">
        <v>255</v>
      </c>
      <c r="B253" s="17">
        <v>307333</v>
      </c>
      <c r="C253" s="17">
        <v>3227</v>
      </c>
      <c r="D253" s="17">
        <f t="shared" si="18"/>
        <v>991763591</v>
      </c>
      <c r="E253" s="17">
        <f t="shared" si="22"/>
        <v>2157113</v>
      </c>
      <c r="F253" s="17">
        <f t="shared" si="23"/>
        <v>67942583843</v>
      </c>
      <c r="G253" s="17">
        <f t="shared" si="19"/>
        <v>1</v>
      </c>
      <c r="H253" s="17">
        <f t="shared" si="20"/>
        <v>1</v>
      </c>
      <c r="I253" s="17">
        <v>1</v>
      </c>
      <c r="J253" s="17">
        <f t="shared" si="21"/>
        <v>304801679712803</v>
      </c>
    </row>
    <row r="254" spans="1:10" x14ac:dyDescent="0.25">
      <c r="C254" s="17">
        <f>SUM(C3:C253)</f>
        <v>2157113</v>
      </c>
      <c r="D254" s="17">
        <f>SUM(D3:D253)</f>
        <v>67942583843</v>
      </c>
      <c r="J254" s="17">
        <f>SUM(J3:J253)</f>
        <v>2945344348759325</v>
      </c>
    </row>
    <row r="255" spans="1:10" x14ac:dyDescent="0.25">
      <c r="I255" s="17" t="s">
        <v>271</v>
      </c>
      <c r="J255" s="17">
        <f>(J254/C254)</f>
        <v>1365410318.6802568</v>
      </c>
    </row>
    <row r="256" spans="1:10" ht="15.75" thickBot="1" x14ac:dyDescent="0.3"/>
    <row r="257" spans="3:10" ht="16.5" thickTop="1" thickBot="1" x14ac:dyDescent="0.3">
      <c r="C257" s="61" t="s">
        <v>269</v>
      </c>
      <c r="D257" s="62">
        <f>D254/C254</f>
        <v>31496.997998250441</v>
      </c>
    </row>
    <row r="258" spans="3:10" ht="15.75" thickBot="1" x14ac:dyDescent="0.3">
      <c r="C258" s="63" t="s">
        <v>273</v>
      </c>
      <c r="D258" s="64">
        <f>J255-D257^2</f>
        <v>373349435.77846456</v>
      </c>
    </row>
    <row r="259" spans="3:10" ht="15.75" thickBot="1" x14ac:dyDescent="0.3">
      <c r="C259" s="135" t="s">
        <v>274</v>
      </c>
      <c r="D259" s="136">
        <f>D258^(1/2)</f>
        <v>19322.252347448124</v>
      </c>
    </row>
    <row r="260" spans="3:10" ht="16.5" thickTop="1" thickBot="1" x14ac:dyDescent="0.3">
      <c r="C260" s="137" t="s">
        <v>279</v>
      </c>
      <c r="D260" s="156">
        <f>D259/D257</f>
        <v>0.61346330048728503</v>
      </c>
      <c r="F260" s="85">
        <v>2008</v>
      </c>
    </row>
    <row r="261" spans="3:10" ht="15.75" thickBot="1" x14ac:dyDescent="0.3">
      <c r="F261" s="93" t="s">
        <v>282</v>
      </c>
      <c r="G261" s="91" t="s">
        <v>281</v>
      </c>
      <c r="H261" s="92" t="s">
        <v>280</v>
      </c>
      <c r="I261" s="86" t="s">
        <v>281</v>
      </c>
    </row>
    <row r="262" spans="3:10" ht="16.5" thickTop="1" thickBot="1" x14ac:dyDescent="0.3">
      <c r="F262" s="94">
        <v>0.10700598438746603</v>
      </c>
      <c r="G262" s="90">
        <v>0.1</v>
      </c>
      <c r="H262" s="83">
        <v>5.1267468279525434E-2</v>
      </c>
      <c r="I262" s="87">
        <v>5.16E-2</v>
      </c>
      <c r="J262" s="65"/>
    </row>
    <row r="263" spans="3:10" ht="15.75" thickBot="1" x14ac:dyDescent="0.3">
      <c r="F263" s="95">
        <v>0.19919911474271398</v>
      </c>
      <c r="G263" s="66">
        <v>0.2</v>
      </c>
      <c r="H263" s="71">
        <v>0.10799163481852099</v>
      </c>
      <c r="I263" s="88">
        <v>0.108</v>
      </c>
    </row>
    <row r="264" spans="3:10" ht="15.75" thickBot="1" x14ac:dyDescent="0.3">
      <c r="F264" s="95">
        <v>0.2990209599589822</v>
      </c>
      <c r="G264" s="66">
        <v>0.3</v>
      </c>
      <c r="H264" s="71">
        <v>0.18121782447148607</v>
      </c>
      <c r="I264" s="88">
        <v>0.1812</v>
      </c>
    </row>
    <row r="265" spans="3:10" ht="15.75" thickBot="1" x14ac:dyDescent="0.3">
      <c r="F265" s="95">
        <v>0.39864578258069927</v>
      </c>
      <c r="G265" s="66">
        <v>0.4</v>
      </c>
      <c r="H265" s="71">
        <v>0.26683489578337316</v>
      </c>
      <c r="I265" s="88">
        <v>0.26679999999999998</v>
      </c>
    </row>
    <row r="266" spans="3:10" ht="15.75" thickBot="1" x14ac:dyDescent="0.3">
      <c r="F266" s="95">
        <v>0.60214926153613646</v>
      </c>
      <c r="G266" s="66">
        <v>0.6</v>
      </c>
      <c r="H266" s="71">
        <v>0.46512736642493602</v>
      </c>
      <c r="I266" s="88">
        <v>0.46510000000000001</v>
      </c>
    </row>
    <row r="267" spans="3:10" ht="15.75" thickBot="1" x14ac:dyDescent="0.3">
      <c r="F267" s="95">
        <v>0.8235558359715045</v>
      </c>
      <c r="G267" s="66">
        <v>0.8</v>
      </c>
      <c r="H267" s="71">
        <v>0.6971706579993453</v>
      </c>
      <c r="I267" s="88">
        <v>0.69720000000000004</v>
      </c>
    </row>
    <row r="268" spans="3:10" ht="15.75" thickBot="1" x14ac:dyDescent="0.3">
      <c r="F268" s="96">
        <v>0.89723255109954836</v>
      </c>
      <c r="G268" s="66">
        <v>0.9</v>
      </c>
      <c r="H268" s="89">
        <v>0.78524817826010218</v>
      </c>
      <c r="I268" s="88">
        <v>0.78520000000000001</v>
      </c>
    </row>
    <row r="274" spans="2:3" x14ac:dyDescent="0.25">
      <c r="B274" s="1"/>
      <c r="C274" s="84"/>
    </row>
    <row r="275" spans="2:3" x14ac:dyDescent="0.25">
      <c r="B275" s="1"/>
      <c r="C275" s="84"/>
    </row>
    <row r="276" spans="2:3" x14ac:dyDescent="0.25">
      <c r="B276" s="1"/>
      <c r="C276" s="84"/>
    </row>
    <row r="277" spans="2:3" x14ac:dyDescent="0.25">
      <c r="B277" s="1"/>
      <c r="C277" s="84"/>
    </row>
    <row r="278" spans="2:3" x14ac:dyDescent="0.25">
      <c r="B278" s="1"/>
      <c r="C278" s="84"/>
    </row>
    <row r="279" spans="2:3" x14ac:dyDescent="0.25">
      <c r="B279" s="84"/>
      <c r="C279" s="84"/>
    </row>
    <row r="280" spans="2:3" x14ac:dyDescent="0.25">
      <c r="B280" s="1"/>
      <c r="C280" s="84"/>
    </row>
    <row r="281" spans="2:3" x14ac:dyDescent="0.25">
      <c r="B281" s="1"/>
      <c r="C281" s="84"/>
    </row>
    <row r="282" spans="2:3" x14ac:dyDescent="0.25">
      <c r="B282" s="1"/>
      <c r="C282" s="1"/>
    </row>
  </sheetData>
  <sortState ref="A3:I253">
    <sortCondition ref="B3:B253"/>
  </sortState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40" sqref="K40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D1" workbookViewId="0">
      <selection activeCell="H4" sqref="H4"/>
    </sheetView>
  </sheetViews>
  <sheetFormatPr baseColWidth="10" defaultRowHeight="15" x14ac:dyDescent="0.25"/>
  <cols>
    <col min="2" max="2" width="12" bestFit="1" customWidth="1"/>
    <col min="4" max="4" width="12" bestFit="1" customWidth="1"/>
    <col min="5" max="5" width="22.140625" bestFit="1" customWidth="1"/>
    <col min="6" max="6" width="15.85546875" bestFit="1" customWidth="1"/>
    <col min="7" max="7" width="9.7109375" bestFit="1" customWidth="1"/>
    <col min="8" max="8" width="22.42578125" bestFit="1" customWidth="1"/>
  </cols>
  <sheetData>
    <row r="1" spans="1:9" ht="15.75" thickBot="1" x14ac:dyDescent="0.3">
      <c r="B1" s="112" t="s">
        <v>283</v>
      </c>
      <c r="C1" s="113" t="s">
        <v>284</v>
      </c>
      <c r="D1" s="142" t="s">
        <v>285</v>
      </c>
      <c r="E1" s="121" t="s">
        <v>259</v>
      </c>
      <c r="F1" s="150" t="s">
        <v>303</v>
      </c>
    </row>
    <row r="2" spans="1:9" x14ac:dyDescent="0.25">
      <c r="A2" s="114">
        <v>1996</v>
      </c>
      <c r="B2" s="117">
        <v>14571.996424307275</v>
      </c>
      <c r="C2" s="118">
        <v>6122.8171588025916</v>
      </c>
      <c r="D2" s="143">
        <v>0.42017696000729415</v>
      </c>
      <c r="E2" s="151">
        <v>2098055</v>
      </c>
      <c r="F2" s="147">
        <v>30572849958</v>
      </c>
    </row>
    <row r="3" spans="1:9" x14ac:dyDescent="0.25">
      <c r="A3" s="115">
        <v>2008</v>
      </c>
      <c r="B3" s="119">
        <v>31496.997998250441</v>
      </c>
      <c r="C3" s="58">
        <v>19322.252347448124</v>
      </c>
      <c r="D3" s="123">
        <v>0.61346330048728503</v>
      </c>
      <c r="E3" s="145">
        <v>2157113</v>
      </c>
      <c r="F3" s="148">
        <v>67942583843</v>
      </c>
    </row>
    <row r="4" spans="1:9" ht="15.75" thickBot="1" x14ac:dyDescent="0.3">
      <c r="A4" s="116">
        <v>2010</v>
      </c>
      <c r="B4" s="120">
        <v>29981.857703048056</v>
      </c>
      <c r="C4" s="121">
        <v>15733.220850255851</v>
      </c>
      <c r="D4" s="144">
        <v>0.52475803888083827</v>
      </c>
      <c r="E4" s="146">
        <v>2178339</v>
      </c>
      <c r="F4" s="149">
        <v>65310649927</v>
      </c>
    </row>
    <row r="6" spans="1:9" ht="15.75" thickBot="1" x14ac:dyDescent="0.3"/>
    <row r="7" spans="1:9" ht="15.75" thickBot="1" x14ac:dyDescent="0.3">
      <c r="B7" s="152" t="s">
        <v>304</v>
      </c>
      <c r="E7" s="161" t="s">
        <v>316</v>
      </c>
      <c r="F7" s="163" t="s">
        <v>317</v>
      </c>
      <c r="G7" s="161" t="s">
        <v>285</v>
      </c>
      <c r="H7" s="164" t="s">
        <v>319</v>
      </c>
      <c r="I7" s="164" t="s">
        <v>318</v>
      </c>
    </row>
    <row r="8" spans="1:9" ht="15.75" thickBot="1" x14ac:dyDescent="0.3">
      <c r="A8" s="58">
        <v>1995</v>
      </c>
      <c r="B8" s="153">
        <v>4.2000000000000003E-2</v>
      </c>
      <c r="D8" s="165">
        <v>1996</v>
      </c>
      <c r="E8" s="166">
        <v>14572</v>
      </c>
      <c r="F8" s="168">
        <v>6122.82</v>
      </c>
      <c r="G8" s="169">
        <v>0.42</v>
      </c>
      <c r="H8" s="170">
        <v>3.09</v>
      </c>
      <c r="I8" s="171">
        <v>3.67</v>
      </c>
    </row>
    <row r="9" spans="1:9" ht="15.75" thickBot="1" x14ac:dyDescent="0.3">
      <c r="A9" s="58">
        <v>1996</v>
      </c>
      <c r="B9" s="153">
        <v>3.2000000000000001E-2</v>
      </c>
      <c r="D9" s="172">
        <v>2008</v>
      </c>
      <c r="E9" s="166">
        <v>31497</v>
      </c>
      <c r="F9" s="168">
        <v>19322.25</v>
      </c>
      <c r="G9" s="169">
        <v>0.61</v>
      </c>
      <c r="H9" s="170">
        <v>4.2</v>
      </c>
      <c r="I9" s="171">
        <v>7</v>
      </c>
    </row>
    <row r="10" spans="1:9" ht="15.75" thickBot="1" x14ac:dyDescent="0.3">
      <c r="A10" s="58">
        <v>1997</v>
      </c>
      <c r="B10" s="153">
        <v>0.02</v>
      </c>
      <c r="D10" s="172">
        <v>2010</v>
      </c>
      <c r="E10" s="166">
        <v>29982</v>
      </c>
      <c r="F10" s="168">
        <v>15733.22</v>
      </c>
      <c r="G10" s="169">
        <v>0.52</v>
      </c>
      <c r="H10" s="170">
        <v>3.8</v>
      </c>
      <c r="I10" s="171">
        <v>4.8</v>
      </c>
    </row>
    <row r="11" spans="1:9" x14ac:dyDescent="0.25">
      <c r="A11" s="58">
        <v>1998</v>
      </c>
      <c r="B11" s="153">
        <v>1.4E-2</v>
      </c>
    </row>
    <row r="12" spans="1:9" ht="15.75" thickBot="1" x14ac:dyDescent="0.3">
      <c r="A12" s="58">
        <v>1999</v>
      </c>
      <c r="B12" s="153">
        <v>2.9000000000000001E-2</v>
      </c>
    </row>
    <row r="13" spans="1:9" ht="15.75" thickBot="1" x14ac:dyDescent="0.3">
      <c r="A13" s="58">
        <v>2000</v>
      </c>
      <c r="B13" s="153">
        <v>0.04</v>
      </c>
      <c r="D13" s="173"/>
      <c r="E13" s="161" t="s">
        <v>320</v>
      </c>
      <c r="F13" s="162" t="s">
        <v>321</v>
      </c>
      <c r="G13" s="162" t="s">
        <v>259</v>
      </c>
      <c r="H13" s="162" t="s">
        <v>322</v>
      </c>
    </row>
    <row r="14" spans="1:9" ht="15.75" thickBot="1" x14ac:dyDescent="0.3">
      <c r="A14" s="58">
        <v>2001</v>
      </c>
      <c r="B14" s="153">
        <v>2.7E-2</v>
      </c>
      <c r="D14" s="174">
        <v>1996</v>
      </c>
      <c r="E14" s="175">
        <v>30572849958</v>
      </c>
      <c r="F14" s="175">
        <v>30572849958</v>
      </c>
      <c r="G14" s="175">
        <v>2098055</v>
      </c>
      <c r="H14" s="175">
        <v>14572</v>
      </c>
    </row>
    <row r="15" spans="1:9" ht="15.75" thickBot="1" x14ac:dyDescent="0.3">
      <c r="A15" s="58">
        <v>2002</v>
      </c>
      <c r="B15" s="153">
        <v>0.04</v>
      </c>
      <c r="D15" s="174">
        <v>2008</v>
      </c>
      <c r="E15" s="175">
        <v>67942583843</v>
      </c>
      <c r="F15" s="175">
        <v>47247972207</v>
      </c>
      <c r="G15" s="175">
        <v>2157113</v>
      </c>
      <c r="H15" s="175">
        <v>21903</v>
      </c>
    </row>
    <row r="16" spans="1:9" ht="15.75" thickBot="1" x14ac:dyDescent="0.3">
      <c r="A16" s="58">
        <v>2003</v>
      </c>
      <c r="B16" s="153">
        <v>2.5999999999999999E-2</v>
      </c>
      <c r="D16" s="174">
        <v>2010</v>
      </c>
      <c r="E16" s="175">
        <v>65310649927</v>
      </c>
      <c r="F16" s="175">
        <v>43773894405</v>
      </c>
      <c r="G16" s="175">
        <v>2178339</v>
      </c>
      <c r="H16" s="175">
        <v>20095</v>
      </c>
    </row>
    <row r="17" spans="1:5" x14ac:dyDescent="0.25">
      <c r="A17" s="58">
        <v>2004</v>
      </c>
      <c r="B17" s="153">
        <v>3.2000000000000001E-2</v>
      </c>
    </row>
    <row r="18" spans="1:5" ht="15.75" thickBot="1" x14ac:dyDescent="0.3">
      <c r="A18" s="58">
        <v>2005</v>
      </c>
      <c r="B18" s="153">
        <v>3.6999999999999998E-2</v>
      </c>
    </row>
    <row r="19" spans="1:5" ht="15.75" thickBot="1" x14ac:dyDescent="0.3">
      <c r="A19" s="58">
        <v>2006</v>
      </c>
      <c r="B19" s="153">
        <v>2.7E-2</v>
      </c>
      <c r="E19" s="176" t="s">
        <v>323</v>
      </c>
    </row>
    <row r="20" spans="1:5" ht="15.75" thickBot="1" x14ac:dyDescent="0.3">
      <c r="A20" s="58">
        <v>2007</v>
      </c>
      <c r="B20" s="153">
        <v>4.2000000000000003E-2</v>
      </c>
      <c r="D20" s="176" t="s">
        <v>324</v>
      </c>
      <c r="E20" s="177">
        <v>0.438</v>
      </c>
    </row>
    <row r="21" spans="1:5" ht="15.75" thickBot="1" x14ac:dyDescent="0.3">
      <c r="A21" s="58">
        <v>2008</v>
      </c>
      <c r="B21" s="153">
        <v>1.4E-2</v>
      </c>
      <c r="D21" s="178" t="s">
        <v>325</v>
      </c>
      <c r="E21" s="177">
        <v>0.49199999999999999</v>
      </c>
    </row>
    <row r="22" spans="1:5" ht="15.75" thickBot="1" x14ac:dyDescent="0.3">
      <c r="A22" s="58">
        <v>2009</v>
      </c>
      <c r="B22" s="153">
        <v>8.0000000000000002E-3</v>
      </c>
      <c r="D22" s="178" t="s">
        <v>326</v>
      </c>
      <c r="E22" s="177">
        <v>3.7999999999999999E-2</v>
      </c>
    </row>
    <row r="23" spans="1:5" x14ac:dyDescent="0.25">
      <c r="A23" s="58">
        <v>2010</v>
      </c>
      <c r="B23" s="153">
        <v>0.03</v>
      </c>
    </row>
  </sheetData>
  <hyperlinks>
    <hyperlink ref="H7" location="_ftn1" display="_ftn1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22" workbookViewId="0">
      <selection activeCell="E2" sqref="E2"/>
    </sheetView>
  </sheetViews>
  <sheetFormatPr baseColWidth="10" defaultRowHeight="15" x14ac:dyDescent="0.25"/>
  <cols>
    <col min="1" max="1" width="17.7109375" bestFit="1" customWidth="1"/>
    <col min="2" max="3" width="11.7109375" bestFit="1" customWidth="1"/>
  </cols>
  <sheetData>
    <row r="1" spans="1:4" ht="15.75" thickBot="1" x14ac:dyDescent="0.3"/>
    <row r="2" spans="1:4" ht="15.75" thickBot="1" x14ac:dyDescent="0.3">
      <c r="A2" s="127" t="s">
        <v>289</v>
      </c>
      <c r="B2" s="128" t="s">
        <v>286</v>
      </c>
      <c r="C2" s="128" t="s">
        <v>287</v>
      </c>
      <c r="D2" s="129" t="s">
        <v>288</v>
      </c>
    </row>
    <row r="3" spans="1:4" x14ac:dyDescent="0.25">
      <c r="A3" s="130" t="s">
        <v>290</v>
      </c>
      <c r="B3" s="126">
        <f>SUM('Año 1996'!C3:C45)</f>
        <v>160674</v>
      </c>
      <c r="C3" s="126">
        <f>SUM('Año 2008'!C3)</f>
        <v>396</v>
      </c>
      <c r="D3" s="131">
        <v>0</v>
      </c>
    </row>
    <row r="4" spans="1:4" x14ac:dyDescent="0.25">
      <c r="A4" s="119" t="s">
        <v>291</v>
      </c>
      <c r="B4" s="125">
        <f>SUM('Año 1996'!C46:C105)</f>
        <v>476202</v>
      </c>
      <c r="C4" s="125">
        <f>SUM('Año 2008'!C4:C13)</f>
        <v>5177</v>
      </c>
      <c r="D4" s="132">
        <f>SUM(Año2010!$E$11:$E$17)</f>
        <v>1850</v>
      </c>
    </row>
    <row r="5" spans="1:4" x14ac:dyDescent="0.25">
      <c r="A5" s="119" t="s">
        <v>292</v>
      </c>
      <c r="B5" s="125">
        <f>SUM('Año 1996'!C106:C137)</f>
        <v>285422</v>
      </c>
      <c r="C5" s="125">
        <f>SUM('Año 2008'!C14:C37)</f>
        <v>134319</v>
      </c>
      <c r="D5" s="132">
        <f>SUM(Año2010!$E$18:$E$42)</f>
        <v>24775</v>
      </c>
    </row>
    <row r="6" spans="1:4" x14ac:dyDescent="0.25">
      <c r="A6" s="119" t="s">
        <v>295</v>
      </c>
      <c r="B6" s="125">
        <f>SUM('Año 1996'!C138:C164)</f>
        <v>932822</v>
      </c>
      <c r="C6" s="125">
        <f>SUM('Año 2008'!C38:C51)</f>
        <v>93927</v>
      </c>
      <c r="D6" s="132">
        <f>SUM(Año2010!$E$43:$E$54)</f>
        <v>150680</v>
      </c>
    </row>
    <row r="7" spans="1:4" x14ac:dyDescent="0.25">
      <c r="A7" s="119" t="s">
        <v>296</v>
      </c>
      <c r="B7" s="125">
        <f>SUM('Año 1996'!C165:C181)</f>
        <v>95812</v>
      </c>
      <c r="C7" s="125">
        <f>SUM('Año 2008'!C52:C69)</f>
        <v>126996</v>
      </c>
      <c r="D7" s="132">
        <f>SUM(Año2010!$E$55:$E$83)</f>
        <v>142264</v>
      </c>
    </row>
    <row r="8" spans="1:4" x14ac:dyDescent="0.25">
      <c r="A8" s="119" t="s">
        <v>293</v>
      </c>
      <c r="B8" s="125">
        <f>SUM('Año 1996'!C182:C222)</f>
        <v>110720</v>
      </c>
      <c r="C8" s="125">
        <f>SUM('Año 2008'!C70:C137)</f>
        <v>495403</v>
      </c>
      <c r="D8" s="132">
        <f>SUM(Año2010!$E$84:$E$151)</f>
        <v>981462</v>
      </c>
    </row>
    <row r="9" spans="1:4" ht="15.75" thickBot="1" x14ac:dyDescent="0.3">
      <c r="A9" s="120" t="s">
        <v>294</v>
      </c>
      <c r="B9" s="133">
        <f>SUM('Año 1996'!C223:C253)</f>
        <v>36403</v>
      </c>
      <c r="C9" s="133">
        <f>SUM('Año 2008'!C138:C253)</f>
        <v>1300895</v>
      </c>
      <c r="D9" s="134">
        <f>SUM(Año2010!$E$152:$E$261)</f>
        <v>877308</v>
      </c>
    </row>
  </sheetData>
  <pageMargins left="0.7" right="0.7" top="0.75" bottom="0.75" header="0.3" footer="0.3"/>
  <pageSetup paperSize="9" orientation="portrait" r:id="rId1"/>
  <ignoredErrors>
    <ignoredError sqref="B3:C9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0"/>
  <sheetViews>
    <sheetView topLeftCell="H237" workbookViewId="0">
      <selection activeCell="O1" sqref="O1"/>
    </sheetView>
  </sheetViews>
  <sheetFormatPr baseColWidth="10" defaultRowHeight="15" x14ac:dyDescent="0.25"/>
  <cols>
    <col min="1" max="1" width="5" bestFit="1" customWidth="1"/>
    <col min="2" max="2" width="13.28515625" bestFit="1" customWidth="1"/>
    <col min="3" max="3" width="18.7109375" bestFit="1" customWidth="1"/>
    <col min="4" max="5" width="12" bestFit="1" customWidth="1"/>
    <col min="6" max="6" width="20" bestFit="1" customWidth="1"/>
    <col min="7" max="7" width="5" bestFit="1" customWidth="1"/>
    <col min="8" max="8" width="13.28515625" bestFit="1" customWidth="1"/>
    <col min="9" max="9" width="18.7109375" bestFit="1" customWidth="1"/>
    <col min="10" max="11" width="12" bestFit="1" customWidth="1"/>
    <col min="12" max="12" width="20" bestFit="1" customWidth="1"/>
    <col min="13" max="13" width="5" bestFit="1" customWidth="1"/>
    <col min="14" max="14" width="13.28515625" bestFit="1" customWidth="1"/>
    <col min="15" max="15" width="18.7109375" bestFit="1" customWidth="1"/>
    <col min="16" max="17" width="12" bestFit="1" customWidth="1"/>
    <col min="18" max="18" width="20" bestFit="1" customWidth="1"/>
  </cols>
  <sheetData>
    <row r="1" spans="1:18" x14ac:dyDescent="0.25">
      <c r="A1" s="140">
        <v>1996</v>
      </c>
      <c r="B1" s="139" t="s">
        <v>264</v>
      </c>
      <c r="C1" s="139" t="s">
        <v>310</v>
      </c>
      <c r="D1" s="139" t="s">
        <v>298</v>
      </c>
      <c r="E1" s="139" t="s">
        <v>299</v>
      </c>
      <c r="F1" s="139" t="s">
        <v>297</v>
      </c>
      <c r="G1" s="138">
        <v>2008</v>
      </c>
      <c r="H1" s="139" t="s">
        <v>264</v>
      </c>
      <c r="I1" s="139" t="s">
        <v>310</v>
      </c>
      <c r="J1" s="139" t="s">
        <v>298</v>
      </c>
      <c r="K1" s="139" t="s">
        <v>299</v>
      </c>
      <c r="L1" s="139" t="s">
        <v>297</v>
      </c>
      <c r="M1" s="138">
        <v>2010</v>
      </c>
      <c r="N1" s="139" t="s">
        <v>264</v>
      </c>
      <c r="O1" s="139" t="s">
        <v>310</v>
      </c>
      <c r="P1" s="139" t="s">
        <v>298</v>
      </c>
      <c r="Q1" s="139" t="s">
        <v>299</v>
      </c>
      <c r="R1" s="139" t="s">
        <v>297</v>
      </c>
    </row>
    <row r="2" spans="1:18" x14ac:dyDescent="0.25">
      <c r="B2" s="58">
        <v>1.4346621037103412E-4</v>
      </c>
      <c r="C2" s="58">
        <v>5.9603668042179712E-5</v>
      </c>
      <c r="D2" s="58">
        <f>B2</f>
        <v>1.4346621037103412E-4</v>
      </c>
      <c r="E2" s="58">
        <f>C2</f>
        <v>5.9603668042179712E-5</v>
      </c>
      <c r="F2" s="58">
        <f>D2*E2</f>
        <v>8.5511123782246385E-9</v>
      </c>
      <c r="H2" s="58">
        <v>1.8357869986412395E-4</v>
      </c>
      <c r="I2" s="58">
        <v>4.8411111470245884E-5</v>
      </c>
      <c r="J2" s="58">
        <f>H2</f>
        <v>1.8357869986412395E-4</v>
      </c>
      <c r="K2" s="58">
        <f>I2</f>
        <v>4.8411111470245884E-5</v>
      </c>
      <c r="L2" s="58">
        <f>J2*K2</f>
        <v>8.8872489026849178E-9</v>
      </c>
      <c r="N2" s="58">
        <v>1.5975474891649096E-4</v>
      </c>
      <c r="O2" s="58">
        <v>5.0672899499532183E-5</v>
      </c>
      <c r="P2" s="58">
        <f>N2</f>
        <v>1.5975474891649096E-4</v>
      </c>
      <c r="Q2" s="123">
        <f>O2</f>
        <v>5.0672899499532183E-5</v>
      </c>
      <c r="R2" s="58">
        <f>P2*Q2</f>
        <v>8.0952363364183436E-9</v>
      </c>
    </row>
    <row r="3" spans="1:18" x14ac:dyDescent="0.25">
      <c r="B3" s="58">
        <v>2.1877405501762346E-4</v>
      </c>
      <c r="C3" s="58">
        <v>9.0957827085804199E-5</v>
      </c>
      <c r="D3" s="58">
        <f>B3-B2</f>
        <v>7.5307844646589341E-5</v>
      </c>
      <c r="E3" s="58">
        <f>C3+C2</f>
        <v>1.5056149512798393E-4</v>
      </c>
      <c r="F3" s="58">
        <f t="shared" ref="F3:F66" si="0">D3*E3</f>
        <v>1.1338461684856431E-8</v>
      </c>
      <c r="H3" s="58">
        <v>2.563611642041933E-4</v>
      </c>
      <c r="I3" s="58">
        <v>6.9723386012910136E-5</v>
      </c>
      <c r="J3" s="58">
        <f>H3-H2</f>
        <v>7.2782464340069347E-5</v>
      </c>
      <c r="K3" s="58">
        <f>I3+I2</f>
        <v>1.1813449748315602E-4</v>
      </c>
      <c r="L3" s="58">
        <f t="shared" ref="L3:L66" si="1">J3*K3</f>
        <v>8.5981198503998157E-9</v>
      </c>
      <c r="N3" s="58">
        <v>2.4835436541328047E-4</v>
      </c>
      <c r="O3" s="58">
        <v>7.9612268532187259E-5</v>
      </c>
      <c r="P3" s="58">
        <f>N3-N2</f>
        <v>8.8599616496789514E-5</v>
      </c>
      <c r="Q3" s="123">
        <f>O3+O2</f>
        <v>1.3028516803171946E-4</v>
      </c>
      <c r="R3" s="58">
        <f t="shared" ref="R3:R66" si="2">P3*Q3</f>
        <v>1.1543215922830124E-8</v>
      </c>
    </row>
    <row r="4" spans="1:18" x14ac:dyDescent="0.25">
      <c r="B4" s="58">
        <v>2.8740905267021121E-4</v>
      </c>
      <c r="C4" s="58">
        <v>1.1972217196068837E-4</v>
      </c>
      <c r="D4" s="58">
        <f t="shared" ref="D4:D67" si="3">B4-B3</f>
        <v>6.8634997652587747E-5</v>
      </c>
      <c r="E4" s="58">
        <f t="shared" ref="E4:E67" si="4">C4+C3</f>
        <v>2.1067999904649258E-4</v>
      </c>
      <c r="F4" s="58">
        <f t="shared" si="0"/>
        <v>1.4460021240003207E-8</v>
      </c>
      <c r="H4" s="58">
        <v>4.1536998757135115E-4</v>
      </c>
      <c r="I4" s="58">
        <v>1.1766280508956004E-4</v>
      </c>
      <c r="J4" s="58">
        <f t="shared" ref="J4:J67" si="5">H4-H3</f>
        <v>1.5900882336715785E-4</v>
      </c>
      <c r="K4" s="58">
        <f t="shared" ref="K4:K67" si="6">I4+I3</f>
        <v>1.8738619110247016E-4</v>
      </c>
      <c r="L4" s="58">
        <f t="shared" si="1"/>
        <v>2.9796057762457163E-8</v>
      </c>
      <c r="N4" s="58">
        <v>3.2455921690792845E-4</v>
      </c>
      <c r="O4" s="58">
        <v>1.0580701627872195E-4</v>
      </c>
      <c r="P4" s="58">
        <f t="shared" ref="P4:P67" si="7">N4-N3</f>
        <v>7.6204851494647975E-5</v>
      </c>
      <c r="Q4" s="123">
        <f t="shared" ref="Q4:Q67" si="8">O4+O3</f>
        <v>1.8541928481090921E-4</v>
      </c>
      <c r="R4" s="58">
        <f t="shared" si="2"/>
        <v>1.4129849063259173E-8</v>
      </c>
    </row>
    <row r="5" spans="1:18" x14ac:dyDescent="0.25">
      <c r="B5" s="58">
        <v>5.1285595468183629E-4</v>
      </c>
      <c r="C5" s="58">
        <v>2.1468466332110863E-4</v>
      </c>
      <c r="D5" s="58">
        <f t="shared" si="3"/>
        <v>2.2544690201162508E-4</v>
      </c>
      <c r="E5" s="58">
        <f t="shared" si="4"/>
        <v>3.34406835281797E-4</v>
      </c>
      <c r="F5" s="58">
        <f t="shared" si="0"/>
        <v>7.5390985025792936E-8</v>
      </c>
      <c r="H5" s="58">
        <v>5.2616622309540576E-4</v>
      </c>
      <c r="I5" s="58">
        <v>1.5270589390557805E-4</v>
      </c>
      <c r="J5" s="58">
        <f t="shared" si="5"/>
        <v>1.1079623552405461E-4</v>
      </c>
      <c r="K5" s="58">
        <f t="shared" si="6"/>
        <v>2.7036869899513808E-4</v>
      </c>
      <c r="L5" s="58">
        <f t="shared" si="1"/>
        <v>2.9955834052197545E-8</v>
      </c>
      <c r="N5" s="58">
        <v>4.407027556316992E-4</v>
      </c>
      <c r="O5" s="58">
        <v>1.4671428030053511E-4</v>
      </c>
      <c r="P5" s="58">
        <f t="shared" si="7"/>
        <v>1.1614353872377076E-4</v>
      </c>
      <c r="Q5" s="123">
        <f t="shared" si="8"/>
        <v>2.5252129657925705E-4</v>
      </c>
      <c r="R5" s="58">
        <f t="shared" si="2"/>
        <v>2.9328716987829741E-8</v>
      </c>
    </row>
    <row r="6" spans="1:18" x14ac:dyDescent="0.25">
      <c r="B6" s="58">
        <v>2.5561770306307507E-3</v>
      </c>
      <c r="C6" s="58">
        <v>1.0808387522064586E-3</v>
      </c>
      <c r="D6" s="58">
        <f t="shared" si="3"/>
        <v>2.0433210759489145E-3</v>
      </c>
      <c r="E6" s="58">
        <f t="shared" si="4"/>
        <v>1.2955234155275672E-3</v>
      </c>
      <c r="F6" s="58">
        <f t="shared" si="0"/>
        <v>2.6471702993328016E-6</v>
      </c>
      <c r="H6" s="58">
        <v>6.0312093061420523E-4</v>
      </c>
      <c r="I6" s="58">
        <v>1.7857002653940118E-4</v>
      </c>
      <c r="J6" s="58">
        <f t="shared" si="5"/>
        <v>7.695470751879947E-5</v>
      </c>
      <c r="K6" s="58">
        <f t="shared" si="6"/>
        <v>3.3127592044497926E-4</v>
      </c>
      <c r="L6" s="58">
        <f t="shared" si="1"/>
        <v>2.5493241565864459E-8</v>
      </c>
      <c r="N6" s="58">
        <v>6.280014267751714E-4</v>
      </c>
      <c r="O6" s="58">
        <v>2.1273953046754222E-4</v>
      </c>
      <c r="P6" s="58">
        <f t="shared" si="7"/>
        <v>1.872986711434722E-4</v>
      </c>
      <c r="Q6" s="123">
        <f t="shared" si="8"/>
        <v>3.5945381076807732E-4</v>
      </c>
      <c r="R6" s="58">
        <f t="shared" si="2"/>
        <v>6.7325221094318002E-8</v>
      </c>
    </row>
    <row r="7" spans="1:18" x14ac:dyDescent="0.25">
      <c r="B7" s="58">
        <v>2.6724752210976355E-3</v>
      </c>
      <c r="C7" s="58">
        <v>1.1306717249941766E-3</v>
      </c>
      <c r="D7" s="58">
        <f t="shared" si="3"/>
        <v>1.1629819046688481E-4</v>
      </c>
      <c r="E7" s="58">
        <f t="shared" si="4"/>
        <v>2.2115104772006352E-3</v>
      </c>
      <c r="F7" s="58">
        <f t="shared" si="0"/>
        <v>2.5719466669699078E-7</v>
      </c>
      <c r="H7" s="58">
        <v>7.7511006609296777E-4</v>
      </c>
      <c r="I7" s="58">
        <v>2.3665329003610706E-4</v>
      </c>
      <c r="J7" s="58">
        <f t="shared" si="5"/>
        <v>1.7198913547876254E-4</v>
      </c>
      <c r="K7" s="58">
        <f t="shared" si="6"/>
        <v>4.1522331657550826E-4</v>
      </c>
      <c r="L7" s="58">
        <f t="shared" si="1"/>
        <v>7.1413899248446196E-8</v>
      </c>
      <c r="N7" s="58">
        <v>7.7627954143042019E-4</v>
      </c>
      <c r="O7" s="58">
        <v>2.6760595736737019E-4</v>
      </c>
      <c r="P7" s="58">
        <f t="shared" si="7"/>
        <v>1.4827811465524879E-4</v>
      </c>
      <c r="Q7" s="123">
        <f t="shared" si="8"/>
        <v>4.8034548783491241E-4</v>
      </c>
      <c r="R7" s="58">
        <f t="shared" si="2"/>
        <v>7.122472331931655E-8</v>
      </c>
    </row>
    <row r="8" spans="1:18" x14ac:dyDescent="0.25">
      <c r="B8" s="58">
        <v>2.8230909103908143E-3</v>
      </c>
      <c r="C8" s="58">
        <v>1.197865853209968E-3</v>
      </c>
      <c r="D8" s="58">
        <f t="shared" si="3"/>
        <v>1.5061568929317874E-4</v>
      </c>
      <c r="E8" s="58">
        <f t="shared" si="4"/>
        <v>2.3285375782041446E-3</v>
      </c>
      <c r="F8" s="58">
        <f t="shared" si="0"/>
        <v>3.5071429238628631E-7</v>
      </c>
      <c r="H8" s="58">
        <v>1.4320065754552496E-3</v>
      </c>
      <c r="I8" s="58">
        <v>4.6925852972671146E-4</v>
      </c>
      <c r="J8" s="58">
        <f t="shared" si="5"/>
        <v>6.5689650936228187E-4</v>
      </c>
      <c r="K8" s="58">
        <f t="shared" si="6"/>
        <v>7.0591181976281854E-4</v>
      </c>
      <c r="L8" s="58">
        <f t="shared" si="1"/>
        <v>4.6371101031977174E-7</v>
      </c>
      <c r="N8" s="58">
        <v>8.4927093533192037E-4</v>
      </c>
      <c r="O8" s="58">
        <v>2.9474110304393081E-4</v>
      </c>
      <c r="P8" s="58">
        <f t="shared" si="7"/>
        <v>7.2991393901500183E-5</v>
      </c>
      <c r="Q8" s="123">
        <f t="shared" si="8"/>
        <v>5.62347060411301E-4</v>
      </c>
      <c r="R8" s="58">
        <f t="shared" si="2"/>
        <v>4.1046495795831994E-8</v>
      </c>
    </row>
    <row r="9" spans="1:18" x14ac:dyDescent="0.25">
      <c r="B9" s="58">
        <v>3.6047672725452859E-3</v>
      </c>
      <c r="C9" s="58">
        <v>1.5512617588858413E-3</v>
      </c>
      <c r="D9" s="58">
        <f t="shared" si="3"/>
        <v>7.8167636215447159E-4</v>
      </c>
      <c r="E9" s="58">
        <f t="shared" si="4"/>
        <v>2.7491276120958094E-3</v>
      </c>
      <c r="F9" s="58">
        <f t="shared" si="0"/>
        <v>2.1489280709214616E-6</v>
      </c>
      <c r="H9" s="58">
        <v>1.5173057693315093E-3</v>
      </c>
      <c r="I9" s="58">
        <v>4.9966585136720053E-4</v>
      </c>
      <c r="J9" s="58">
        <f t="shared" si="5"/>
        <v>8.5299193876259716E-5</v>
      </c>
      <c r="K9" s="58">
        <f t="shared" si="6"/>
        <v>9.6892438109391198E-4</v>
      </c>
      <c r="L9" s="58">
        <f t="shared" si="1"/>
        <v>8.2648468634364551E-8</v>
      </c>
      <c r="N9" s="58">
        <v>1.5364917948951012E-3</v>
      </c>
      <c r="O9" s="58">
        <v>5.7871214024429382E-4</v>
      </c>
      <c r="P9" s="58">
        <f t="shared" si="7"/>
        <v>6.8722085956318083E-4</v>
      </c>
      <c r="Q9" s="123">
        <f t="shared" si="8"/>
        <v>8.7345324328822458E-4</v>
      </c>
      <c r="R9" s="58">
        <f t="shared" si="2"/>
        <v>6.0025528864078181E-7</v>
      </c>
    </row>
    <row r="10" spans="1:18" x14ac:dyDescent="0.25">
      <c r="B10" s="58">
        <v>3.8292609107006253E-3</v>
      </c>
      <c r="C10" s="58">
        <v>1.6549121547224518E-3</v>
      </c>
      <c r="D10" s="58">
        <f t="shared" si="3"/>
        <v>2.2449363815533942E-4</v>
      </c>
      <c r="E10" s="58">
        <f t="shared" si="4"/>
        <v>3.2061739136082928E-3</v>
      </c>
      <c r="F10" s="58">
        <f t="shared" si="0"/>
        <v>7.1976564642466862E-7</v>
      </c>
      <c r="H10" s="58">
        <v>2.312813468742713E-3</v>
      </c>
      <c r="I10" s="58">
        <v>7.8781862526287676E-4</v>
      </c>
      <c r="J10" s="58">
        <f t="shared" si="5"/>
        <v>7.9550769941120363E-4</v>
      </c>
      <c r="K10" s="58">
        <f t="shared" si="6"/>
        <v>1.2874844766300772E-3</v>
      </c>
      <c r="L10" s="58">
        <f t="shared" si="1"/>
        <v>1.0242038140316303E-6</v>
      </c>
      <c r="N10" s="58">
        <v>2.2191220007537855E-3</v>
      </c>
      <c r="O10" s="58">
        <v>8.6918767556976853E-4</v>
      </c>
      <c r="P10" s="58">
        <f t="shared" si="7"/>
        <v>6.8263020585868431E-4</v>
      </c>
      <c r="Q10" s="123">
        <f t="shared" si="8"/>
        <v>1.4478998158140625E-3</v>
      </c>
      <c r="R10" s="58">
        <f t="shared" si="2"/>
        <v>9.8838014933190459E-7</v>
      </c>
    </row>
    <row r="11" spans="1:18" x14ac:dyDescent="0.25">
      <c r="B11" s="58">
        <v>4.1328754489276974E-3</v>
      </c>
      <c r="C11" s="58">
        <v>1.8008855267218199E-3</v>
      </c>
      <c r="D11" s="58">
        <f t="shared" si="3"/>
        <v>3.0361453822707208E-4</v>
      </c>
      <c r="E11" s="58">
        <f t="shared" si="4"/>
        <v>3.4557976814442717E-3</v>
      </c>
      <c r="F11" s="58">
        <f t="shared" si="0"/>
        <v>1.0492304172578889E-6</v>
      </c>
      <c r="H11" s="58">
        <v>2.461623475450753E-3</v>
      </c>
      <c r="I11" s="58">
        <v>8.4256230425799352E-4</v>
      </c>
      <c r="J11" s="58">
        <f t="shared" si="5"/>
        <v>1.4881000670804003E-4</v>
      </c>
      <c r="K11" s="58">
        <f t="shared" si="6"/>
        <v>1.6303809295208703E-3</v>
      </c>
      <c r="L11" s="58">
        <f t="shared" si="1"/>
        <v>2.4261699705866126E-7</v>
      </c>
      <c r="N11" s="58">
        <v>2.3393971278116033E-3</v>
      </c>
      <c r="O11" s="58">
        <v>9.2037966345745622E-4</v>
      </c>
      <c r="P11" s="58">
        <f t="shared" si="7"/>
        <v>1.2027512705781781E-4</v>
      </c>
      <c r="Q11" s="123">
        <f t="shared" si="8"/>
        <v>1.7895673390272249E-3</v>
      </c>
      <c r="R11" s="58">
        <f t="shared" si="2"/>
        <v>2.1524043908002039E-7</v>
      </c>
    </row>
    <row r="12" spans="1:18" x14ac:dyDescent="0.25">
      <c r="B12" s="58">
        <v>4.8902435827468775E-3</v>
      </c>
      <c r="C12" s="58">
        <v>2.1712018372899641E-3</v>
      </c>
      <c r="D12" s="58">
        <f t="shared" si="3"/>
        <v>7.5736813381918015E-4</v>
      </c>
      <c r="E12" s="58">
        <f t="shared" si="4"/>
        <v>3.9720873640117843E-3</v>
      </c>
      <c r="F12" s="58">
        <f t="shared" si="0"/>
        <v>3.0083323942483514E-6</v>
      </c>
      <c r="H12" s="58">
        <v>2.5835456927847545E-3</v>
      </c>
      <c r="I12" s="58">
        <v>8.8791007918394575E-4</v>
      </c>
      <c r="J12" s="58">
        <f t="shared" si="5"/>
        <v>1.2192221733400149E-4</v>
      </c>
      <c r="K12" s="58">
        <f t="shared" si="6"/>
        <v>1.7304723834419393E-3</v>
      </c>
      <c r="L12" s="58">
        <f t="shared" si="1"/>
        <v>2.109830300244957E-7</v>
      </c>
      <c r="N12" s="58">
        <v>2.398157495229163E-3</v>
      </c>
      <c r="O12" s="58">
        <v>9.4599508761676143E-4</v>
      </c>
      <c r="P12" s="58">
        <f t="shared" si="7"/>
        <v>5.8760367417559634E-5</v>
      </c>
      <c r="Q12" s="123">
        <f t="shared" si="8"/>
        <v>1.8663747510742176E-3</v>
      </c>
      <c r="R12" s="58">
        <f t="shared" si="2"/>
        <v>1.0966886611197743E-7</v>
      </c>
    </row>
    <row r="13" spans="1:18" x14ac:dyDescent="0.25">
      <c r="B13" s="58">
        <v>5.0065417732137619E-3</v>
      </c>
      <c r="C13" s="58">
        <v>2.2284890055587403E-3</v>
      </c>
      <c r="D13" s="58">
        <f t="shared" si="3"/>
        <v>1.1629819046688437E-4</v>
      </c>
      <c r="E13" s="58">
        <f t="shared" si="4"/>
        <v>4.3996908428487044E-3</v>
      </c>
      <c r="F13" s="58">
        <f t="shared" si="0"/>
        <v>5.116760836370257E-7</v>
      </c>
      <c r="H13" s="58">
        <v>2.7161303093532884E-3</v>
      </c>
      <c r="I13" s="58">
        <v>9.3888635656549587E-4</v>
      </c>
      <c r="J13" s="58">
        <f t="shared" si="5"/>
        <v>1.325846165685339E-4</v>
      </c>
      <c r="K13" s="58">
        <f t="shared" si="6"/>
        <v>1.8267964357494416E-3</v>
      </c>
      <c r="L13" s="58">
        <f t="shared" si="1"/>
        <v>2.4220510498260409E-7</v>
      </c>
      <c r="N13" s="58">
        <v>2.6327398995289529E-3</v>
      </c>
      <c r="O13" s="58">
        <v>1.0489921333898288E-3</v>
      </c>
      <c r="P13" s="58">
        <f t="shared" si="7"/>
        <v>2.3458240429978993E-4</v>
      </c>
      <c r="Q13" s="123">
        <f t="shared" si="8"/>
        <v>1.9949872210065903E-3</v>
      </c>
      <c r="R13" s="58">
        <f t="shared" si="2"/>
        <v>4.6798889885108237E-7</v>
      </c>
    </row>
    <row r="14" spans="1:18" x14ac:dyDescent="0.25">
      <c r="B14" s="58">
        <v>5.1342791299560783E-3</v>
      </c>
      <c r="C14" s="58">
        <v>2.291691487586242E-3</v>
      </c>
      <c r="D14" s="58">
        <f t="shared" si="3"/>
        <v>1.2773735674231641E-4</v>
      </c>
      <c r="E14" s="58">
        <f t="shared" si="4"/>
        <v>4.5201804931449818E-3</v>
      </c>
      <c r="F14" s="58">
        <f t="shared" si="0"/>
        <v>5.7739590819252027E-7</v>
      </c>
      <c r="H14" s="58">
        <v>3.1194471499638638E-3</v>
      </c>
      <c r="I14" s="58">
        <v>1.0965918689840369E-3</v>
      </c>
      <c r="J14" s="58">
        <f t="shared" si="5"/>
        <v>4.0331684061057542E-4</v>
      </c>
      <c r="K14" s="58">
        <f t="shared" si="6"/>
        <v>2.0354782255495329E-3</v>
      </c>
      <c r="L14" s="58">
        <f t="shared" si="1"/>
        <v>8.2094264706025788E-7</v>
      </c>
      <c r="N14" s="58">
        <v>3.3993790681799297E-3</v>
      </c>
      <c r="O14" s="58">
        <v>1.3862873528467253E-3</v>
      </c>
      <c r="P14" s="58">
        <f t="shared" si="7"/>
        <v>7.6663916865097681E-4</v>
      </c>
      <c r="Q14" s="123">
        <f t="shared" si="8"/>
        <v>2.4352794862365539E-3</v>
      </c>
      <c r="R14" s="58">
        <f t="shared" si="2"/>
        <v>1.8669806407611696E-6</v>
      </c>
    </row>
    <row r="15" spans="1:18" x14ac:dyDescent="0.25">
      <c r="B15" s="58">
        <v>5.2110168703870963E-3</v>
      </c>
      <c r="C15" s="58">
        <v>2.3310345976218592E-3</v>
      </c>
      <c r="D15" s="58">
        <f t="shared" si="3"/>
        <v>7.6737740431018046E-5</v>
      </c>
      <c r="E15" s="58">
        <f t="shared" si="4"/>
        <v>4.6227260852081016E-3</v>
      </c>
      <c r="F15" s="58">
        <f t="shared" si="0"/>
        <v>3.5473755441039549E-7</v>
      </c>
      <c r="H15" s="58">
        <v>3.374881149017228E-3</v>
      </c>
      <c r="I15" s="58">
        <v>1.1985562425499349E-3</v>
      </c>
      <c r="J15" s="58">
        <f t="shared" si="5"/>
        <v>2.5543399905336413E-4</v>
      </c>
      <c r="K15" s="58">
        <f t="shared" si="6"/>
        <v>2.2951481115339716E-3</v>
      </c>
      <c r="L15" s="58">
        <f t="shared" si="1"/>
        <v>5.8625886054889901E-7</v>
      </c>
      <c r="N15" s="58">
        <v>4.0085588147666636E-3</v>
      </c>
      <c r="O15" s="58">
        <v>1.6578411502721593E-3</v>
      </c>
      <c r="P15" s="58">
        <f t="shared" si="7"/>
        <v>6.091797465867339E-4</v>
      </c>
      <c r="Q15" s="123">
        <f t="shared" si="8"/>
        <v>3.0441285031188843E-3</v>
      </c>
      <c r="R15" s="58">
        <f t="shared" si="2"/>
        <v>1.8544214301074156E-6</v>
      </c>
    </row>
    <row r="16" spans="1:18" x14ac:dyDescent="0.25">
      <c r="B16" s="58">
        <v>5.5961354683266165E-3</v>
      </c>
      <c r="C16" s="58">
        <v>2.529408252951071E-3</v>
      </c>
      <c r="D16" s="58">
        <f t="shared" si="3"/>
        <v>3.8511859793952021E-4</v>
      </c>
      <c r="E16" s="58">
        <f t="shared" si="4"/>
        <v>4.8604428505729302E-3</v>
      </c>
      <c r="F16" s="58">
        <f t="shared" si="0"/>
        <v>1.8718469359778118E-6</v>
      </c>
      <c r="H16" s="58">
        <v>3.5598505966075956E-3</v>
      </c>
      <c r="I16" s="58">
        <v>1.2725686912318979E-3</v>
      </c>
      <c r="J16" s="58">
        <f t="shared" si="5"/>
        <v>1.8496944759036765E-4</v>
      </c>
      <c r="K16" s="58">
        <f t="shared" si="6"/>
        <v>2.471124933781833E-3</v>
      </c>
      <c r="L16" s="58">
        <f t="shared" si="1"/>
        <v>4.5708261392840948E-7</v>
      </c>
      <c r="N16" s="58">
        <v>4.2647172914775889E-3</v>
      </c>
      <c r="O16" s="58">
        <v>1.7735495991766904E-3</v>
      </c>
      <c r="P16" s="58">
        <f t="shared" si="7"/>
        <v>2.5615847671092533E-4</v>
      </c>
      <c r="Q16" s="123">
        <f t="shared" si="8"/>
        <v>3.4313907494488496E-3</v>
      </c>
      <c r="R16" s="58">
        <f t="shared" si="2"/>
        <v>8.7897982737877774E-7</v>
      </c>
    </row>
    <row r="17" spans="2:18" x14ac:dyDescent="0.25">
      <c r="B17" s="58">
        <v>5.9912633367571397E-3</v>
      </c>
      <c r="C17" s="58">
        <v>2.7339680505686142E-3</v>
      </c>
      <c r="D17" s="58">
        <f t="shared" si="3"/>
        <v>3.9512786843052313E-4</v>
      </c>
      <c r="E17" s="58">
        <f t="shared" si="4"/>
        <v>5.2633763035196852E-3</v>
      </c>
      <c r="F17" s="58">
        <f t="shared" si="0"/>
        <v>2.0797066595574594E-6</v>
      </c>
      <c r="H17" s="58">
        <v>3.7628997646391264E-3</v>
      </c>
      <c r="I17" s="58">
        <v>1.3552465889842182E-3</v>
      </c>
      <c r="J17" s="58">
        <f t="shared" si="5"/>
        <v>2.0304916803153081E-4</v>
      </c>
      <c r="K17" s="58">
        <f t="shared" si="6"/>
        <v>2.6278152802161163E-3</v>
      </c>
      <c r="L17" s="58">
        <f t="shared" si="1"/>
        <v>5.3357570638842647E-7</v>
      </c>
      <c r="N17" s="58">
        <v>4.3413812083426869E-3</v>
      </c>
      <c r="O17" s="58">
        <v>1.8083760785111073E-3</v>
      </c>
      <c r="P17" s="58">
        <f t="shared" si="7"/>
        <v>7.6663916865097985E-5</v>
      </c>
      <c r="Q17" s="123">
        <f t="shared" si="8"/>
        <v>3.5819256776877979E-3</v>
      </c>
      <c r="R17" s="58">
        <f t="shared" si="2"/>
        <v>2.746044523712171E-7</v>
      </c>
    </row>
    <row r="18" spans="2:18" x14ac:dyDescent="0.25">
      <c r="B18" s="58">
        <v>6.1323463874874582E-3</v>
      </c>
      <c r="C18" s="58">
        <v>2.8075012672326934E-3</v>
      </c>
      <c r="D18" s="58">
        <f t="shared" si="3"/>
        <v>1.4108305073031856E-4</v>
      </c>
      <c r="E18" s="58">
        <f t="shared" si="4"/>
        <v>5.5414693178013081E-3</v>
      </c>
      <c r="F18" s="58">
        <f t="shared" si="0"/>
        <v>7.8180739688386577E-7</v>
      </c>
      <c r="H18" s="58">
        <v>3.9237629183079418E-3</v>
      </c>
      <c r="I18" s="58">
        <v>1.4216408846504517E-3</v>
      </c>
      <c r="J18" s="58">
        <f t="shared" si="5"/>
        <v>1.6086315366881532E-4</v>
      </c>
      <c r="K18" s="58">
        <f t="shared" si="6"/>
        <v>2.7768874736346701E-3</v>
      </c>
      <c r="L18" s="58">
        <f t="shared" si="1"/>
        <v>4.466988763923023E-7</v>
      </c>
      <c r="N18" s="58">
        <v>4.6760398634005081E-3</v>
      </c>
      <c r="O18" s="58">
        <v>1.9605593137278655E-3</v>
      </c>
      <c r="P18" s="58">
        <f t="shared" si="7"/>
        <v>3.3465865505782118E-4</v>
      </c>
      <c r="Q18" s="123">
        <f t="shared" si="8"/>
        <v>3.7689353922389728E-3</v>
      </c>
      <c r="R18" s="58">
        <f t="shared" si="2"/>
        <v>1.2613068493665163E-6</v>
      </c>
    </row>
    <row r="19" spans="2:18" x14ac:dyDescent="0.25">
      <c r="B19" s="58">
        <v>3.1904311374106015E-2</v>
      </c>
      <c r="C19" s="58">
        <v>1.6407999440324863E-2</v>
      </c>
      <c r="D19" s="58">
        <f t="shared" si="3"/>
        <v>2.5771964986618556E-2</v>
      </c>
      <c r="E19" s="58">
        <f t="shared" si="4"/>
        <v>1.9215500707557558E-2</v>
      </c>
      <c r="F19" s="58">
        <f t="shared" si="0"/>
        <v>4.9522121143551743E-4</v>
      </c>
      <c r="H19" s="58">
        <v>7.3959964081622056E-3</v>
      </c>
      <c r="I19" s="58">
        <v>2.9032683751888675E-3</v>
      </c>
      <c r="J19" s="58">
        <f t="shared" si="5"/>
        <v>3.4722334898542638E-3</v>
      </c>
      <c r="K19" s="58">
        <f t="shared" si="6"/>
        <v>4.3249092598393194E-3</v>
      </c>
      <c r="L19" s="58">
        <f t="shared" si="1"/>
        <v>1.5017094772594902E-5</v>
      </c>
      <c r="N19" s="58">
        <v>4.8550753578758864E-3</v>
      </c>
      <c r="O19" s="58">
        <v>2.0422309860502513E-3</v>
      </c>
      <c r="P19" s="58">
        <f t="shared" si="7"/>
        <v>1.7903549447537831E-4</v>
      </c>
      <c r="Q19" s="123">
        <f t="shared" si="8"/>
        <v>4.0027902997781164E-3</v>
      </c>
      <c r="R19" s="58">
        <f t="shared" si="2"/>
        <v>7.1664154060202281E-7</v>
      </c>
    </row>
    <row r="20" spans="2:18" x14ac:dyDescent="0.25">
      <c r="B20" s="58">
        <v>3.227513101420125E-2</v>
      </c>
      <c r="C20" s="58">
        <v>1.6607659858257302E-2</v>
      </c>
      <c r="D20" s="58">
        <f t="shared" si="3"/>
        <v>3.7081964009523516E-4</v>
      </c>
      <c r="E20" s="58">
        <f t="shared" si="4"/>
        <v>3.3015659298582162E-2</v>
      </c>
      <c r="F20" s="58">
        <f t="shared" si="0"/>
        <v>1.2242854898607142E-5</v>
      </c>
      <c r="H20" s="58">
        <v>8.1627619878977126E-3</v>
      </c>
      <c r="I20" s="58">
        <v>3.2317674509904936E-3</v>
      </c>
      <c r="J20" s="58">
        <f t="shared" si="5"/>
        <v>7.6676557973550698E-4</v>
      </c>
      <c r="K20" s="58">
        <f t="shared" si="6"/>
        <v>6.1350358261793615E-3</v>
      </c>
      <c r="L20" s="58">
        <f t="shared" si="1"/>
        <v>4.704134301958523E-6</v>
      </c>
      <c r="N20" s="58">
        <v>5.0042716032720341E-3</v>
      </c>
      <c r="O20" s="58">
        <v>2.1104200946409301E-3</v>
      </c>
      <c r="P20" s="58">
        <f t="shared" si="7"/>
        <v>1.4919624539614772E-4</v>
      </c>
      <c r="Q20" s="123">
        <f t="shared" si="8"/>
        <v>4.1526510806911814E-3</v>
      </c>
      <c r="R20" s="58">
        <f t="shared" si="2"/>
        <v>6.1955994967937955E-7</v>
      </c>
    </row>
    <row r="21" spans="2:18" x14ac:dyDescent="0.25">
      <c r="B21" s="58">
        <v>3.3124012478223878E-2</v>
      </c>
      <c r="C21" s="58">
        <v>1.7068509632464014E-2</v>
      </c>
      <c r="D21" s="58">
        <f t="shared" si="3"/>
        <v>8.488814640226286E-4</v>
      </c>
      <c r="E21" s="58">
        <f t="shared" si="4"/>
        <v>3.3676169490721317E-2</v>
      </c>
      <c r="F21" s="58">
        <f t="shared" si="0"/>
        <v>2.8587076059957688E-5</v>
      </c>
      <c r="H21" s="58">
        <v>1.0084775345566042E-2</v>
      </c>
      <c r="I21" s="58">
        <v>4.062888624281254E-3</v>
      </c>
      <c r="J21" s="58">
        <f t="shared" si="5"/>
        <v>1.9220133576683292E-3</v>
      </c>
      <c r="K21" s="58">
        <f t="shared" si="6"/>
        <v>7.2946560752717472E-3</v>
      </c>
      <c r="L21" s="58">
        <f t="shared" si="1"/>
        <v>1.4020426416268728E-5</v>
      </c>
      <c r="N21" s="58">
        <v>5.4155941751949533E-3</v>
      </c>
      <c r="O21" s="58">
        <v>2.2993039598878467E-3</v>
      </c>
      <c r="P21" s="58">
        <f t="shared" si="7"/>
        <v>4.1132257192291917E-4</v>
      </c>
      <c r="Q21" s="123">
        <f t="shared" si="8"/>
        <v>4.4097240545287767E-3</v>
      </c>
      <c r="R21" s="58">
        <f t="shared" si="2"/>
        <v>1.8138190395791395E-6</v>
      </c>
    </row>
    <row r="22" spans="2:18" x14ac:dyDescent="0.25">
      <c r="B22" s="58">
        <v>3.3646401071468574E-2</v>
      </c>
      <c r="C22" s="58">
        <v>1.7353435899134177E-2</v>
      </c>
      <c r="D22" s="58">
        <f t="shared" si="3"/>
        <v>5.2238859324469505E-4</v>
      </c>
      <c r="E22" s="58">
        <f t="shared" si="4"/>
        <v>3.4421945531598191E-2</v>
      </c>
      <c r="F22" s="58">
        <f t="shared" si="0"/>
        <v>1.7981631702997097E-5</v>
      </c>
      <c r="H22" s="58">
        <v>1.5759953233789793E-2</v>
      </c>
      <c r="I22" s="58">
        <v>6.5180424109764898E-3</v>
      </c>
      <c r="J22" s="58">
        <f t="shared" si="5"/>
        <v>5.6751778882237515E-3</v>
      </c>
      <c r="K22" s="58">
        <f t="shared" si="6"/>
        <v>1.0580931035257743E-2</v>
      </c>
      <c r="L22" s="58">
        <f t="shared" si="1"/>
        <v>6.0048665848115189E-5</v>
      </c>
      <c r="N22" s="58">
        <v>5.6221735918973127E-3</v>
      </c>
      <c r="O22" s="58">
        <v>2.3948496328672891E-3</v>
      </c>
      <c r="P22" s="58">
        <f t="shared" si="7"/>
        <v>2.0657941670235939E-4</v>
      </c>
      <c r="Q22" s="123">
        <f t="shared" si="8"/>
        <v>4.6941535927551362E-3</v>
      </c>
      <c r="R22" s="58">
        <f t="shared" si="2"/>
        <v>9.6971551110264075E-7</v>
      </c>
    </row>
    <row r="23" spans="2:18" x14ac:dyDescent="0.25">
      <c r="B23" s="58">
        <v>3.3900922521096923E-2</v>
      </c>
      <c r="C23" s="58">
        <v>1.7496416485046355E-2</v>
      </c>
      <c r="D23" s="58">
        <f t="shared" si="3"/>
        <v>2.5452144962834905E-4</v>
      </c>
      <c r="E23" s="58">
        <f t="shared" si="4"/>
        <v>3.4849852384180535E-2</v>
      </c>
      <c r="F23" s="58">
        <f t="shared" si="0"/>
        <v>8.8700349481556058E-6</v>
      </c>
      <c r="H23" s="58">
        <v>1.5843398097364392E-2</v>
      </c>
      <c r="I23" s="58">
        <v>6.5542556348610189E-3</v>
      </c>
      <c r="J23" s="58">
        <f t="shared" si="5"/>
        <v>8.344486357459921E-5</v>
      </c>
      <c r="K23" s="58">
        <f t="shared" si="6"/>
        <v>1.3072298045837509E-2</v>
      </c>
      <c r="L23" s="58">
        <f t="shared" si="1"/>
        <v>1.0908161270414108E-6</v>
      </c>
      <c r="N23" s="58">
        <v>5.8650191728651969E-3</v>
      </c>
      <c r="O23" s="58">
        <v>2.5075090690882445E-3</v>
      </c>
      <c r="P23" s="58">
        <f t="shared" si="7"/>
        <v>2.4284558096788426E-4</v>
      </c>
      <c r="Q23" s="123">
        <f t="shared" si="8"/>
        <v>4.9023587019555335E-3</v>
      </c>
      <c r="R23" s="58">
        <f t="shared" si="2"/>
        <v>1.1905161470893545E-6</v>
      </c>
    </row>
    <row r="24" spans="2:18" x14ac:dyDescent="0.25">
      <c r="B24" s="58">
        <v>3.408061275800682E-2</v>
      </c>
      <c r="C24" s="58">
        <v>1.7597446026101353E-2</v>
      </c>
      <c r="D24" s="58">
        <f t="shared" si="3"/>
        <v>1.7969023690989766E-4</v>
      </c>
      <c r="E24" s="58">
        <f t="shared" si="4"/>
        <v>3.5093862511147711E-2</v>
      </c>
      <c r="F24" s="58">
        <f t="shared" si="0"/>
        <v>6.3060244687115082E-6</v>
      </c>
      <c r="H24" s="58">
        <v>1.5916644144279877E-2</v>
      </c>
      <c r="I24" s="58">
        <v>6.5864125514282293E-3</v>
      </c>
      <c r="J24" s="58">
        <f t="shared" si="5"/>
        <v>7.324604691548442E-5</v>
      </c>
      <c r="K24" s="58">
        <f t="shared" si="6"/>
        <v>1.3140668186289249E-2</v>
      </c>
      <c r="L24" s="58">
        <f t="shared" si="1"/>
        <v>9.6250199847375584E-7</v>
      </c>
      <c r="N24" s="58">
        <v>6.5329592868694913E-3</v>
      </c>
      <c r="O24" s="58">
        <v>2.8187347271198134E-3</v>
      </c>
      <c r="P24" s="58">
        <f t="shared" si="7"/>
        <v>6.679401140042944E-4</v>
      </c>
      <c r="Q24" s="123">
        <f t="shared" si="8"/>
        <v>5.3262437962080574E-3</v>
      </c>
      <c r="R24" s="58">
        <f t="shared" si="2"/>
        <v>3.5576118884538758E-6</v>
      </c>
    </row>
    <row r="25" spans="2:18" x14ac:dyDescent="0.25">
      <c r="B25" s="58">
        <v>5.7900769998879914E-2</v>
      </c>
      <c r="C25" s="58">
        <v>3.1080063726651674E-2</v>
      </c>
      <c r="D25" s="58">
        <f t="shared" si="3"/>
        <v>2.3820157240873094E-2</v>
      </c>
      <c r="E25" s="58">
        <f t="shared" si="4"/>
        <v>4.8677509752753027E-2</v>
      </c>
      <c r="F25" s="58">
        <f t="shared" si="0"/>
        <v>1.1595059364047106E-3</v>
      </c>
      <c r="H25" s="58">
        <v>1.6141945275931303E-2</v>
      </c>
      <c r="I25" s="58">
        <v>6.6859693774628474E-3</v>
      </c>
      <c r="J25" s="58">
        <f t="shared" si="5"/>
        <v>2.2530113165142654E-4</v>
      </c>
      <c r="K25" s="58">
        <f t="shared" si="6"/>
        <v>1.3272381928891077E-2</v>
      </c>
      <c r="L25" s="58">
        <f t="shared" si="1"/>
        <v>2.9902826682891031E-6</v>
      </c>
      <c r="N25" s="58">
        <v>6.7234714156061111E-3</v>
      </c>
      <c r="O25" s="58">
        <v>2.9079038749771587E-3</v>
      </c>
      <c r="P25" s="58">
        <f t="shared" si="7"/>
        <v>1.9051212873661977E-4</v>
      </c>
      <c r="Q25" s="123">
        <f t="shared" si="8"/>
        <v>5.7266386020969721E-3</v>
      </c>
      <c r="R25" s="58">
        <f t="shared" si="2"/>
        <v>1.0909941105907947E-6</v>
      </c>
    </row>
    <row r="26" spans="2:18" x14ac:dyDescent="0.25">
      <c r="B26" s="58">
        <v>5.9889755035020531E-2</v>
      </c>
      <c r="C26" s="58">
        <v>3.22110501426221E-2</v>
      </c>
      <c r="D26" s="58">
        <f t="shared" si="3"/>
        <v>1.9889850361406169E-3</v>
      </c>
      <c r="E26" s="58">
        <f t="shared" si="4"/>
        <v>6.3291113869273774E-2</v>
      </c>
      <c r="F26" s="58">
        <f t="shared" si="0"/>
        <v>1.2588507840665739E-4</v>
      </c>
      <c r="H26" s="58">
        <v>1.6331550549275816E-2</v>
      </c>
      <c r="I26" s="58">
        <v>6.7698551333117869E-3</v>
      </c>
      <c r="J26" s="58">
        <f t="shared" si="5"/>
        <v>1.8960527334451263E-4</v>
      </c>
      <c r="K26" s="58">
        <f t="shared" si="6"/>
        <v>1.3455824510774634E-2</v>
      </c>
      <c r="L26" s="58">
        <f t="shared" si="1"/>
        <v>2.5512952844412176E-6</v>
      </c>
      <c r="N26" s="58">
        <v>6.8111529013620007E-3</v>
      </c>
      <c r="O26" s="58">
        <v>2.9490981672251641E-3</v>
      </c>
      <c r="P26" s="58">
        <f t="shared" si="7"/>
        <v>8.7681485755889549E-5</v>
      </c>
      <c r="Q26" s="123">
        <f t="shared" si="8"/>
        <v>5.8570020422023233E-3</v>
      </c>
      <c r="R26" s="58">
        <f t="shared" si="2"/>
        <v>5.1355064113557899E-7</v>
      </c>
    </row>
    <row r="27" spans="2:18" x14ac:dyDescent="0.25">
      <c r="B27" s="58">
        <v>6.001320270440956E-2</v>
      </c>
      <c r="C27" s="58">
        <v>3.2282109661214073E-2</v>
      </c>
      <c r="D27" s="58">
        <f t="shared" si="3"/>
        <v>1.2344766938902907E-4</v>
      </c>
      <c r="E27" s="58">
        <f t="shared" si="4"/>
        <v>6.4493159803836173E-2</v>
      </c>
      <c r="F27" s="58">
        <f t="shared" si="0"/>
        <v>7.9615302693177868E-6</v>
      </c>
      <c r="H27" s="58">
        <v>1.6614799502854046E-2</v>
      </c>
      <c r="I27" s="58">
        <v>6.8954947619094481E-3</v>
      </c>
      <c r="J27" s="58">
        <f t="shared" si="5"/>
        <v>2.832489535782301E-4</v>
      </c>
      <c r="K27" s="58">
        <f t="shared" si="6"/>
        <v>1.3665349895221234E-2</v>
      </c>
      <c r="L27" s="58">
        <f t="shared" si="1"/>
        <v>3.8706960581017913E-6</v>
      </c>
      <c r="N27" s="58">
        <v>6.8951618641542936E-3</v>
      </c>
      <c r="O27" s="58">
        <v>2.988667915847917E-3</v>
      </c>
      <c r="P27" s="58">
        <f t="shared" si="7"/>
        <v>8.4008962792292939E-5</v>
      </c>
      <c r="Q27" s="123">
        <f t="shared" si="8"/>
        <v>5.9377660830730811E-3</v>
      </c>
      <c r="R27" s="58">
        <f t="shared" si="2"/>
        <v>4.9882556994222547E-7</v>
      </c>
    </row>
    <row r="28" spans="2:18" x14ac:dyDescent="0.25">
      <c r="B28" s="58">
        <v>6.3554577930511835E-2</v>
      </c>
      <c r="C28" s="58">
        <v>3.4322313635841512E-2</v>
      </c>
      <c r="D28" s="58">
        <f t="shared" si="3"/>
        <v>3.5413752261022752E-3</v>
      </c>
      <c r="E28" s="58">
        <f t="shared" si="4"/>
        <v>6.6604423297055584E-2</v>
      </c>
      <c r="F28" s="58">
        <f t="shared" si="0"/>
        <v>2.3587125461302187E-4</v>
      </c>
      <c r="H28" s="58">
        <v>1.6702880192182794E-2</v>
      </c>
      <c r="I28" s="58">
        <v>6.9354228871963625E-3</v>
      </c>
      <c r="J28" s="58">
        <f t="shared" si="5"/>
        <v>8.8080689328747658E-5</v>
      </c>
      <c r="K28" s="58">
        <f t="shared" si="6"/>
        <v>1.3830917649105811E-2</v>
      </c>
      <c r="L28" s="58">
        <f t="shared" si="1"/>
        <v>1.2182367605823817E-6</v>
      </c>
      <c r="N28" s="58">
        <v>7.5975318809423141E-3</v>
      </c>
      <c r="O28" s="58">
        <v>3.3265951914862499E-3</v>
      </c>
      <c r="P28" s="58">
        <f t="shared" si="7"/>
        <v>7.0237001678802053E-4</v>
      </c>
      <c r="Q28" s="123">
        <f t="shared" si="8"/>
        <v>6.3152631073341674E-3</v>
      </c>
      <c r="R28" s="58">
        <f t="shared" si="2"/>
        <v>4.4356514547190658E-6</v>
      </c>
    </row>
    <row r="29" spans="2:18" x14ac:dyDescent="0.25">
      <c r="B29" s="58">
        <v>6.4095555168954099E-2</v>
      </c>
      <c r="C29" s="58">
        <v>3.4634047576677672E-2</v>
      </c>
      <c r="D29" s="58">
        <f t="shared" si="3"/>
        <v>5.4097723844226397E-4</v>
      </c>
      <c r="E29" s="58">
        <f t="shared" si="4"/>
        <v>6.895636121251919E-2</v>
      </c>
      <c r="F29" s="58">
        <f t="shared" si="0"/>
        <v>3.7303821861775879E-5</v>
      </c>
      <c r="H29" s="58">
        <v>1.8648536261197259E-2</v>
      </c>
      <c r="I29" s="58">
        <v>7.8201939335685328E-3</v>
      </c>
      <c r="J29" s="58">
        <f t="shared" si="5"/>
        <v>1.9456560690144648E-3</v>
      </c>
      <c r="K29" s="58">
        <f t="shared" si="6"/>
        <v>1.4755616820764896E-2</v>
      </c>
      <c r="L29" s="58">
        <f t="shared" si="1"/>
        <v>2.8709355419373141E-5</v>
      </c>
      <c r="N29" s="58">
        <v>7.996459687863092E-3</v>
      </c>
      <c r="O29" s="58">
        <v>3.5186088831891654E-3</v>
      </c>
      <c r="P29" s="58">
        <f t="shared" si="7"/>
        <v>3.989278069207779E-4</v>
      </c>
      <c r="Q29" s="123">
        <f t="shared" si="8"/>
        <v>6.8452040746754157E-3</v>
      </c>
      <c r="R29" s="58">
        <f t="shared" si="2"/>
        <v>2.7307422494354366E-6</v>
      </c>
    </row>
    <row r="30" spans="2:18" x14ac:dyDescent="0.25">
      <c r="B30" s="58">
        <v>6.4284778044426866E-2</v>
      </c>
      <c r="C30" s="58">
        <v>3.474361819258695E-2</v>
      </c>
      <c r="D30" s="58">
        <f t="shared" si="3"/>
        <v>1.8922287547276651E-4</v>
      </c>
      <c r="E30" s="58">
        <f t="shared" si="4"/>
        <v>6.9377665769264629E-2</v>
      </c>
      <c r="F30" s="58">
        <f t="shared" si="0"/>
        <v>1.3127841410448777E-5</v>
      </c>
      <c r="H30" s="58">
        <v>1.9259074513018094E-2</v>
      </c>
      <c r="I30" s="58">
        <v>8.1043054275412307E-3</v>
      </c>
      <c r="J30" s="58">
        <f t="shared" si="5"/>
        <v>6.1053825182083576E-4</v>
      </c>
      <c r="K30" s="58">
        <f t="shared" si="6"/>
        <v>1.5924499361109762E-2</v>
      </c>
      <c r="L30" s="58">
        <f t="shared" si="1"/>
        <v>9.7225160010539708E-6</v>
      </c>
      <c r="N30" s="58">
        <v>8.1888080780815106E-3</v>
      </c>
      <c r="O30" s="58">
        <v>3.6120184573829438E-3</v>
      </c>
      <c r="P30" s="58">
        <f t="shared" si="7"/>
        <v>1.9234839021841851E-4</v>
      </c>
      <c r="Q30" s="123">
        <f t="shared" si="8"/>
        <v>7.1306273405721092E-3</v>
      </c>
      <c r="R30" s="58">
        <f t="shared" si="2"/>
        <v>1.3715646902064879E-6</v>
      </c>
    </row>
    <row r="31" spans="2:18" x14ac:dyDescent="0.25">
      <c r="B31" s="58">
        <v>6.44749541837559E-2</v>
      </c>
      <c r="C31" s="58">
        <v>3.485449774763847E-2</v>
      </c>
      <c r="D31" s="58">
        <f t="shared" si="3"/>
        <v>1.9017613932903465E-4</v>
      </c>
      <c r="E31" s="58">
        <f t="shared" si="4"/>
        <v>6.9598115940225413E-2</v>
      </c>
      <c r="F31" s="58">
        <f t="shared" si="0"/>
        <v>1.3235900994086617E-5</v>
      </c>
      <c r="H31" s="58">
        <v>1.9450997699239678E-2</v>
      </c>
      <c r="I31" s="58">
        <v>8.1943107475351065E-3</v>
      </c>
      <c r="J31" s="58">
        <f t="shared" si="5"/>
        <v>1.9192318622158339E-4</v>
      </c>
      <c r="K31" s="58">
        <f t="shared" si="6"/>
        <v>1.6298616175076337E-2</v>
      </c>
      <c r="L31" s="58">
        <f t="shared" si="1"/>
        <v>3.1280823473232868E-6</v>
      </c>
      <c r="N31" s="58">
        <v>1.160333630348628E-2</v>
      </c>
      <c r="O31" s="58">
        <v>5.2891107558431143E-3</v>
      </c>
      <c r="P31" s="58">
        <f t="shared" si="7"/>
        <v>3.4145282254047695E-3</v>
      </c>
      <c r="Q31" s="123">
        <f t="shared" si="8"/>
        <v>8.901129213226059E-3</v>
      </c>
      <c r="R31" s="58">
        <f t="shared" si="2"/>
        <v>3.0393156936535326E-5</v>
      </c>
    </row>
    <row r="32" spans="2:18" x14ac:dyDescent="0.25">
      <c r="B32" s="58">
        <v>6.8983892223988402E-2</v>
      </c>
      <c r="C32" s="58">
        <v>3.750843482290183E-2</v>
      </c>
      <c r="D32" s="58">
        <f t="shared" si="3"/>
        <v>4.5089380402325019E-3</v>
      </c>
      <c r="E32" s="58">
        <f t="shared" si="4"/>
        <v>7.23629325705403E-2</v>
      </c>
      <c r="F32" s="58">
        <f t="shared" si="0"/>
        <v>3.2627997937008867E-4</v>
      </c>
      <c r="H32" s="58">
        <v>1.9840870645163235E-2</v>
      </c>
      <c r="I32" s="58">
        <v>8.3777417902637531E-3</v>
      </c>
      <c r="J32" s="58">
        <f t="shared" si="5"/>
        <v>3.8987294592355767E-4</v>
      </c>
      <c r="K32" s="58">
        <f t="shared" si="6"/>
        <v>1.6572052537798858E-2</v>
      </c>
      <c r="L32" s="58">
        <f t="shared" si="1"/>
        <v>6.4609949429116109E-6</v>
      </c>
      <c r="N32" s="58">
        <v>1.1804866001113693E-2</v>
      </c>
      <c r="O32" s="58">
        <v>5.3887468336845292E-3</v>
      </c>
      <c r="P32" s="58">
        <f t="shared" si="7"/>
        <v>2.0152969762741307E-4</v>
      </c>
      <c r="Q32" s="123">
        <f t="shared" si="8"/>
        <v>1.0677857589527644E-2</v>
      </c>
      <c r="R32" s="58">
        <f t="shared" si="2"/>
        <v>2.1519054113260839E-6</v>
      </c>
    </row>
    <row r="33" spans="2:18" x14ac:dyDescent="0.25">
      <c r="B33" s="58">
        <v>6.926701158930533E-2</v>
      </c>
      <c r="C33" s="58">
        <v>3.767579625656043E-2</v>
      </c>
      <c r="D33" s="58">
        <f t="shared" si="3"/>
        <v>2.8311936531692783E-4</v>
      </c>
      <c r="E33" s="58">
        <f t="shared" si="4"/>
        <v>7.518423107946226E-2</v>
      </c>
      <c r="F33" s="58">
        <f t="shared" si="0"/>
        <v>2.1286111785058595E-5</v>
      </c>
      <c r="H33" s="58">
        <v>4.2187868693017008E-2</v>
      </c>
      <c r="I33" s="58">
        <v>1.891375925545399E-2</v>
      </c>
      <c r="J33" s="58">
        <f t="shared" si="5"/>
        <v>2.2346998047853773E-2</v>
      </c>
      <c r="K33" s="58">
        <f t="shared" si="6"/>
        <v>2.7291501045717745E-2</v>
      </c>
      <c r="L33" s="58">
        <f t="shared" si="1"/>
        <v>6.0988312059165361E-4</v>
      </c>
      <c r="N33" s="58">
        <v>1.2222615488222907E-2</v>
      </c>
      <c r="O33" s="58">
        <v>5.5961177604038027E-3</v>
      </c>
      <c r="P33" s="58">
        <f t="shared" si="7"/>
        <v>4.1774948710921432E-4</v>
      </c>
      <c r="Q33" s="123">
        <f t="shared" si="8"/>
        <v>1.0984864594088331E-2</v>
      </c>
      <c r="R33" s="58">
        <f t="shared" si="2"/>
        <v>4.588921550144568E-6</v>
      </c>
    </row>
    <row r="34" spans="2:18" x14ac:dyDescent="0.25">
      <c r="B34" s="58">
        <v>7.2711153902066436E-2</v>
      </c>
      <c r="C34" s="58">
        <v>3.971623599592717E-2</v>
      </c>
      <c r="D34" s="58">
        <f t="shared" si="3"/>
        <v>3.4441423127611059E-3</v>
      </c>
      <c r="E34" s="58">
        <f t="shared" si="4"/>
        <v>7.73920322524876E-2</v>
      </c>
      <c r="F34" s="58">
        <f t="shared" si="0"/>
        <v>2.6654917295136475E-4</v>
      </c>
      <c r="H34" s="58">
        <v>6.3978104067798025E-2</v>
      </c>
      <c r="I34" s="58">
        <v>2.922117702482032E-2</v>
      </c>
      <c r="J34" s="58">
        <f t="shared" si="5"/>
        <v>2.1790235374781017E-2</v>
      </c>
      <c r="K34" s="58">
        <f t="shared" si="6"/>
        <v>4.8134936280274307E-2</v>
      </c>
      <c r="L34" s="58">
        <f t="shared" si="1"/>
        <v>1.0488715912972634E-3</v>
      </c>
      <c r="N34" s="58">
        <v>1.4192924058192963E-2</v>
      </c>
      <c r="O34" s="58">
        <v>6.5876512403551107E-3</v>
      </c>
      <c r="P34" s="58">
        <f t="shared" si="7"/>
        <v>1.970308569970056E-3</v>
      </c>
      <c r="Q34" s="123">
        <f t="shared" si="8"/>
        <v>1.2183769000758914E-2</v>
      </c>
      <c r="R34" s="58">
        <f t="shared" si="2"/>
        <v>2.4005784476730796E-5</v>
      </c>
    </row>
    <row r="35" spans="2:18" x14ac:dyDescent="0.25">
      <c r="B35" s="58">
        <v>7.3210187530832124E-2</v>
      </c>
      <c r="C35" s="58">
        <v>4.0012019313884865E-2</v>
      </c>
      <c r="D35" s="58">
        <f t="shared" si="3"/>
        <v>4.9903362876568824E-4</v>
      </c>
      <c r="E35" s="58">
        <f t="shared" si="4"/>
        <v>7.9728255309812035E-2</v>
      </c>
      <c r="F35" s="58">
        <f t="shared" si="0"/>
        <v>3.9787080562412749E-5</v>
      </c>
      <c r="H35" s="58">
        <v>6.4161219185086729E-2</v>
      </c>
      <c r="I35" s="58">
        <v>2.9307952794396935E-2</v>
      </c>
      <c r="J35" s="58">
        <f t="shared" si="5"/>
        <v>1.8311511728870411E-4</v>
      </c>
      <c r="K35" s="58">
        <f t="shared" si="6"/>
        <v>5.8529129819217256E-2</v>
      </c>
      <c r="L35" s="58">
        <f t="shared" si="1"/>
        <v>1.0717568471651756E-5</v>
      </c>
      <c r="N35" s="58">
        <v>1.4354974133961702E-2</v>
      </c>
      <c r="O35" s="58">
        <v>6.670200855249866E-3</v>
      </c>
      <c r="P35" s="58">
        <f t="shared" si="7"/>
        <v>1.6205007576873889E-4</v>
      </c>
      <c r="Q35" s="123">
        <f t="shared" si="8"/>
        <v>1.3257852095604976E-2</v>
      </c>
      <c r="R35" s="58">
        <f t="shared" si="2"/>
        <v>2.14843593662352E-6</v>
      </c>
    </row>
    <row r="36" spans="2:18" x14ac:dyDescent="0.25">
      <c r="B36" s="58">
        <v>7.4291188743860384E-2</v>
      </c>
      <c r="C36" s="58">
        <v>4.0659640979094358E-2</v>
      </c>
      <c r="D36" s="58">
        <f t="shared" si="3"/>
        <v>1.0810012130282598E-3</v>
      </c>
      <c r="E36" s="58">
        <f t="shared" si="4"/>
        <v>8.067166029297923E-2</v>
      </c>
      <c r="F36" s="58">
        <f t="shared" si="0"/>
        <v>8.7206162633714254E-5</v>
      </c>
      <c r="H36" s="58">
        <v>6.4851493639878854E-2</v>
      </c>
      <c r="I36" s="58">
        <v>2.9635130239566917E-2</v>
      </c>
      <c r="J36" s="58">
        <f t="shared" si="5"/>
        <v>6.9027445479212524E-4</v>
      </c>
      <c r="K36" s="58">
        <f t="shared" si="6"/>
        <v>5.8943083033963853E-2</v>
      </c>
      <c r="L36" s="58">
        <f t="shared" si="1"/>
        <v>4.0686904505036364E-5</v>
      </c>
      <c r="N36" s="58">
        <v>1.4410061978415665E-2</v>
      </c>
      <c r="O36" s="58">
        <v>6.6983732896393044E-3</v>
      </c>
      <c r="P36" s="58">
        <f t="shared" si="7"/>
        <v>5.5087844453962156E-5</v>
      </c>
      <c r="Q36" s="123">
        <f t="shared" si="8"/>
        <v>1.3368574144889171E-2</v>
      </c>
      <c r="R36" s="58">
        <f t="shared" si="2"/>
        <v>7.3644593306491483E-7</v>
      </c>
    </row>
    <row r="37" spans="2:18" x14ac:dyDescent="0.25">
      <c r="B37" s="58">
        <v>7.454142050613545E-2</v>
      </c>
      <c r="C37" s="58">
        <v>4.0809759466782128E-2</v>
      </c>
      <c r="D37" s="58">
        <f t="shared" si="3"/>
        <v>2.5023176227506605E-4</v>
      </c>
      <c r="E37" s="58">
        <f t="shared" si="4"/>
        <v>8.1469400445876486E-2</v>
      </c>
      <c r="F37" s="58">
        <f t="shared" si="0"/>
        <v>2.0386231645064724E-5</v>
      </c>
      <c r="H37" s="58">
        <v>6.5446270084135602E-2</v>
      </c>
      <c r="I37" s="58">
        <v>2.9918478530301426E-2</v>
      </c>
      <c r="J37" s="58">
        <f t="shared" si="5"/>
        <v>5.9477644425674769E-4</v>
      </c>
      <c r="K37" s="58">
        <f t="shared" si="6"/>
        <v>5.9553608769868344E-2</v>
      </c>
      <c r="L37" s="58">
        <f t="shared" si="1"/>
        <v>3.5421083666799758E-5</v>
      </c>
      <c r="N37" s="58">
        <v>3.6379094346655871E-2</v>
      </c>
      <c r="O37" s="58">
        <v>1.796724635739514E-2</v>
      </c>
      <c r="P37" s="58">
        <f t="shared" si="7"/>
        <v>2.1969032368240209E-2</v>
      </c>
      <c r="Q37" s="123">
        <f t="shared" si="8"/>
        <v>2.4665619647034447E-2</v>
      </c>
      <c r="R37" s="58">
        <f t="shared" si="2"/>
        <v>5.4187979640840135E-4</v>
      </c>
    </row>
    <row r="38" spans="2:18" x14ac:dyDescent="0.25">
      <c r="B38" s="58">
        <v>7.4817867024458362E-2</v>
      </c>
      <c r="C38" s="58">
        <v>4.0976420409644818E-2</v>
      </c>
      <c r="D38" s="58">
        <f t="shared" si="3"/>
        <v>2.76446518322912E-4</v>
      </c>
      <c r="E38" s="58">
        <f t="shared" si="4"/>
        <v>8.1786179876426945E-2</v>
      </c>
      <c r="F38" s="58">
        <f t="shared" si="0"/>
        <v>2.2609504673769639E-5</v>
      </c>
      <c r="H38" s="58">
        <v>6.5775413712679864E-2</v>
      </c>
      <c r="I38" s="58">
        <v>3.0075301680045352E-2</v>
      </c>
      <c r="J38" s="58">
        <f t="shared" si="5"/>
        <v>3.2914362854426227E-4</v>
      </c>
      <c r="K38" s="58">
        <f t="shared" si="6"/>
        <v>5.9993780210346778E-2</v>
      </c>
      <c r="L38" s="58">
        <f t="shared" si="1"/>
        <v>1.9746570508520492E-5</v>
      </c>
      <c r="N38" s="58">
        <v>3.8684061571683748E-2</v>
      </c>
      <c r="O38" s="58">
        <v>1.9150640690270219E-2</v>
      </c>
      <c r="P38" s="58">
        <f t="shared" si="7"/>
        <v>2.3049672250278763E-3</v>
      </c>
      <c r="Q38" s="123">
        <f t="shared" si="8"/>
        <v>3.711788704766536E-2</v>
      </c>
      <c r="R38" s="58">
        <f t="shared" si="2"/>
        <v>8.5555513107155373E-5</v>
      </c>
    </row>
    <row r="39" spans="2:18" x14ac:dyDescent="0.25">
      <c r="B39" s="58">
        <v>7.5288302737535479E-2</v>
      </c>
      <c r="C39" s="58">
        <v>4.1261774670434535E-2</v>
      </c>
      <c r="D39" s="58">
        <f t="shared" si="3"/>
        <v>4.704357130771164E-4</v>
      </c>
      <c r="E39" s="58">
        <f t="shared" si="4"/>
        <v>8.2238195080079346E-2</v>
      </c>
      <c r="F39" s="58">
        <f t="shared" si="0"/>
        <v>3.8687783944672135E-5</v>
      </c>
      <c r="H39" s="58">
        <v>6.5901044590617186E-2</v>
      </c>
      <c r="I39" s="58">
        <v>3.0136228491565581E-2</v>
      </c>
      <c r="J39" s="58">
        <f t="shared" si="5"/>
        <v>1.2563087793732164E-4</v>
      </c>
      <c r="K39" s="58">
        <f t="shared" si="6"/>
        <v>6.0211530171610933E-2</v>
      </c>
      <c r="L39" s="58">
        <f t="shared" si="1"/>
        <v>7.564427397409012E-6</v>
      </c>
      <c r="N39" s="58">
        <v>3.9492934754416092E-2</v>
      </c>
      <c r="O39" s="58">
        <v>1.9573640584328526E-2</v>
      </c>
      <c r="P39" s="58">
        <f t="shared" si="7"/>
        <v>8.0887318273234476E-4</v>
      </c>
      <c r="Q39" s="123">
        <f t="shared" si="8"/>
        <v>3.8724281274598746E-2</v>
      </c>
      <c r="R39" s="58">
        <f t="shared" si="2"/>
        <v>3.132303264360723E-5</v>
      </c>
    </row>
    <row r="40" spans="2:18" x14ac:dyDescent="0.25">
      <c r="B40" s="58">
        <v>7.5333106138780914E-2</v>
      </c>
      <c r="C40" s="58">
        <v>4.1289009684544895E-2</v>
      </c>
      <c r="D40" s="58">
        <f t="shared" si="3"/>
        <v>4.4803401245435692E-5</v>
      </c>
      <c r="E40" s="58">
        <f t="shared" si="4"/>
        <v>8.2550784354979423E-2</v>
      </c>
      <c r="F40" s="58">
        <f t="shared" si="0"/>
        <v>3.6985559145815783E-6</v>
      </c>
      <c r="H40" s="58">
        <v>6.8204586407851611E-2</v>
      </c>
      <c r="I40" s="58">
        <v>3.1256514734665862E-2</v>
      </c>
      <c r="J40" s="58">
        <f t="shared" si="5"/>
        <v>2.3035418172344252E-3</v>
      </c>
      <c r="K40" s="58">
        <f t="shared" si="6"/>
        <v>6.1392743226231443E-2</v>
      </c>
      <c r="L40" s="58">
        <f t="shared" si="1"/>
        <v>1.4142075129635964E-4</v>
      </c>
      <c r="N40" s="58">
        <v>3.9655902960925735E-2</v>
      </c>
      <c r="O40" s="58">
        <v>1.9661615133753804E-2</v>
      </c>
      <c r="P40" s="58">
        <f t="shared" si="7"/>
        <v>1.6296820650964217E-4</v>
      </c>
      <c r="Q40" s="123">
        <f t="shared" si="8"/>
        <v>3.9235255718082326E-2</v>
      </c>
      <c r="R40" s="58">
        <f t="shared" si="2"/>
        <v>6.3940992563230594E-6</v>
      </c>
    </row>
    <row r="41" spans="2:18" x14ac:dyDescent="0.25">
      <c r="B41" s="58">
        <v>7.5397928081008356E-2</v>
      </c>
      <c r="C41" s="58">
        <v>4.1328475812225422E-2</v>
      </c>
      <c r="D41" s="58">
        <f t="shared" si="3"/>
        <v>6.4821942227441531E-5</v>
      </c>
      <c r="E41" s="58">
        <f t="shared" si="4"/>
        <v>8.261748549677031E-2</v>
      </c>
      <c r="F41" s="58">
        <f t="shared" si="0"/>
        <v>5.355425871848134E-6</v>
      </c>
      <c r="H41" s="58">
        <v>6.87015469286959E-2</v>
      </c>
      <c r="I41" s="58">
        <v>3.1498502352298889E-2</v>
      </c>
      <c r="J41" s="58">
        <f t="shared" si="5"/>
        <v>4.9696052084428899E-4</v>
      </c>
      <c r="K41" s="58">
        <f t="shared" si="6"/>
        <v>6.2755017086964751E-2</v>
      </c>
      <c r="L41" s="58">
        <f t="shared" si="1"/>
        <v>3.1186765977130257E-5</v>
      </c>
      <c r="N41" s="58">
        <v>3.984825135114415E-2</v>
      </c>
      <c r="O41" s="58">
        <v>1.9765526869551651E-2</v>
      </c>
      <c r="P41" s="58">
        <f t="shared" si="7"/>
        <v>1.9234839021841504E-4</v>
      </c>
      <c r="Q41" s="123">
        <f t="shared" si="8"/>
        <v>3.9427142003305451E-2</v>
      </c>
      <c r="R41" s="58">
        <f t="shared" si="2"/>
        <v>7.5837472952486593E-6</v>
      </c>
    </row>
    <row r="42" spans="2:18" x14ac:dyDescent="0.25">
      <c r="B42" s="58">
        <v>7.5844532197678324E-2</v>
      </c>
      <c r="C42" s="58">
        <v>4.1601029434522568E-2</v>
      </c>
      <c r="D42" s="58">
        <f t="shared" si="3"/>
        <v>4.4660411666996858E-4</v>
      </c>
      <c r="E42" s="58">
        <f t="shared" si="4"/>
        <v>8.2929505246747998E-2</v>
      </c>
      <c r="F42" s="58">
        <f t="shared" si="0"/>
        <v>3.7036658436601414E-5</v>
      </c>
      <c r="H42" s="58">
        <v>6.8845721109649802E-2</v>
      </c>
      <c r="I42" s="58">
        <v>3.1568916409719122E-2</v>
      </c>
      <c r="J42" s="58">
        <f t="shared" si="5"/>
        <v>1.4417418095390155E-4</v>
      </c>
      <c r="K42" s="58">
        <f t="shared" si="6"/>
        <v>6.3067418762018018E-2</v>
      </c>
      <c r="L42" s="58">
        <f t="shared" si="1"/>
        <v>9.0926934448906718E-6</v>
      </c>
      <c r="N42" s="58">
        <v>6.1470689364694846E-2</v>
      </c>
      <c r="O42" s="58">
        <v>3.1533808441685511E-2</v>
      </c>
      <c r="P42" s="58">
        <f t="shared" si="7"/>
        <v>2.1622438013550696E-2</v>
      </c>
      <c r="Q42" s="123">
        <f t="shared" si="8"/>
        <v>5.1299335311237163E-2</v>
      </c>
      <c r="R42" s="58">
        <f t="shared" si="2"/>
        <v>1.1092166979035779E-3</v>
      </c>
    </row>
    <row r="43" spans="2:18" x14ac:dyDescent="0.25">
      <c r="B43" s="58">
        <v>7.6487032036815047E-2</v>
      </c>
      <c r="C43" s="58">
        <v>4.1996308906884536E-2</v>
      </c>
      <c r="D43" s="58">
        <f t="shared" si="3"/>
        <v>6.4249983913672315E-4</v>
      </c>
      <c r="E43" s="58">
        <f t="shared" si="4"/>
        <v>8.3597338341407104E-2</v>
      </c>
      <c r="F43" s="58">
        <f t="shared" si="0"/>
        <v>5.3711276436612284E-5</v>
      </c>
      <c r="H43" s="58">
        <v>6.9335264309287464E-2</v>
      </c>
      <c r="I43" s="58">
        <v>3.1820348001421236E-2</v>
      </c>
      <c r="J43" s="58">
        <f t="shared" si="5"/>
        <v>4.8954319963766257E-4</v>
      </c>
      <c r="K43" s="58">
        <f t="shared" si="6"/>
        <v>6.3389264411140359E-2</v>
      </c>
      <c r="L43" s="58">
        <f t="shared" si="1"/>
        <v>3.1031783322507466E-5</v>
      </c>
      <c r="N43" s="58">
        <v>7.9383420119641612E-2</v>
      </c>
      <c r="O43" s="58">
        <v>4.1290204997411373E-2</v>
      </c>
      <c r="P43" s="58">
        <f t="shared" si="7"/>
        <v>1.7912730754946767E-2</v>
      </c>
      <c r="Q43" s="123">
        <f t="shared" si="8"/>
        <v>7.2824013439096891E-2</v>
      </c>
      <c r="R43" s="58">
        <f t="shared" si="2"/>
        <v>1.3044769452291674E-3</v>
      </c>
    </row>
    <row r="44" spans="2:18" x14ac:dyDescent="0.25">
      <c r="B44" s="58">
        <v>7.6582358422443639E-2</v>
      </c>
      <c r="C44" s="58">
        <v>4.2055008046888345E-2</v>
      </c>
      <c r="D44" s="58">
        <f t="shared" si="3"/>
        <v>9.5326385628591304E-5</v>
      </c>
      <c r="E44" s="58">
        <f t="shared" si="4"/>
        <v>8.4051316953772881E-2</v>
      </c>
      <c r="F44" s="58">
        <f t="shared" si="0"/>
        <v>8.0123082525263084E-6</v>
      </c>
      <c r="H44" s="58">
        <v>0.10700598438746603</v>
      </c>
      <c r="I44" s="58">
        <v>5.1267468279525434E-2</v>
      </c>
      <c r="J44" s="58">
        <f t="shared" si="5"/>
        <v>3.7670720078178566E-2</v>
      </c>
      <c r="K44" s="58">
        <f t="shared" si="6"/>
        <v>8.3087816280946664E-2</v>
      </c>
      <c r="L44" s="58">
        <f t="shared" si="1"/>
        <v>3.1299778690266696E-3</v>
      </c>
      <c r="N44" s="58">
        <v>8.1338120467016384E-2</v>
      </c>
      <c r="O44" s="58">
        <v>4.2357269650387504E-2</v>
      </c>
      <c r="P44" s="58">
        <f t="shared" si="7"/>
        <v>1.9547003473747715E-3</v>
      </c>
      <c r="Q44" s="123">
        <f t="shared" si="8"/>
        <v>8.364747464779887E-2</v>
      </c>
      <c r="R44" s="58">
        <f t="shared" si="2"/>
        <v>1.6350574775107483E-4</v>
      </c>
    </row>
    <row r="45" spans="2:18" x14ac:dyDescent="0.25">
      <c r="B45" s="58">
        <v>7.6757758972000253E-2</v>
      </c>
      <c r="C45" s="58">
        <v>4.2163772784378245E-2</v>
      </c>
      <c r="D45" s="58">
        <f t="shared" si="3"/>
        <v>1.7540054955661466E-4</v>
      </c>
      <c r="E45" s="58">
        <f t="shared" si="4"/>
        <v>8.421878083126659E-2</v>
      </c>
      <c r="F45" s="58">
        <f t="shared" si="0"/>
        <v>1.4772020440792244E-5</v>
      </c>
      <c r="H45" s="58">
        <v>0.10711492629268843</v>
      </c>
      <c r="I45" s="58">
        <v>5.1323770671687023E-2</v>
      </c>
      <c r="J45" s="58">
        <f t="shared" si="5"/>
        <v>1.0894190522239833E-4</v>
      </c>
      <c r="K45" s="58">
        <f t="shared" si="6"/>
        <v>0.10259123895121246</v>
      </c>
      <c r="L45" s="58">
        <f t="shared" si="1"/>
        <v>1.1176485030471407E-5</v>
      </c>
      <c r="N45" s="58">
        <v>8.139458550758169E-2</v>
      </c>
      <c r="O45" s="58">
        <v>4.238831219861304E-2</v>
      </c>
      <c r="P45" s="58">
        <f t="shared" si="7"/>
        <v>5.6465040565306657E-5</v>
      </c>
      <c r="Q45" s="123">
        <f t="shared" si="8"/>
        <v>8.4745581849000551E-2</v>
      </c>
      <c r="R45" s="58">
        <f t="shared" si="2"/>
        <v>4.7851627168343319E-6</v>
      </c>
    </row>
    <row r="46" spans="2:18" x14ac:dyDescent="0.25">
      <c r="B46" s="58">
        <v>8.0857270185957952E-2</v>
      </c>
      <c r="C46" s="58">
        <v>4.4725827257795225E-2</v>
      </c>
      <c r="D46" s="58">
        <f t="shared" si="3"/>
        <v>4.0995112139576989E-3</v>
      </c>
      <c r="E46" s="58">
        <f t="shared" si="4"/>
        <v>8.688960004217347E-2</v>
      </c>
      <c r="F46" s="58">
        <f t="shared" si="0"/>
        <v>3.5620488974918947E-4</v>
      </c>
      <c r="H46" s="58">
        <v>0.10719837115626302</v>
      </c>
      <c r="I46" s="58">
        <v>5.1366948894151727E-2</v>
      </c>
      <c r="J46" s="58">
        <f t="shared" si="5"/>
        <v>8.3444863574588801E-5</v>
      </c>
      <c r="K46" s="58">
        <f t="shared" si="6"/>
        <v>0.10269071956583875</v>
      </c>
      <c r="L46" s="58">
        <f t="shared" si="1"/>
        <v>8.569013084547772E-6</v>
      </c>
      <c r="N46" s="58">
        <v>8.2085019824738023E-2</v>
      </c>
      <c r="O46" s="58">
        <v>4.2782604523506199E-2</v>
      </c>
      <c r="P46" s="58">
        <f t="shared" si="7"/>
        <v>6.9043431715633263E-4</v>
      </c>
      <c r="Q46" s="123">
        <f t="shared" si="8"/>
        <v>8.5170916722119239E-2</v>
      </c>
      <c r="R46" s="58">
        <f t="shared" si="2"/>
        <v>5.8804923728615268E-5</v>
      </c>
    </row>
    <row r="47" spans="2:18" x14ac:dyDescent="0.25">
      <c r="B47" s="58">
        <v>8.3193719897714791E-2</v>
      </c>
      <c r="C47" s="58">
        <v>4.6188754268572531E-2</v>
      </c>
      <c r="D47" s="58">
        <f t="shared" si="3"/>
        <v>2.3364497117568384E-3</v>
      </c>
      <c r="E47" s="58">
        <f t="shared" si="4"/>
        <v>9.0914581526367749E-2</v>
      </c>
      <c r="F47" s="58">
        <f t="shared" si="0"/>
        <v>2.1241734780177551E-4</v>
      </c>
      <c r="H47" s="58">
        <v>0.10750618998633822</v>
      </c>
      <c r="I47" s="58">
        <v>5.152704948769312E-2</v>
      </c>
      <c r="J47" s="58">
        <f t="shared" si="5"/>
        <v>3.0781883007520439E-4</v>
      </c>
      <c r="K47" s="58">
        <f t="shared" si="6"/>
        <v>0.10289399838184485</v>
      </c>
      <c r="L47" s="58">
        <f t="shared" si="1"/>
        <v>3.1672710203659457E-5</v>
      </c>
      <c r="N47" s="58">
        <v>8.2549593979633101E-2</v>
      </c>
      <c r="O47" s="58">
        <v>4.3048455254120689E-2</v>
      </c>
      <c r="P47" s="58">
        <f t="shared" si="7"/>
        <v>4.6457415489507825E-4</v>
      </c>
      <c r="Q47" s="123">
        <f t="shared" si="8"/>
        <v>8.5831059777626895E-2</v>
      </c>
      <c r="R47" s="58">
        <f t="shared" si="2"/>
        <v>3.9874892059939959E-5</v>
      </c>
    </row>
    <row r="48" spans="2:18" x14ac:dyDescent="0.25">
      <c r="B48" s="58">
        <v>0.12237095786335439</v>
      </c>
      <c r="C48" s="58">
        <v>7.0778042379846098E-2</v>
      </c>
      <c r="D48" s="58">
        <f t="shared" si="3"/>
        <v>3.91772379656396E-2</v>
      </c>
      <c r="E48" s="58">
        <f t="shared" si="4"/>
        <v>0.11696679664841864</v>
      </c>
      <c r="F48" s="58">
        <f t="shared" si="0"/>
        <v>4.5824360263736737E-3</v>
      </c>
      <c r="H48" s="58">
        <v>0.10809308552681292</v>
      </c>
      <c r="I48" s="58">
        <v>5.1835282863809527E-2</v>
      </c>
      <c r="J48" s="58">
        <f t="shared" si="5"/>
        <v>5.8689554047469672E-4</v>
      </c>
      <c r="K48" s="58">
        <f t="shared" si="6"/>
        <v>0.10336233235150265</v>
      </c>
      <c r="L48" s="58">
        <f t="shared" si="1"/>
        <v>6.0662891910160375E-5</v>
      </c>
      <c r="N48" s="58">
        <v>8.2685477329286217E-2</v>
      </c>
      <c r="O48" s="58">
        <v>4.3126390721088009E-2</v>
      </c>
      <c r="P48" s="58">
        <f t="shared" si="7"/>
        <v>1.3588334965311533E-4</v>
      </c>
      <c r="Q48" s="123">
        <f t="shared" si="8"/>
        <v>8.6174845975208691E-2</v>
      </c>
      <c r="R48" s="58">
        <f t="shared" si="2"/>
        <v>1.1709726726952641E-5</v>
      </c>
    </row>
    <row r="49" spans="2:18" x14ac:dyDescent="0.25">
      <c r="B49" s="58">
        <v>0.14127561002928904</v>
      </c>
      <c r="C49" s="58">
        <v>8.2662859905826253E-2</v>
      </c>
      <c r="D49" s="58">
        <f t="shared" si="3"/>
        <v>1.8904652165934649E-2</v>
      </c>
      <c r="E49" s="58">
        <f t="shared" si="4"/>
        <v>0.15344090228567236</v>
      </c>
      <c r="F49" s="58">
        <f t="shared" si="0"/>
        <v>2.900746885737803E-3</v>
      </c>
      <c r="H49" s="58">
        <v>0.10833322130087761</v>
      </c>
      <c r="I49" s="58">
        <v>5.1962048516701123E-2</v>
      </c>
      <c r="J49" s="58">
        <f t="shared" si="5"/>
        <v>2.4013577406468978E-4</v>
      </c>
      <c r="K49" s="58">
        <f t="shared" si="6"/>
        <v>0.10379733138051064</v>
      </c>
      <c r="L49" s="58">
        <f t="shared" si="1"/>
        <v>2.4925452516908039E-5</v>
      </c>
      <c r="N49" s="58">
        <v>8.2774995076523902E-2</v>
      </c>
      <c r="O49" s="58">
        <v>4.3178315560356804E-2</v>
      </c>
      <c r="P49" s="58">
        <f t="shared" si="7"/>
        <v>8.9517747237685685E-5</v>
      </c>
      <c r="Q49" s="123">
        <f t="shared" si="8"/>
        <v>8.6304706281444821E-2</v>
      </c>
      <c r="R49" s="58">
        <f t="shared" si="2"/>
        <v>7.7258028823250818E-6</v>
      </c>
    </row>
    <row r="50" spans="2:18" x14ac:dyDescent="0.25">
      <c r="B50" s="58">
        <v>0.14355105085424358</v>
      </c>
      <c r="C50" s="58">
        <v>8.4095238701396832E-2</v>
      </c>
      <c r="D50" s="58">
        <f t="shared" si="3"/>
        <v>2.2754408249545388E-3</v>
      </c>
      <c r="E50" s="58">
        <f t="shared" si="4"/>
        <v>0.16675809860722307</v>
      </c>
      <c r="F50" s="58">
        <f t="shared" si="0"/>
        <v>3.7944818546267002E-4</v>
      </c>
      <c r="H50" s="58">
        <v>0.10839441420083232</v>
      </c>
      <c r="I50" s="58">
        <v>5.1994866579746127E-2</v>
      </c>
      <c r="J50" s="58">
        <f t="shared" si="5"/>
        <v>6.1192899954709556E-5</v>
      </c>
      <c r="K50" s="58">
        <f t="shared" si="6"/>
        <v>0.10395691509644725</v>
      </c>
      <c r="L50" s="58">
        <f t="shared" si="1"/>
        <v>6.3614251050971323E-6</v>
      </c>
      <c r="N50" s="58">
        <v>8.5872768196318394E-2</v>
      </c>
      <c r="O50" s="58">
        <v>4.4980657324396371E-2</v>
      </c>
      <c r="P50" s="58">
        <f t="shared" si="7"/>
        <v>3.0977731197944919E-3</v>
      </c>
      <c r="Q50" s="123">
        <f t="shared" si="8"/>
        <v>8.8158972884753176E-2</v>
      </c>
      <c r="R50" s="58">
        <f t="shared" si="2"/>
        <v>2.7309649647107987E-4</v>
      </c>
    </row>
    <row r="51" spans="2:18" x14ac:dyDescent="0.25">
      <c r="B51" s="58">
        <v>0.14405056111493741</v>
      </c>
      <c r="C51" s="58">
        <v>8.4410123575172913E-2</v>
      </c>
      <c r="D51" s="58">
        <f t="shared" si="3"/>
        <v>4.9951026069383619E-4</v>
      </c>
      <c r="E51" s="58">
        <f t="shared" si="4"/>
        <v>0.16850536227656976</v>
      </c>
      <c r="F51" s="58">
        <f t="shared" si="0"/>
        <v>8.4170157439078676E-5</v>
      </c>
      <c r="H51" s="58">
        <v>0.10872123991649951</v>
      </c>
      <c r="I51" s="58">
        <v>5.2172687091075483E-2</v>
      </c>
      <c r="J51" s="58">
        <f t="shared" si="5"/>
        <v>3.2682571566719498E-4</v>
      </c>
      <c r="K51" s="58">
        <f t="shared" si="6"/>
        <v>0.10416755367082162</v>
      </c>
      <c r="L51" s="58">
        <f t="shared" si="1"/>
        <v>3.4044635277767221E-5</v>
      </c>
      <c r="N51" s="58">
        <v>9.1623480091941614E-2</v>
      </c>
      <c r="O51" s="58">
        <v>4.8334967475112442E-2</v>
      </c>
      <c r="P51" s="58">
        <f t="shared" si="7"/>
        <v>5.75071189562322E-3</v>
      </c>
      <c r="Q51" s="123">
        <f t="shared" si="8"/>
        <v>9.3315624799508806E-2</v>
      </c>
      <c r="R51" s="58">
        <f t="shared" si="2"/>
        <v>5.3663127358204849E-4</v>
      </c>
    </row>
    <row r="52" spans="2:18" x14ac:dyDescent="0.25">
      <c r="B52" s="58">
        <v>0.14608387292039532</v>
      </c>
      <c r="C52" s="58">
        <v>8.5698036872562347E-2</v>
      </c>
      <c r="D52" s="58">
        <f t="shared" si="3"/>
        <v>2.0333118054579047E-3</v>
      </c>
      <c r="E52" s="58">
        <f t="shared" si="4"/>
        <v>0.17010816044773525</v>
      </c>
      <c r="F52" s="58">
        <f t="shared" si="0"/>
        <v>3.458829308431075E-4</v>
      </c>
      <c r="H52" s="58">
        <v>0.1091347555737692</v>
      </c>
      <c r="I52" s="58">
        <v>5.2399682873803421E-2</v>
      </c>
      <c r="J52" s="58">
        <f t="shared" si="5"/>
        <v>4.1351565726968631E-4</v>
      </c>
      <c r="K52" s="58">
        <f t="shared" si="6"/>
        <v>0.1045723699648789</v>
      </c>
      <c r="L52" s="58">
        <f t="shared" si="1"/>
        <v>4.3242312298275704E-5</v>
      </c>
      <c r="N52" s="58">
        <v>9.1893869595136471E-2</v>
      </c>
      <c r="O52" s="58">
        <v>4.8493655897469047E-2</v>
      </c>
      <c r="P52" s="58">
        <f t="shared" si="7"/>
        <v>2.7038950319485666E-4</v>
      </c>
      <c r="Q52" s="123">
        <f t="shared" si="8"/>
        <v>9.6828623372581496E-2</v>
      </c>
      <c r="R52" s="58">
        <f t="shared" si="2"/>
        <v>2.6181443368754198E-5</v>
      </c>
    </row>
    <row r="53" spans="2:18" x14ac:dyDescent="0.25">
      <c r="B53" s="58">
        <v>0.14624211472053877</v>
      </c>
      <c r="C53" s="58">
        <v>8.5798409458180486E-2</v>
      </c>
      <c r="D53" s="58">
        <f t="shared" si="3"/>
        <v>1.582418001434549E-4</v>
      </c>
      <c r="E53" s="58">
        <f t="shared" si="4"/>
        <v>0.17149644633074285</v>
      </c>
      <c r="F53" s="58">
        <f t="shared" si="0"/>
        <v>2.713790638558215E-5</v>
      </c>
      <c r="H53" s="58">
        <v>0.10930025455319216</v>
      </c>
      <c r="I53" s="58">
        <v>5.2492591821961566E-2</v>
      </c>
      <c r="J53" s="58">
        <f t="shared" si="5"/>
        <v>1.6549897942295944E-4</v>
      </c>
      <c r="K53" s="58">
        <f t="shared" si="6"/>
        <v>0.10489227469576498</v>
      </c>
      <c r="L53" s="58">
        <f t="shared" si="1"/>
        <v>1.7359564411501817E-5</v>
      </c>
      <c r="N53" s="58">
        <v>9.261460222674249E-2</v>
      </c>
      <c r="O53" s="58">
        <v>4.8917342540167122E-2</v>
      </c>
      <c r="P53" s="58">
        <f t="shared" si="7"/>
        <v>7.2073263160601919E-4</v>
      </c>
      <c r="Q53" s="123">
        <f t="shared" si="8"/>
        <v>9.7410998437636176E-2</v>
      </c>
      <c r="R53" s="58">
        <f t="shared" si="2"/>
        <v>7.0207285251327347E-5</v>
      </c>
    </row>
    <row r="54" spans="2:18" x14ac:dyDescent="0.25">
      <c r="B54" s="58">
        <v>0.14662532679076573</v>
      </c>
      <c r="C54" s="58">
        <v>8.6043426458894873E-2</v>
      </c>
      <c r="D54" s="58">
        <f t="shared" si="3"/>
        <v>3.8321207022695702E-4</v>
      </c>
      <c r="E54" s="58">
        <f t="shared" si="4"/>
        <v>0.17184183591707536</v>
      </c>
      <c r="F54" s="58">
        <f t="shared" si="0"/>
        <v>6.5851865693383505E-5</v>
      </c>
      <c r="H54" s="58">
        <v>0.11750288464257552</v>
      </c>
      <c r="I54" s="58">
        <v>5.7110722076251667E-2</v>
      </c>
      <c r="J54" s="58">
        <f t="shared" si="5"/>
        <v>8.2026300893833642E-3</v>
      </c>
      <c r="K54" s="58">
        <f t="shared" si="6"/>
        <v>0.10960331389821323</v>
      </c>
      <c r="L54" s="58">
        <f t="shared" si="1"/>
        <v>8.9903544047761376E-4</v>
      </c>
      <c r="N54" s="58">
        <v>9.3413375971324944E-2</v>
      </c>
      <c r="O54" s="58">
        <v>4.9387785263281081E-2</v>
      </c>
      <c r="P54" s="58">
        <f t="shared" si="7"/>
        <v>7.9877374458245387E-4</v>
      </c>
      <c r="Q54" s="123">
        <f t="shared" si="8"/>
        <v>9.8305127803448203E-2</v>
      </c>
      <c r="R54" s="58">
        <f t="shared" si="2"/>
        <v>7.8523555047217017E-5</v>
      </c>
    </row>
    <row r="55" spans="2:18" x14ac:dyDescent="0.25">
      <c r="B55" s="58">
        <v>0.1502086456265446</v>
      </c>
      <c r="C55" s="58">
        <v>8.8342387206635314E-2</v>
      </c>
      <c r="D55" s="58">
        <f t="shared" si="3"/>
        <v>3.5833188357788648E-3</v>
      </c>
      <c r="E55" s="58">
        <f t="shared" si="4"/>
        <v>0.17438581366553019</v>
      </c>
      <c r="F55" s="58">
        <f t="shared" si="0"/>
        <v>6.2487997080031769E-4</v>
      </c>
      <c r="H55" s="58">
        <v>0.11760719072204377</v>
      </c>
      <c r="I55" s="58">
        <v>5.7169953706436641E-2</v>
      </c>
      <c r="J55" s="58">
        <f t="shared" si="5"/>
        <v>1.0430607946824988E-4</v>
      </c>
      <c r="K55" s="58">
        <f t="shared" si="6"/>
        <v>0.1142806757826883</v>
      </c>
      <c r="L55" s="58">
        <f t="shared" si="1"/>
        <v>1.1920169249874386E-5</v>
      </c>
      <c r="N55" s="58">
        <v>9.375767499916221E-2</v>
      </c>
      <c r="O55" s="58">
        <v>4.959135466604863E-2</v>
      </c>
      <c r="P55" s="58">
        <f t="shared" si="7"/>
        <v>3.4429902783726651E-4</v>
      </c>
      <c r="Q55" s="123">
        <f t="shared" si="8"/>
        <v>9.8979139929329718E-2</v>
      </c>
      <c r="R55" s="58">
        <f t="shared" si="2"/>
        <v>3.407842165383699E-5</v>
      </c>
    </row>
    <row r="56" spans="2:18" x14ac:dyDescent="0.25">
      <c r="B56" s="58">
        <v>0.19809776197478141</v>
      </c>
      <c r="C56" s="58">
        <v>0.11919492183444418</v>
      </c>
      <c r="D56" s="58">
        <f t="shared" si="3"/>
        <v>4.788911634823681E-2</v>
      </c>
      <c r="E56" s="58">
        <f t="shared" si="4"/>
        <v>0.20753730904107948</v>
      </c>
      <c r="F56" s="58">
        <f t="shared" si="0"/>
        <v>9.9387783392682338E-3</v>
      </c>
      <c r="H56" s="58">
        <v>0.11839713543055</v>
      </c>
      <c r="I56" s="58">
        <v>5.7619061265703299E-2</v>
      </c>
      <c r="J56" s="58">
        <f t="shared" si="5"/>
        <v>7.8994470850622667E-4</v>
      </c>
      <c r="K56" s="58">
        <f t="shared" si="6"/>
        <v>0.11478901497213995</v>
      </c>
      <c r="L56" s="58">
        <f t="shared" si="1"/>
        <v>9.0676974971883972E-5</v>
      </c>
      <c r="N56" s="58">
        <v>9.6430353585920281E-2</v>
      </c>
      <c r="O56" s="58">
        <v>5.1173022374385042E-2</v>
      </c>
      <c r="P56" s="58">
        <f t="shared" si="7"/>
        <v>2.6726785867580705E-3</v>
      </c>
      <c r="Q56" s="123">
        <f t="shared" si="8"/>
        <v>0.10076437704043367</v>
      </c>
      <c r="R56" s="58">
        <f t="shared" si="2"/>
        <v>2.6931079282398364E-4</v>
      </c>
    </row>
    <row r="57" spans="2:18" x14ac:dyDescent="0.25">
      <c r="B57" s="58">
        <v>0.19878792500673242</v>
      </c>
      <c r="C57" s="58">
        <v>0.11964055356386151</v>
      </c>
      <c r="D57" s="58">
        <f t="shared" si="3"/>
        <v>6.901630319510188E-4</v>
      </c>
      <c r="E57" s="58">
        <f t="shared" si="4"/>
        <v>0.23883547539830569</v>
      </c>
      <c r="F57" s="58">
        <f t="shared" si="0"/>
        <v>1.6483541583835762E-4</v>
      </c>
      <c r="H57" s="58">
        <v>0.12084809650676621</v>
      </c>
      <c r="I57" s="58">
        <v>5.9021922779187233E-2</v>
      </c>
      <c r="J57" s="58">
        <f t="shared" si="5"/>
        <v>2.4509610762162154E-3</v>
      </c>
      <c r="K57" s="58">
        <f t="shared" si="6"/>
        <v>0.11664098404489054</v>
      </c>
      <c r="L57" s="58">
        <f t="shared" si="1"/>
        <v>2.8588251178558331E-4</v>
      </c>
      <c r="N57" s="58">
        <v>9.6712219723376389E-2</v>
      </c>
      <c r="O57" s="58">
        <v>5.1340204327285595E-2</v>
      </c>
      <c r="P57" s="58">
        <f t="shared" si="7"/>
        <v>2.8186613745610767E-4</v>
      </c>
      <c r="Q57" s="123">
        <f t="shared" si="8"/>
        <v>0.10251322670167064</v>
      </c>
      <c r="R57" s="58">
        <f t="shared" si="2"/>
        <v>2.8895007248562224E-5</v>
      </c>
    </row>
    <row r="58" spans="2:18" x14ac:dyDescent="0.25">
      <c r="B58" s="58">
        <v>0.19886609264294788</v>
      </c>
      <c r="C58" s="58">
        <v>0.11969125632798489</v>
      </c>
      <c r="D58" s="58">
        <f t="shared" si="3"/>
        <v>7.8167636215459302E-5</v>
      </c>
      <c r="E58" s="58">
        <f t="shared" si="4"/>
        <v>0.23933180989184638</v>
      </c>
      <c r="F58" s="58">
        <f t="shared" si="0"/>
        <v>1.8708001850413311E-5</v>
      </c>
      <c r="H58" s="58">
        <v>0.1219509594536772</v>
      </c>
      <c r="I58" s="58">
        <v>5.96600685862438E-2</v>
      </c>
      <c r="J58" s="58">
        <f t="shared" si="5"/>
        <v>1.1028629469109902E-3</v>
      </c>
      <c r="K58" s="58">
        <f t="shared" si="6"/>
        <v>0.11868199136543103</v>
      </c>
      <c r="L58" s="58">
        <f t="shared" si="1"/>
        <v>1.3088997074254397E-4</v>
      </c>
      <c r="N58" s="58">
        <v>9.7221323219205097E-2</v>
      </c>
      <c r="O58" s="58">
        <v>5.1648177575484504E-2</v>
      </c>
      <c r="P58" s="58">
        <f t="shared" si="7"/>
        <v>5.0910349582870829E-4</v>
      </c>
      <c r="Q58" s="123">
        <f t="shared" si="8"/>
        <v>0.1029883819027701</v>
      </c>
      <c r="R58" s="58">
        <f t="shared" si="2"/>
        <v>5.2431745256442333E-5</v>
      </c>
    </row>
    <row r="59" spans="2:18" x14ac:dyDescent="0.25">
      <c r="B59" s="58">
        <v>0.19893091458517531</v>
      </c>
      <c r="C59" s="58">
        <v>0.11973348045827609</v>
      </c>
      <c r="D59" s="58">
        <f t="shared" si="3"/>
        <v>6.4821942227427654E-5</v>
      </c>
      <c r="E59" s="58">
        <f t="shared" si="4"/>
        <v>0.23942473678626097</v>
      </c>
      <c r="F59" s="58">
        <f t="shared" si="0"/>
        <v>1.5519976455776081E-5</v>
      </c>
      <c r="H59" s="58">
        <v>0.12425635560121329</v>
      </c>
      <c r="I59" s="58">
        <v>6.1010647130799026E-2</v>
      </c>
      <c r="J59" s="58">
        <f t="shared" si="5"/>
        <v>2.3053961475360818E-3</v>
      </c>
      <c r="K59" s="58">
        <f t="shared" si="6"/>
        <v>0.12067071571704283</v>
      </c>
      <c r="L59" s="58">
        <f t="shared" si="1"/>
        <v>2.7819380313449227E-4</v>
      </c>
      <c r="N59" s="58">
        <v>9.7339762084781109E-2</v>
      </c>
      <c r="O59" s="58">
        <v>5.1719856696810541E-2</v>
      </c>
      <c r="P59" s="58">
        <f t="shared" si="7"/>
        <v>1.1843886557601213E-4</v>
      </c>
      <c r="Q59" s="123">
        <f t="shared" si="8"/>
        <v>0.10336803427229505</v>
      </c>
      <c r="R59" s="58">
        <f t="shared" si="2"/>
        <v>1.2242792716032968E-5</v>
      </c>
    </row>
    <row r="60" spans="2:18" x14ac:dyDescent="0.25">
      <c r="B60" s="58">
        <v>0.1995329007104199</v>
      </c>
      <c r="C60" s="58">
        <v>0.12012572995469119</v>
      </c>
      <c r="D60" s="58">
        <f t="shared" si="3"/>
        <v>6.0198612524459127E-4</v>
      </c>
      <c r="E60" s="58">
        <f t="shared" si="4"/>
        <v>0.23985921041296726</v>
      </c>
      <c r="F60" s="58">
        <f t="shared" si="0"/>
        <v>1.4439191668072927E-4</v>
      </c>
      <c r="H60" s="58">
        <v>0.14210660266754685</v>
      </c>
      <c r="I60" s="58">
        <v>7.1545563592822048E-2</v>
      </c>
      <c r="J60" s="58">
        <f t="shared" si="5"/>
        <v>1.7850247066333563E-2</v>
      </c>
      <c r="K60" s="58">
        <f t="shared" si="6"/>
        <v>0.13255621072362106</v>
      </c>
      <c r="L60" s="58">
        <f t="shared" si="1"/>
        <v>2.3661611115936105E-3</v>
      </c>
      <c r="N60" s="58">
        <v>0.10053347986699958</v>
      </c>
      <c r="O60" s="58">
        <v>5.3664196879337232E-2</v>
      </c>
      <c r="P60" s="58">
        <f t="shared" si="7"/>
        <v>3.1937177822184692E-3</v>
      </c>
      <c r="Q60" s="123">
        <f t="shared" si="8"/>
        <v>0.10538405357614777</v>
      </c>
      <c r="R60" s="58">
        <f t="shared" si="2"/>
        <v>3.3656692586840701E-4</v>
      </c>
    </row>
    <row r="61" spans="2:18" x14ac:dyDescent="0.25">
      <c r="B61" s="58">
        <v>0.19960725529121021</v>
      </c>
      <c r="C61" s="58">
        <v>0.12017429108007006</v>
      </c>
      <c r="D61" s="58">
        <f t="shared" si="3"/>
        <v>7.4354580790303437E-5</v>
      </c>
      <c r="E61" s="58">
        <f t="shared" si="4"/>
        <v>0.24030002103476125</v>
      </c>
      <c r="F61" s="58">
        <f t="shared" si="0"/>
        <v>1.7867407327940769E-5</v>
      </c>
      <c r="H61" s="58">
        <v>0.14966995238543368</v>
      </c>
      <c r="I61" s="58">
        <v>7.604582539779757E-2</v>
      </c>
      <c r="J61" s="58">
        <f t="shared" si="5"/>
        <v>7.5633497178868303E-3</v>
      </c>
      <c r="K61" s="58">
        <f t="shared" si="6"/>
        <v>0.14759138899061963</v>
      </c>
      <c r="L61" s="58">
        <f t="shared" si="1"/>
        <v>1.1162852902847284E-3</v>
      </c>
      <c r="N61" s="58">
        <v>0.13738587061058907</v>
      </c>
      <c r="O61" s="58">
        <v>7.6334756576032198E-2</v>
      </c>
      <c r="P61" s="58">
        <f t="shared" si="7"/>
        <v>3.6852390743589494E-2</v>
      </c>
      <c r="Q61" s="123">
        <f t="shared" si="8"/>
        <v>0.12999895345536944</v>
      </c>
      <c r="R61" s="58">
        <f t="shared" si="2"/>
        <v>4.7907722289949779E-3</v>
      </c>
    </row>
    <row r="62" spans="2:18" x14ac:dyDescent="0.25">
      <c r="B62" s="58">
        <v>0.21604915028443011</v>
      </c>
      <c r="C62" s="58">
        <v>0.13092155214507986</v>
      </c>
      <c r="D62" s="58">
        <f t="shared" si="3"/>
        <v>1.6441894993219908E-2</v>
      </c>
      <c r="E62" s="58">
        <f t="shared" si="4"/>
        <v>0.25109584322514994</v>
      </c>
      <c r="F62" s="58">
        <f t="shared" si="0"/>
        <v>4.1284914875419233E-3</v>
      </c>
      <c r="H62" s="58">
        <v>0.15030830559177938</v>
      </c>
      <c r="I62" s="58">
        <v>7.6428205012032333E-2</v>
      </c>
      <c r="J62" s="58">
        <f t="shared" si="5"/>
        <v>6.383532063456987E-4</v>
      </c>
      <c r="K62" s="58">
        <f t="shared" si="6"/>
        <v>0.1524740304098299</v>
      </c>
      <c r="L62" s="58">
        <f t="shared" si="1"/>
        <v>9.7332286196566482E-5</v>
      </c>
      <c r="N62" s="58">
        <v>0.13791012326364263</v>
      </c>
      <c r="O62" s="58">
        <v>7.6657489453802657E-2</v>
      </c>
      <c r="P62" s="58">
        <f t="shared" si="7"/>
        <v>5.242526530535585E-4</v>
      </c>
      <c r="Q62" s="123">
        <f t="shared" si="8"/>
        <v>0.15299224602983486</v>
      </c>
      <c r="R62" s="58">
        <f t="shared" si="2"/>
        <v>8.020659087776368E-5</v>
      </c>
    </row>
    <row r="63" spans="2:18" x14ac:dyDescent="0.25">
      <c r="B63" s="58">
        <v>0.21622359757013043</v>
      </c>
      <c r="C63" s="58">
        <v>0.13103622624333425</v>
      </c>
      <c r="D63" s="58">
        <f t="shared" si="3"/>
        <v>1.7444728570031875E-4</v>
      </c>
      <c r="E63" s="58">
        <f t="shared" si="4"/>
        <v>0.26195777838841411</v>
      </c>
      <c r="F63" s="58">
        <f t="shared" si="0"/>
        <v>4.5697823407944462E-5</v>
      </c>
      <c r="H63" s="58">
        <v>0.15098235465643201</v>
      </c>
      <c r="I63" s="58">
        <v>7.6839991941782468E-2</v>
      </c>
      <c r="J63" s="58">
        <f t="shared" si="5"/>
        <v>6.7404906465262648E-4</v>
      </c>
      <c r="K63" s="58">
        <f t="shared" si="6"/>
        <v>0.1532681969538148</v>
      </c>
      <c r="L63" s="58">
        <f t="shared" si="1"/>
        <v>1.0331028479771341E-4</v>
      </c>
      <c r="N63" s="58">
        <v>0.13815388697535141</v>
      </c>
      <c r="O63" s="58">
        <v>7.6808340410132334E-2</v>
      </c>
      <c r="P63" s="58">
        <f t="shared" si="7"/>
        <v>2.4376371170878319E-4</v>
      </c>
      <c r="Q63" s="123">
        <f t="shared" si="8"/>
        <v>0.15346582986393498</v>
      </c>
      <c r="R63" s="58">
        <f t="shared" si="2"/>
        <v>3.7409400308101419E-5</v>
      </c>
    </row>
    <row r="64" spans="2:18" x14ac:dyDescent="0.25">
      <c r="B64" s="58">
        <v>0.21694712483705145</v>
      </c>
      <c r="C64" s="58">
        <v>0.131513728537692</v>
      </c>
      <c r="D64" s="58">
        <f t="shared" si="3"/>
        <v>7.2352726692101466E-4</v>
      </c>
      <c r="E64" s="58">
        <f t="shared" si="4"/>
        <v>0.26254995478102627</v>
      </c>
      <c r="F64" s="58">
        <f t="shared" si="0"/>
        <v>1.8996205121295194E-4</v>
      </c>
      <c r="H64" s="58">
        <v>0.15103844814805714</v>
      </c>
      <c r="I64" s="58">
        <v>7.6874285250458876E-2</v>
      </c>
      <c r="J64" s="58">
        <f t="shared" si="5"/>
        <v>5.6093491625136549E-5</v>
      </c>
      <c r="K64" s="58">
        <f t="shared" si="6"/>
        <v>0.15371427719224134</v>
      </c>
      <c r="L64" s="58">
        <f t="shared" si="1"/>
        <v>8.6223705203469087E-6</v>
      </c>
      <c r="N64" s="58">
        <v>0.13875663980675185</v>
      </c>
      <c r="O64" s="58">
        <v>7.7182172779390476E-2</v>
      </c>
      <c r="P64" s="58">
        <f t="shared" si="7"/>
        <v>6.0275283140043268E-4</v>
      </c>
      <c r="Q64" s="123">
        <f t="shared" si="8"/>
        <v>0.15399051318952281</v>
      </c>
      <c r="R64" s="58">
        <f t="shared" si="2"/>
        <v>9.2818217833790548E-5</v>
      </c>
    </row>
    <row r="65" spans="2:18" x14ac:dyDescent="0.25">
      <c r="B65" s="58">
        <v>0.21713110476131464</v>
      </c>
      <c r="C65" s="58">
        <v>0.13163554014521683</v>
      </c>
      <c r="D65" s="58">
        <f t="shared" si="3"/>
        <v>1.8397992426319454E-4</v>
      </c>
      <c r="E65" s="58">
        <f t="shared" si="4"/>
        <v>0.26314926868290883</v>
      </c>
      <c r="F65" s="58">
        <f t="shared" si="0"/>
        <v>4.8414182522196597E-5</v>
      </c>
      <c r="H65" s="58">
        <v>0.15845391502438677</v>
      </c>
      <c r="I65" s="58">
        <v>8.1420281980782244E-2</v>
      </c>
      <c r="J65" s="58">
        <f t="shared" si="5"/>
        <v>7.4154668763296294E-3</v>
      </c>
      <c r="K65" s="58">
        <f t="shared" si="6"/>
        <v>0.15829456723124113</v>
      </c>
      <c r="L65" s="58">
        <f t="shared" si="1"/>
        <v>1.1738281200062023E-3</v>
      </c>
      <c r="N65" s="58">
        <v>0.13895449698141565</v>
      </c>
      <c r="O65" s="58">
        <v>7.730604032639915E-2</v>
      </c>
      <c r="P65" s="58">
        <f t="shared" si="7"/>
        <v>1.9785717466380692E-4</v>
      </c>
      <c r="Q65" s="123">
        <f t="shared" si="8"/>
        <v>0.15448821310578964</v>
      </c>
      <c r="R65" s="58">
        <f t="shared" si="2"/>
        <v>3.0566601363971646E-5</v>
      </c>
    </row>
    <row r="66" spans="2:18" x14ac:dyDescent="0.25">
      <c r="B66" s="58">
        <v>0.22564422762987624</v>
      </c>
      <c r="C66" s="58">
        <v>0.13727259358435503</v>
      </c>
      <c r="D66" s="58">
        <f t="shared" si="3"/>
        <v>8.5131228685615956E-3</v>
      </c>
      <c r="E66" s="58">
        <f t="shared" si="4"/>
        <v>0.2689081337295719</v>
      </c>
      <c r="F66" s="58">
        <f t="shared" si="0"/>
        <v>2.2892479827954382E-3</v>
      </c>
      <c r="H66" s="58">
        <v>0.16143938681005585</v>
      </c>
      <c r="I66" s="58">
        <v>8.3251545865115947E-2</v>
      </c>
      <c r="J66" s="58">
        <f t="shared" si="5"/>
        <v>2.9854717856690749E-3</v>
      </c>
      <c r="K66" s="58">
        <f t="shared" si="6"/>
        <v>0.16467182784589818</v>
      </c>
      <c r="L66" s="58">
        <f t="shared" si="1"/>
        <v>4.9162309592848407E-4</v>
      </c>
      <c r="N66" s="58">
        <v>0.13936627861870904</v>
      </c>
      <c r="O66" s="58">
        <v>7.7564411113075771E-2</v>
      </c>
      <c r="P66" s="58">
        <f t="shared" si="7"/>
        <v>4.1178163729338468E-4</v>
      </c>
      <c r="Q66" s="123">
        <f t="shared" si="8"/>
        <v>0.15487045143947492</v>
      </c>
      <c r="R66" s="58">
        <f t="shared" si="2"/>
        <v>6.377280806211261E-5</v>
      </c>
    </row>
    <row r="67" spans="2:18" x14ac:dyDescent="0.25">
      <c r="B67" s="58">
        <v>0.22595785143859431</v>
      </c>
      <c r="C67" s="58">
        <v>0.13748155421474365</v>
      </c>
      <c r="D67" s="58">
        <f t="shared" si="3"/>
        <v>3.136238087180776E-4</v>
      </c>
      <c r="E67" s="58">
        <f t="shared" si="4"/>
        <v>0.27475414779909868</v>
      </c>
      <c r="F67" s="58">
        <f t="shared" ref="F67:F130" si="9">D67*E67</f>
        <v>8.6169442293842943E-5</v>
      </c>
      <c r="H67" s="58">
        <v>0.16459731131377911</v>
      </c>
      <c r="I67" s="58">
        <v>8.5230199198504747E-2</v>
      </c>
      <c r="J67" s="58">
        <f t="shared" si="5"/>
        <v>3.1579245037232639E-3</v>
      </c>
      <c r="K67" s="58">
        <f t="shared" si="6"/>
        <v>0.16848174506362068</v>
      </c>
      <c r="L67" s="58">
        <f t="shared" ref="L67:L130" si="10">J67*K67</f>
        <v>5.320526311664638E-4</v>
      </c>
      <c r="N67" s="58">
        <v>0.1398528879113857</v>
      </c>
      <c r="O67" s="58">
        <v>7.7873043166539174E-2</v>
      </c>
      <c r="P67" s="58">
        <f t="shared" si="7"/>
        <v>4.8660929267665964E-4</v>
      </c>
      <c r="Q67" s="123">
        <f t="shared" si="8"/>
        <v>0.15543745427961494</v>
      </c>
      <c r="R67" s="58">
        <f t="shared" ref="R67:R130" si="11">P67*Q67</f>
        <v>7.5637309682464047E-5</v>
      </c>
    </row>
    <row r="68" spans="2:18" x14ac:dyDescent="0.25">
      <c r="B68" s="58">
        <v>0.23284661269604467</v>
      </c>
      <c r="C68" s="58">
        <v>0.14207232946771525</v>
      </c>
      <c r="D68" s="58">
        <f t="shared" ref="D68:D131" si="12">B68-B67</f>
        <v>6.8887612574503598E-3</v>
      </c>
      <c r="E68" s="58">
        <f t="shared" ref="E68:E131" si="13">C68+C67</f>
        <v>0.27955388368245893</v>
      </c>
      <c r="F68" s="58">
        <f t="shared" si="9"/>
        <v>1.9257799632815074E-3</v>
      </c>
      <c r="H68" s="58">
        <v>0.16726754694816637</v>
      </c>
      <c r="I68" s="58">
        <v>8.6907267004216984E-2</v>
      </c>
      <c r="J68" s="58">
        <f t="shared" ref="J68:J131" si="14">H68-H67</f>
        <v>2.670235634387258E-3</v>
      </c>
      <c r="K68" s="58">
        <f t="shared" ref="K68:K131" si="15">I68+I67</f>
        <v>0.17213746620272175</v>
      </c>
      <c r="L68" s="58">
        <f t="shared" si="10"/>
        <v>4.596475962676399E-4</v>
      </c>
      <c r="N68" s="58">
        <v>0.1409551038658354</v>
      </c>
      <c r="O68" s="58">
        <v>7.8575359007083859E-2</v>
      </c>
      <c r="P68" s="58">
        <f t="shared" ref="P68:P131" si="16">N68-N67</f>
        <v>1.1022159544497034E-3</v>
      </c>
      <c r="Q68" s="123">
        <f t="shared" ref="Q68:Q131" si="17">O68+O67</f>
        <v>0.15644840217362305</v>
      </c>
      <c r="R68" s="58">
        <f t="shared" si="11"/>
        <v>1.7243992492393099E-4</v>
      </c>
    </row>
    <row r="69" spans="2:18" x14ac:dyDescent="0.25">
      <c r="B69" s="58">
        <v>0.23339378614955281</v>
      </c>
      <c r="C69" s="58">
        <v>0.14243903940857458</v>
      </c>
      <c r="D69" s="58">
        <f t="shared" si="12"/>
        <v>5.4717345350813185E-4</v>
      </c>
      <c r="E69" s="58">
        <f t="shared" si="13"/>
        <v>0.28451136887628981</v>
      </c>
      <c r="F69" s="58">
        <f t="shared" si="9"/>
        <v>1.556770682703655E-4</v>
      </c>
      <c r="H69" s="58">
        <v>0.16774550058341867</v>
      </c>
      <c r="I69" s="58">
        <v>8.7211517281889195E-2</v>
      </c>
      <c r="J69" s="58">
        <f t="shared" si="14"/>
        <v>4.7795363525229839E-4</v>
      </c>
      <c r="K69" s="58">
        <f t="shared" si="15"/>
        <v>0.17411878428610617</v>
      </c>
      <c r="L69" s="58">
        <f t="shared" si="10"/>
        <v>8.3220705915255212E-5</v>
      </c>
      <c r="N69" s="58">
        <v>0.14109098721548849</v>
      </c>
      <c r="O69" s="58">
        <v>7.8662336184716436E-2</v>
      </c>
      <c r="P69" s="58">
        <f t="shared" si="16"/>
        <v>1.3588334965308757E-4</v>
      </c>
      <c r="Q69" s="123">
        <f t="shared" si="17"/>
        <v>0.15723769519180031</v>
      </c>
      <c r="R69" s="58">
        <f t="shared" si="11"/>
        <v>2.1365984714393007E-5</v>
      </c>
    </row>
    <row r="70" spans="2:18" x14ac:dyDescent="0.25">
      <c r="B70" s="58">
        <v>0.23343906618272639</v>
      </c>
      <c r="C70" s="58">
        <v>0.14246967459637314</v>
      </c>
      <c r="D70" s="58">
        <f t="shared" si="12"/>
        <v>4.5280033173583645E-5</v>
      </c>
      <c r="E70" s="58">
        <f t="shared" si="13"/>
        <v>0.28490871400494772</v>
      </c>
      <c r="F70" s="58">
        <f t="shared" si="9"/>
        <v>1.2900676021587088E-5</v>
      </c>
      <c r="H70" s="58">
        <v>0.17191171718866838</v>
      </c>
      <c r="I70" s="58">
        <v>8.9882250520697204E-2</v>
      </c>
      <c r="J70" s="58">
        <f t="shared" si="14"/>
        <v>4.1662166052497118E-3</v>
      </c>
      <c r="K70" s="58">
        <f t="shared" si="15"/>
        <v>0.1770937678025864</v>
      </c>
      <c r="L70" s="58">
        <f t="shared" si="10"/>
        <v>7.3781099610537222E-4</v>
      </c>
      <c r="N70" s="58">
        <v>0.1413976428829489</v>
      </c>
      <c r="O70" s="58">
        <v>7.8860473793429017E-2</v>
      </c>
      <c r="P70" s="58">
        <f t="shared" si="16"/>
        <v>3.0665566746040929E-4</v>
      </c>
      <c r="Q70" s="123">
        <f t="shared" si="17"/>
        <v>0.15752280997814544</v>
      </c>
      <c r="R70" s="58">
        <f t="shared" si="11"/>
        <v>4.8305262434087407E-5</v>
      </c>
    </row>
    <row r="71" spans="2:18" x14ac:dyDescent="0.25">
      <c r="B71" s="58">
        <v>0.23360016777443871</v>
      </c>
      <c r="C71" s="58">
        <v>0.1425797769258787</v>
      </c>
      <c r="D71" s="58">
        <f t="shared" si="12"/>
        <v>1.6110159171231486E-4</v>
      </c>
      <c r="E71" s="58">
        <f t="shared" si="13"/>
        <v>0.28504945152225181</v>
      </c>
      <c r="F71" s="58">
        <f t="shared" si="9"/>
        <v>4.5921920356957099E-5</v>
      </c>
      <c r="H71" s="58">
        <v>0.17244390998524417</v>
      </c>
      <c r="I71" s="58">
        <v>9.0223933964082931E-2</v>
      </c>
      <c r="J71" s="58">
        <f t="shared" si="14"/>
        <v>5.3219279657579222E-4</v>
      </c>
      <c r="K71" s="58">
        <f t="shared" si="15"/>
        <v>0.18010618448478014</v>
      </c>
      <c r="L71" s="58">
        <f t="shared" si="10"/>
        <v>9.5851214001550693E-5</v>
      </c>
      <c r="N71" s="58">
        <v>0.14151195016019086</v>
      </c>
      <c r="O71" s="58">
        <v>7.8934482978843687E-2</v>
      </c>
      <c r="P71" s="58">
        <f t="shared" si="16"/>
        <v>1.1430727724195955E-4</v>
      </c>
      <c r="Q71" s="123">
        <f t="shared" si="17"/>
        <v>0.1577949567722727</v>
      </c>
      <c r="R71" s="58">
        <f t="shared" si="11"/>
        <v>1.8037111871151198E-5</v>
      </c>
    </row>
    <row r="72" spans="2:18" x14ac:dyDescent="0.25">
      <c r="B72" s="58">
        <v>0.23657530426990714</v>
      </c>
      <c r="C72" s="58">
        <v>0.14461451598636729</v>
      </c>
      <c r="D72" s="58">
        <f t="shared" si="12"/>
        <v>2.9751364954684334E-3</v>
      </c>
      <c r="E72" s="58">
        <f t="shared" si="13"/>
        <v>0.28719429291224596</v>
      </c>
      <c r="F72" s="58">
        <f t="shared" si="9"/>
        <v>8.5444222213347423E-4</v>
      </c>
      <c r="H72" s="58">
        <v>0.17998964356526523</v>
      </c>
      <c r="I72" s="58">
        <v>9.5152366547302969E-2</v>
      </c>
      <c r="J72" s="58">
        <f t="shared" si="14"/>
        <v>7.5457335800210579E-3</v>
      </c>
      <c r="K72" s="58">
        <f t="shared" si="15"/>
        <v>0.1853763005113859</v>
      </c>
      <c r="L72" s="58">
        <f t="shared" si="10"/>
        <v>1.3988001757088394E-3</v>
      </c>
      <c r="N72" s="58">
        <v>0.14231531455847782</v>
      </c>
      <c r="O72" s="58">
        <v>7.9454869011412466E-2</v>
      </c>
      <c r="P72" s="58">
        <f t="shared" si="16"/>
        <v>8.0336439828695982E-4</v>
      </c>
      <c r="Q72" s="123">
        <f t="shared" si="17"/>
        <v>0.15838935199025617</v>
      </c>
      <c r="R72" s="58">
        <f t="shared" si="11"/>
        <v>1.2724436645671362E-4</v>
      </c>
    </row>
    <row r="73" spans="2:18" x14ac:dyDescent="0.25">
      <c r="B73" s="58">
        <v>0.24484296169547509</v>
      </c>
      <c r="C73" s="58">
        <v>0.15027229117702262</v>
      </c>
      <c r="D73" s="58">
        <f t="shared" si="12"/>
        <v>8.2676574255679536E-3</v>
      </c>
      <c r="E73" s="58">
        <f t="shared" si="13"/>
        <v>0.29488680716338989</v>
      </c>
      <c r="F73" s="58">
        <f t="shared" si="9"/>
        <v>2.4380231009464258E-3</v>
      </c>
      <c r="H73" s="58">
        <v>0.19290551769888736</v>
      </c>
      <c r="I73" s="58">
        <v>0.10360671438793459</v>
      </c>
      <c r="J73" s="58">
        <f t="shared" si="14"/>
        <v>1.2915874133622135E-2</v>
      </c>
      <c r="K73" s="58">
        <f t="shared" si="15"/>
        <v>0.19875908093523756</v>
      </c>
      <c r="L73" s="58">
        <f t="shared" si="10"/>
        <v>2.5671472722739431E-3</v>
      </c>
      <c r="N73" s="58">
        <v>0.1426375784485335</v>
      </c>
      <c r="O73" s="58">
        <v>7.9667272685476423E-2</v>
      </c>
      <c r="P73" s="58">
        <f t="shared" si="16"/>
        <v>3.2226389005568512E-4</v>
      </c>
      <c r="Q73" s="123">
        <f t="shared" si="17"/>
        <v>0.15912214169688887</v>
      </c>
      <c r="R73" s="58">
        <f t="shared" si="11"/>
        <v>5.1279320377231344E-5</v>
      </c>
    </row>
    <row r="74" spans="2:18" x14ac:dyDescent="0.25">
      <c r="B74" s="58">
        <v>0.24500644644682815</v>
      </c>
      <c r="C74" s="58">
        <v>0.15038451587981327</v>
      </c>
      <c r="D74" s="58">
        <f t="shared" si="12"/>
        <v>1.6348475135305462E-4</v>
      </c>
      <c r="E74" s="58">
        <f t="shared" si="13"/>
        <v>0.3006568070568359</v>
      </c>
      <c r="F74" s="58">
        <f t="shared" si="9"/>
        <v>4.9152803344290138E-5</v>
      </c>
      <c r="H74" s="58">
        <v>0.19301863184728849</v>
      </c>
      <c r="I74" s="58">
        <v>0.1036827774356977</v>
      </c>
      <c r="J74" s="58">
        <f t="shared" si="14"/>
        <v>1.1311414840112222E-4</v>
      </c>
      <c r="K74" s="58">
        <f t="shared" si="15"/>
        <v>0.20728949182363229</v>
      </c>
      <c r="L74" s="58">
        <f t="shared" si="10"/>
        <v>2.3447374340131553E-5</v>
      </c>
      <c r="N74" s="58">
        <v>0.14670306136923592</v>
      </c>
      <c r="O74" s="58">
        <v>8.2371641179702387E-2</v>
      </c>
      <c r="P74" s="58">
        <f t="shared" si="16"/>
        <v>4.0654829207024124E-3</v>
      </c>
      <c r="Q74" s="123">
        <f t="shared" si="17"/>
        <v>0.16203891386517882</v>
      </c>
      <c r="R74" s="58">
        <f t="shared" si="11"/>
        <v>6.5876643680805379E-4</v>
      </c>
    </row>
    <row r="75" spans="2:18" x14ac:dyDescent="0.25">
      <c r="B75" s="58">
        <v>0.24512608106079201</v>
      </c>
      <c r="C75" s="58">
        <v>0.15046709925046628</v>
      </c>
      <c r="D75" s="58">
        <f t="shared" si="12"/>
        <v>1.1963461396385933E-4</v>
      </c>
      <c r="E75" s="58">
        <f t="shared" si="13"/>
        <v>0.30085161513027958</v>
      </c>
      <c r="F75" s="58">
        <f t="shared" si="9"/>
        <v>3.5992266836514578E-5</v>
      </c>
      <c r="H75" s="58">
        <v>0.19310393104116474</v>
      </c>
      <c r="I75" s="58">
        <v>0.1037404831009556</v>
      </c>
      <c r="J75" s="58">
        <f t="shared" si="14"/>
        <v>8.5299193876259283E-5</v>
      </c>
      <c r="K75" s="58">
        <f t="shared" si="15"/>
        <v>0.2074232605366533</v>
      </c>
      <c r="L75" s="58">
        <f t="shared" si="10"/>
        <v>1.7693036914961832E-5</v>
      </c>
      <c r="N75" s="58">
        <v>0.14728561532433657</v>
      </c>
      <c r="O75" s="58">
        <v>8.2764617287407444E-2</v>
      </c>
      <c r="P75" s="58">
        <f t="shared" si="16"/>
        <v>5.8255395510065089E-4</v>
      </c>
      <c r="Q75" s="123">
        <f t="shared" si="17"/>
        <v>0.16513625846710983</v>
      </c>
      <c r="R75" s="58">
        <f t="shared" si="11"/>
        <v>9.6200780500538177E-5</v>
      </c>
    </row>
    <row r="76" spans="2:18" x14ac:dyDescent="0.25">
      <c r="B76" s="58">
        <v>0.24534151869231263</v>
      </c>
      <c r="C76" s="58">
        <v>0.15061585947420231</v>
      </c>
      <c r="D76" s="58">
        <f t="shared" si="12"/>
        <v>2.1543763152062634E-4</v>
      </c>
      <c r="E76" s="58">
        <f t="shared" si="13"/>
        <v>0.30108295872466861</v>
      </c>
      <c r="F76" s="58">
        <f t="shared" si="9"/>
        <v>6.4864599518865102E-5</v>
      </c>
      <c r="H76" s="58">
        <v>0.19389665724512345</v>
      </c>
      <c r="I76" s="58">
        <v>0.10427707146627659</v>
      </c>
      <c r="J76" s="58">
        <f t="shared" si="14"/>
        <v>7.9272620395870463E-4</v>
      </c>
      <c r="K76" s="58">
        <f t="shared" si="15"/>
        <v>0.2080175545672322</v>
      </c>
      <c r="L76" s="58">
        <f t="shared" si="10"/>
        <v>1.6490096638885468E-4</v>
      </c>
      <c r="N76" s="58">
        <v>0.14788331843666205</v>
      </c>
      <c r="O76" s="58">
        <v>8.3171480762655375E-2</v>
      </c>
      <c r="P76" s="58">
        <f t="shared" si="16"/>
        <v>5.9770311232548723E-4</v>
      </c>
      <c r="Q76" s="123">
        <f t="shared" si="17"/>
        <v>0.16593609805006282</v>
      </c>
      <c r="R76" s="58">
        <f t="shared" si="11"/>
        <v>9.9180522251669762E-5</v>
      </c>
    </row>
    <row r="77" spans="2:18" x14ac:dyDescent="0.25">
      <c r="B77" s="58">
        <v>0.24545257393156997</v>
      </c>
      <c r="C77" s="58">
        <v>0.1506933893414949</v>
      </c>
      <c r="D77" s="58">
        <f t="shared" si="12"/>
        <v>1.1105523925733496E-4</v>
      </c>
      <c r="E77" s="58">
        <f t="shared" si="13"/>
        <v>0.30130924881569721</v>
      </c>
      <c r="F77" s="58">
        <f t="shared" si="9"/>
        <v>3.3461970717675123E-5</v>
      </c>
      <c r="H77" s="58">
        <v>0.1939782477783964</v>
      </c>
      <c r="I77" s="58">
        <v>0.10433271892308713</v>
      </c>
      <c r="J77" s="58">
        <f t="shared" si="14"/>
        <v>8.1590533272946075E-5</v>
      </c>
      <c r="K77" s="58">
        <f t="shared" si="15"/>
        <v>0.20860979038936373</v>
      </c>
      <c r="L77" s="58">
        <f t="shared" si="10"/>
        <v>1.7020584043825689E-5</v>
      </c>
      <c r="N77" s="58">
        <v>0.14918155530429378</v>
      </c>
      <c r="O77" s="58">
        <v>8.4057717173787322E-2</v>
      </c>
      <c r="P77" s="58">
        <f t="shared" si="16"/>
        <v>1.2982368676317246E-3</v>
      </c>
      <c r="Q77" s="123">
        <f t="shared" si="17"/>
        <v>0.1672291979364427</v>
      </c>
      <c r="R77" s="58">
        <f t="shared" si="11"/>
        <v>2.1710311010557303E-4</v>
      </c>
    </row>
    <row r="78" spans="2:18" x14ac:dyDescent="0.25">
      <c r="B78" s="58">
        <v>0.24624473619614357</v>
      </c>
      <c r="C78" s="58">
        <v>0.15124978398652697</v>
      </c>
      <c r="D78" s="58">
        <f t="shared" si="12"/>
        <v>7.9216226457359817E-4</v>
      </c>
      <c r="E78" s="58">
        <f t="shared" si="13"/>
        <v>0.3019431733280219</v>
      </c>
      <c r="F78" s="58">
        <f t="shared" si="9"/>
        <v>2.3918798795606429E-4</v>
      </c>
      <c r="H78" s="58">
        <v>0.19467547597181975</v>
      </c>
      <c r="I78" s="58">
        <v>0.10481185995892446</v>
      </c>
      <c r="J78" s="58">
        <f t="shared" si="14"/>
        <v>6.9722819342335485E-4</v>
      </c>
      <c r="K78" s="58">
        <f t="shared" si="15"/>
        <v>0.2091445788820116</v>
      </c>
      <c r="L78" s="58">
        <f t="shared" si="10"/>
        <v>1.4582149689819327E-4</v>
      </c>
      <c r="N78" s="58">
        <v>0.14943036873507751</v>
      </c>
      <c r="O78" s="58">
        <v>8.4228406885380469E-2</v>
      </c>
      <c r="P78" s="58">
        <f t="shared" si="16"/>
        <v>2.4881343078372864E-4</v>
      </c>
      <c r="Q78" s="123">
        <f t="shared" si="17"/>
        <v>0.16828612405916779</v>
      </c>
      <c r="R78" s="58">
        <f t="shared" si="11"/>
        <v>4.1871847880457717E-5</v>
      </c>
    </row>
    <row r="79" spans="2:18" x14ac:dyDescent="0.25">
      <c r="B79" s="58">
        <v>0.24813362852737417</v>
      </c>
      <c r="C79" s="58">
        <v>0.15257830870881481</v>
      </c>
      <c r="D79" s="58">
        <f t="shared" si="12"/>
        <v>1.8888923312306016E-3</v>
      </c>
      <c r="E79" s="58">
        <f t="shared" si="13"/>
        <v>0.30382809269534178</v>
      </c>
      <c r="F79" s="58">
        <f t="shared" si="9"/>
        <v>5.7389855430465143E-4</v>
      </c>
      <c r="H79" s="58">
        <v>0.19919911474271398</v>
      </c>
      <c r="I79" s="58">
        <v>0.10799163481852099</v>
      </c>
      <c r="J79" s="58">
        <f t="shared" si="14"/>
        <v>4.5236387708942338E-3</v>
      </c>
      <c r="K79" s="58">
        <f t="shared" si="15"/>
        <v>0.21280349477744545</v>
      </c>
      <c r="L79" s="58">
        <f t="shared" si="10"/>
        <v>9.6264613955704089E-4</v>
      </c>
      <c r="N79" s="58">
        <v>0.15686539147488063</v>
      </c>
      <c r="O79" s="58">
        <v>8.9375316009324635E-2</v>
      </c>
      <c r="P79" s="58">
        <f t="shared" si="16"/>
        <v>7.435022739803121E-3</v>
      </c>
      <c r="Q79" s="123">
        <f t="shared" si="17"/>
        <v>0.1736037228947051</v>
      </c>
      <c r="R79" s="58">
        <f t="shared" si="11"/>
        <v>1.2907476274366121E-3</v>
      </c>
    </row>
    <row r="80" spans="2:18" x14ac:dyDescent="0.25">
      <c r="B80" s="58">
        <v>0.25037999480471196</v>
      </c>
      <c r="C80" s="58">
        <v>0.15417413559662621</v>
      </c>
      <c r="D80" s="58">
        <f t="shared" si="12"/>
        <v>2.2463662773377913E-3</v>
      </c>
      <c r="E80" s="58">
        <f t="shared" si="13"/>
        <v>0.30675244430544102</v>
      </c>
      <c r="F80" s="58">
        <f t="shared" si="9"/>
        <v>6.8907834637868168E-4</v>
      </c>
      <c r="H80" s="58">
        <v>0.20105993520042761</v>
      </c>
      <c r="I80" s="58">
        <v>0.10931128904608445</v>
      </c>
      <c r="J80" s="58">
        <f t="shared" si="14"/>
        <v>1.86082045771363E-3</v>
      </c>
      <c r="K80" s="58">
        <f t="shared" si="15"/>
        <v>0.21730292386460542</v>
      </c>
      <c r="L80" s="58">
        <f t="shared" si="10"/>
        <v>4.0436172624824514E-4</v>
      </c>
      <c r="N80" s="58">
        <v>0.15886003050948452</v>
      </c>
      <c r="O80" s="58">
        <v>9.0756241862930562E-2</v>
      </c>
      <c r="P80" s="58">
        <f t="shared" si="16"/>
        <v>1.9946390346038956E-3</v>
      </c>
      <c r="Q80" s="123">
        <f t="shared" si="17"/>
        <v>0.18013155787225521</v>
      </c>
      <c r="R80" s="58">
        <f t="shared" si="11"/>
        <v>3.5929743669601085E-4</v>
      </c>
    </row>
    <row r="81" spans="2:18" x14ac:dyDescent="0.25">
      <c r="B81" s="58">
        <v>0.25037999480471196</v>
      </c>
      <c r="C81" s="58">
        <v>0.15417413559662621</v>
      </c>
      <c r="D81" s="58">
        <f t="shared" si="12"/>
        <v>0</v>
      </c>
      <c r="E81" s="58">
        <f t="shared" si="13"/>
        <v>0.30834827119325242</v>
      </c>
      <c r="F81" s="58">
        <f t="shared" si="9"/>
        <v>0</v>
      </c>
      <c r="H81" s="58">
        <v>0.20137517135170943</v>
      </c>
      <c r="I81" s="58">
        <v>0.10953499793586</v>
      </c>
      <c r="J81" s="58">
        <f t="shared" si="14"/>
        <v>3.1523615128181692E-4</v>
      </c>
      <c r="K81" s="58">
        <f t="shared" si="15"/>
        <v>0.21884628698194444</v>
      </c>
      <c r="L81" s="58">
        <f t="shared" si="10"/>
        <v>6.8988261230504158E-5</v>
      </c>
      <c r="N81" s="58">
        <v>0.17227575689550617</v>
      </c>
      <c r="O81" s="58">
        <v>0.10006970508339894</v>
      </c>
      <c r="P81" s="58">
        <f t="shared" si="16"/>
        <v>1.3415726386021648E-2</v>
      </c>
      <c r="Q81" s="123">
        <f t="shared" si="17"/>
        <v>0.19082594694632948</v>
      </c>
      <c r="R81" s="58">
        <f t="shared" si="11"/>
        <v>2.5600686915854395E-3</v>
      </c>
    </row>
    <row r="82" spans="2:18" x14ac:dyDescent="0.25">
      <c r="B82" s="58">
        <v>0.25102106474806429</v>
      </c>
      <c r="C82" s="58">
        <v>0.1546347452558286</v>
      </c>
      <c r="D82" s="58">
        <f t="shared" si="12"/>
        <v>6.410699433523348E-4</v>
      </c>
      <c r="E82" s="58">
        <f t="shared" si="13"/>
        <v>0.30880888085245484</v>
      </c>
      <c r="F82" s="58">
        <f t="shared" si="9"/>
        <v>1.9796809175478113E-4</v>
      </c>
      <c r="H82" s="58">
        <v>0.20336764926084075</v>
      </c>
      <c r="I82" s="58">
        <v>0.11095270201115068</v>
      </c>
      <c r="J82" s="58">
        <f t="shared" si="14"/>
        <v>1.9924779091313183E-3</v>
      </c>
      <c r="K82" s="58">
        <f t="shared" si="15"/>
        <v>0.22048769994701067</v>
      </c>
      <c r="L82" s="58">
        <f t="shared" si="10"/>
        <v>4.393168713795933E-4</v>
      </c>
      <c r="N82" s="58">
        <v>0.17473083849667109</v>
      </c>
      <c r="O82" s="58">
        <v>0.10178144110386354</v>
      </c>
      <c r="P82" s="58">
        <f t="shared" si="16"/>
        <v>2.4550816011649212E-3</v>
      </c>
      <c r="Q82" s="123">
        <f t="shared" si="17"/>
        <v>0.20185114618726246</v>
      </c>
      <c r="R82" s="58">
        <f t="shared" si="11"/>
        <v>4.9556103517839887E-4</v>
      </c>
    </row>
    <row r="83" spans="2:18" x14ac:dyDescent="0.25">
      <c r="B83" s="58">
        <v>0.25536794793272816</v>
      </c>
      <c r="C83" s="58">
        <v>0.15785732215446083</v>
      </c>
      <c r="D83" s="58">
        <f t="shared" si="12"/>
        <v>4.3468831846638634E-3</v>
      </c>
      <c r="E83" s="58">
        <f t="shared" si="13"/>
        <v>0.31249206741028945</v>
      </c>
      <c r="F83" s="58">
        <f t="shared" si="9"/>
        <v>1.3583665131666337E-3</v>
      </c>
      <c r="H83" s="58">
        <v>0.21710730963097435</v>
      </c>
      <c r="I83" s="58">
        <v>0.12080170577506837</v>
      </c>
      <c r="J83" s="58">
        <f t="shared" si="14"/>
        <v>1.3739660370133605E-2</v>
      </c>
      <c r="K83" s="58">
        <f t="shared" si="15"/>
        <v>0.23175440778621903</v>
      </c>
      <c r="L83" s="58">
        <f t="shared" si="10"/>
        <v>3.1842268522640966E-3</v>
      </c>
      <c r="N83" s="58">
        <v>0.17725707523025572</v>
      </c>
      <c r="O83" s="58">
        <v>0.10354295654014523</v>
      </c>
      <c r="P83" s="58">
        <f t="shared" si="16"/>
        <v>2.5262367335846247E-3</v>
      </c>
      <c r="Q83" s="123">
        <f t="shared" si="17"/>
        <v>0.20532439764400878</v>
      </c>
      <c r="R83" s="58">
        <f t="shared" si="11"/>
        <v>5.1869803562943132E-4</v>
      </c>
    </row>
    <row r="84" spans="2:18" x14ac:dyDescent="0.25">
      <c r="B84" s="58">
        <v>0.25544802209665618</v>
      </c>
      <c r="C84" s="58">
        <v>0.15791671838354954</v>
      </c>
      <c r="D84" s="58">
        <f t="shared" si="12"/>
        <v>8.0074163928023356E-5</v>
      </c>
      <c r="E84" s="58">
        <f t="shared" si="13"/>
        <v>0.31577404053801039</v>
      </c>
      <c r="F84" s="58">
        <f t="shared" si="9"/>
        <v>2.5285342286254935E-5</v>
      </c>
      <c r="H84" s="58">
        <v>0.21756440205033301</v>
      </c>
      <c r="I84" s="58">
        <v>0.12112978428988477</v>
      </c>
      <c r="J84" s="58">
        <f t="shared" si="14"/>
        <v>4.5709241935865119E-4</v>
      </c>
      <c r="K84" s="58">
        <f t="shared" si="15"/>
        <v>0.24193149006495313</v>
      </c>
      <c r="L84" s="58">
        <f t="shared" si="10"/>
        <v>1.1058505011283291E-4</v>
      </c>
      <c r="N84" s="58">
        <v>0.18481512748933934</v>
      </c>
      <c r="O84" s="58">
        <v>0.1088390633219123</v>
      </c>
      <c r="P84" s="58">
        <f t="shared" si="16"/>
        <v>7.5580522590836252E-3</v>
      </c>
      <c r="Q84" s="123">
        <f t="shared" si="17"/>
        <v>0.21238201986205751</v>
      </c>
      <c r="R84" s="58">
        <f t="shared" si="11"/>
        <v>1.6051944050071672E-3</v>
      </c>
    </row>
    <row r="85" spans="2:18" x14ac:dyDescent="0.25">
      <c r="B85" s="58">
        <v>0.25574544041981739</v>
      </c>
      <c r="C85" s="58">
        <v>0.15813968012932608</v>
      </c>
      <c r="D85" s="58">
        <f t="shared" si="12"/>
        <v>2.9741832316121375E-4</v>
      </c>
      <c r="E85" s="58">
        <f t="shared" si="13"/>
        <v>0.31605639851287559</v>
      </c>
      <c r="F85" s="58">
        <f t="shared" si="9"/>
        <v>9.4000964070071788E-5</v>
      </c>
      <c r="H85" s="58">
        <v>0.21773036461233139</v>
      </c>
      <c r="I85" s="58">
        <v>0.12125015286489949</v>
      </c>
      <c r="J85" s="58">
        <f t="shared" si="14"/>
        <v>1.65962561998384E-4</v>
      </c>
      <c r="K85" s="58">
        <f t="shared" si="15"/>
        <v>0.24237993715478426</v>
      </c>
      <c r="L85" s="58">
        <f t="shared" si="10"/>
        <v>4.0225995347215296E-5</v>
      </c>
      <c r="N85" s="58">
        <v>0.18819660300807176</v>
      </c>
      <c r="O85" s="58">
        <v>0.11121203986055075</v>
      </c>
      <c r="P85" s="58">
        <f t="shared" si="16"/>
        <v>3.381475518732413E-3</v>
      </c>
      <c r="Q85" s="123">
        <f t="shared" si="17"/>
        <v>0.22005110318246307</v>
      </c>
      <c r="R85" s="58">
        <f t="shared" si="11"/>
        <v>7.4409741828155901E-4</v>
      </c>
    </row>
    <row r="86" spans="2:18" x14ac:dyDescent="0.25">
      <c r="B86" s="58">
        <v>0.25586459840185316</v>
      </c>
      <c r="C86" s="58">
        <v>0.1582301198496596</v>
      </c>
      <c r="D86" s="58">
        <f t="shared" si="12"/>
        <v>1.1915798203576689E-4</v>
      </c>
      <c r="E86" s="58">
        <f t="shared" si="13"/>
        <v>0.31636979997898568</v>
      </c>
      <c r="F86" s="58">
        <f t="shared" si="9"/>
        <v>3.7697986942555135E-5</v>
      </c>
      <c r="H86" s="58">
        <v>0.26284992951226943</v>
      </c>
      <c r="I86" s="58">
        <v>0.15398429399116664</v>
      </c>
      <c r="J86" s="58">
        <f t="shared" si="14"/>
        <v>4.5119564899938042E-2</v>
      </c>
      <c r="K86" s="58">
        <f t="shared" si="15"/>
        <v>0.27523444685606613</v>
      </c>
      <c r="L86" s="58">
        <f t="shared" si="10"/>
        <v>1.2418458487620824E-2</v>
      </c>
      <c r="N86" s="58">
        <v>0.18832789570402036</v>
      </c>
      <c r="O86" s="58">
        <v>0.11130444702548856</v>
      </c>
      <c r="P86" s="58">
        <f t="shared" si="16"/>
        <v>1.3129269594860937E-4</v>
      </c>
      <c r="Q86" s="123">
        <f t="shared" si="17"/>
        <v>0.22251648688603931</v>
      </c>
      <c r="R86" s="58">
        <f t="shared" si="11"/>
        <v>2.9214789456281484E-5</v>
      </c>
    </row>
    <row r="87" spans="2:18" x14ac:dyDescent="0.25">
      <c r="B87" s="58">
        <v>0.25592894371215247</v>
      </c>
      <c r="C87" s="58">
        <v>0.15827952692168837</v>
      </c>
      <c r="D87" s="58">
        <f t="shared" si="12"/>
        <v>6.4345310299307457E-5</v>
      </c>
      <c r="E87" s="58">
        <f t="shared" si="13"/>
        <v>0.31650964677134796</v>
      </c>
      <c r="F87" s="58">
        <f t="shared" si="9"/>
        <v>2.0365911434226579E-5</v>
      </c>
      <c r="H87" s="58">
        <v>0.26298854070231831</v>
      </c>
      <c r="I87" s="58">
        <v>0.15408512894050902</v>
      </c>
      <c r="J87" s="58">
        <f t="shared" si="14"/>
        <v>1.3861119004887623E-4</v>
      </c>
      <c r="K87" s="58">
        <f t="shared" si="15"/>
        <v>0.30806942293167566</v>
      </c>
      <c r="L87" s="58">
        <f t="shared" si="10"/>
        <v>4.2701869330230127E-5</v>
      </c>
      <c r="N87" s="58">
        <v>0.18844174391589188</v>
      </c>
      <c r="O87" s="58">
        <v>0.11138459150431171</v>
      </c>
      <c r="P87" s="58">
        <f t="shared" si="16"/>
        <v>1.1384821187152006E-4</v>
      </c>
      <c r="Q87" s="123">
        <f t="shared" si="17"/>
        <v>0.22268903852980027</v>
      </c>
      <c r="R87" s="58">
        <f t="shared" si="11"/>
        <v>2.5352748840005793E-5</v>
      </c>
    </row>
    <row r="88" spans="2:18" x14ac:dyDescent="0.25">
      <c r="B88" s="58">
        <v>0.2560638305478169</v>
      </c>
      <c r="C88" s="58">
        <v>0.15838315432326697</v>
      </c>
      <c r="D88" s="58">
        <f t="shared" si="12"/>
        <v>1.3488683566442727E-4</v>
      </c>
      <c r="E88" s="58">
        <f t="shared" si="13"/>
        <v>0.31666268124495534</v>
      </c>
      <c r="F88" s="58">
        <f t="shared" si="9"/>
        <v>4.2713627046145207E-5</v>
      </c>
      <c r="H88" s="58">
        <v>0.26485631489866318</v>
      </c>
      <c r="I88" s="58">
        <v>0.15545075026003968</v>
      </c>
      <c r="J88" s="58">
        <f t="shared" si="14"/>
        <v>1.8677741963448735E-3</v>
      </c>
      <c r="K88" s="58">
        <f t="shared" si="15"/>
        <v>0.3095358792005487</v>
      </c>
      <c r="L88" s="58">
        <f t="shared" si="10"/>
        <v>5.7814312801370872E-4</v>
      </c>
      <c r="N88" s="58">
        <v>0.18859139922665849</v>
      </c>
      <c r="O88" s="58">
        <v>0.11149024220611474</v>
      </c>
      <c r="P88" s="58">
        <f t="shared" si="16"/>
        <v>1.4965531076660543E-4</v>
      </c>
      <c r="Q88" s="123">
        <f t="shared" si="17"/>
        <v>0.22287483371042643</v>
      </c>
      <c r="R88" s="58">
        <f t="shared" si="11"/>
        <v>3.3354402500989379E-5</v>
      </c>
    </row>
    <row r="89" spans="2:18" x14ac:dyDescent="0.25">
      <c r="B89" s="58">
        <v>0.25625829637449926</v>
      </c>
      <c r="C89" s="58">
        <v>0.1585329005198528</v>
      </c>
      <c r="D89" s="58">
        <f t="shared" si="12"/>
        <v>1.9446582668236623E-4</v>
      </c>
      <c r="E89" s="58">
        <f t="shared" si="13"/>
        <v>0.3169160548431198</v>
      </c>
      <c r="F89" s="58">
        <f t="shared" si="9"/>
        <v>6.1629342593981398E-5</v>
      </c>
      <c r="H89" s="58">
        <v>0.26818205629468644</v>
      </c>
      <c r="I89" s="58">
        <v>0.15789577272759653</v>
      </c>
      <c r="J89" s="58">
        <f t="shared" si="14"/>
        <v>3.3257413960232629E-3</v>
      </c>
      <c r="K89" s="58">
        <f t="shared" si="15"/>
        <v>0.31334652298763621</v>
      </c>
      <c r="L89" s="58">
        <f t="shared" si="10"/>
        <v>1.0421095027999367E-3</v>
      </c>
      <c r="N89" s="58">
        <v>0.19095420868836302</v>
      </c>
      <c r="O89" s="58">
        <v>0.11316806397212811</v>
      </c>
      <c r="P89" s="58">
        <f t="shared" si="16"/>
        <v>2.3628094617045292E-3</v>
      </c>
      <c r="Q89" s="123">
        <f t="shared" si="17"/>
        <v>0.22465830617824284</v>
      </c>
      <c r="R89" s="58">
        <f t="shared" si="11"/>
        <v>5.3082477148846529E-4</v>
      </c>
    </row>
    <row r="90" spans="2:18" x14ac:dyDescent="0.25">
      <c r="B90" s="58">
        <v>0.25639413647401998</v>
      </c>
      <c r="C90" s="58">
        <v>0.15863850941808885</v>
      </c>
      <c r="D90" s="58">
        <f t="shared" si="12"/>
        <v>1.3584009952072318E-4</v>
      </c>
      <c r="E90" s="58">
        <f t="shared" si="13"/>
        <v>0.31717140993794168</v>
      </c>
      <c r="F90" s="58">
        <f t="shared" si="9"/>
        <v>4.3084595891098085E-5</v>
      </c>
      <c r="H90" s="58">
        <v>0.26829934268626632</v>
      </c>
      <c r="I90" s="58">
        <v>0.15798236440055372</v>
      </c>
      <c r="J90" s="58">
        <f t="shared" si="14"/>
        <v>1.1728639157987386E-4</v>
      </c>
      <c r="K90" s="58">
        <f t="shared" si="15"/>
        <v>0.31587813712815027</v>
      </c>
      <c r="L90" s="58">
        <f t="shared" si="10"/>
        <v>3.7048206882733325E-5</v>
      </c>
      <c r="N90" s="58">
        <v>0.19153768077420458</v>
      </c>
      <c r="O90" s="58">
        <v>0.1135839810090947</v>
      </c>
      <c r="P90" s="58">
        <f t="shared" si="16"/>
        <v>5.8347208584155763E-4</v>
      </c>
      <c r="Q90" s="123">
        <f t="shared" si="17"/>
        <v>0.22675204498122281</v>
      </c>
      <c r="R90" s="58">
        <f t="shared" si="11"/>
        <v>1.3230348865403278E-4</v>
      </c>
    </row>
    <row r="91" spans="2:18" x14ac:dyDescent="0.25">
      <c r="B91" s="58">
        <v>0.26131488450016799</v>
      </c>
      <c r="C91" s="58">
        <v>0.16248102969870992</v>
      </c>
      <c r="D91" s="58">
        <f t="shared" si="12"/>
        <v>4.920748026148003E-3</v>
      </c>
      <c r="E91" s="58">
        <f t="shared" si="13"/>
        <v>0.3211195391167988</v>
      </c>
      <c r="F91" s="58">
        <f t="shared" si="9"/>
        <v>1.5801483382665441E-3</v>
      </c>
      <c r="H91" s="58">
        <v>0.26877729632151864</v>
      </c>
      <c r="I91" s="58">
        <v>0.15833969535011108</v>
      </c>
      <c r="J91" s="58">
        <f t="shared" si="14"/>
        <v>4.7795363525232615E-4</v>
      </c>
      <c r="K91" s="58">
        <f t="shared" si="15"/>
        <v>0.3163220597506648</v>
      </c>
      <c r="L91" s="58">
        <f t="shared" si="10"/>
        <v>1.5118727836833376E-4</v>
      </c>
      <c r="N91" s="58">
        <v>0.19161939441014461</v>
      </c>
      <c r="O91" s="58">
        <v>0.11364292674006359</v>
      </c>
      <c r="P91" s="58">
        <f t="shared" si="16"/>
        <v>8.1713635940033891E-5</v>
      </c>
      <c r="Q91" s="123">
        <f t="shared" si="17"/>
        <v>0.22722690774915827</v>
      </c>
      <c r="R91" s="58">
        <f t="shared" si="11"/>
        <v>1.8567536815594384E-5</v>
      </c>
    </row>
    <row r="92" spans="2:18" x14ac:dyDescent="0.25">
      <c r="B92" s="58">
        <v>0.26155796678352095</v>
      </c>
      <c r="C92" s="58">
        <v>0.16267134856031404</v>
      </c>
      <c r="D92" s="58">
        <f t="shared" si="12"/>
        <v>2.4308228335295778E-4</v>
      </c>
      <c r="E92" s="58">
        <f t="shared" si="13"/>
        <v>0.32515237825902399</v>
      </c>
      <c r="F92" s="58">
        <f t="shared" si="9"/>
        <v>7.9038782544848174E-5</v>
      </c>
      <c r="H92" s="58">
        <v>0.27919585112138307</v>
      </c>
      <c r="I92" s="58">
        <v>0.16614906373130292</v>
      </c>
      <c r="J92" s="58">
        <f t="shared" si="14"/>
        <v>1.0418554799864421E-2</v>
      </c>
      <c r="K92" s="58">
        <f t="shared" si="15"/>
        <v>0.324488759081414</v>
      </c>
      <c r="L92" s="58">
        <f t="shared" si="10"/>
        <v>3.3807039184297156E-3</v>
      </c>
      <c r="N92" s="58">
        <v>0.1927909292355322</v>
      </c>
      <c r="O92" s="58">
        <v>0.1144912795288037</v>
      </c>
      <c r="P92" s="58">
        <f t="shared" si="16"/>
        <v>1.1715348253875935E-3</v>
      </c>
      <c r="Q92" s="123">
        <f t="shared" si="17"/>
        <v>0.22813420626886727</v>
      </c>
      <c r="R92" s="58">
        <f t="shared" si="11"/>
        <v>2.6726716750613463E-4</v>
      </c>
    </row>
    <row r="93" spans="2:18" x14ac:dyDescent="0.25">
      <c r="B93" s="58">
        <v>0.26366944622519428</v>
      </c>
      <c r="C93" s="58">
        <v>0.16434030451535572</v>
      </c>
      <c r="D93" s="58">
        <f t="shared" si="12"/>
        <v>2.1114794416733362E-3</v>
      </c>
      <c r="E93" s="58">
        <f t="shared" si="13"/>
        <v>0.32701165307566976</v>
      </c>
      <c r="F93" s="58">
        <f t="shared" si="9"/>
        <v>6.9047838265688991E-4</v>
      </c>
      <c r="H93" s="58">
        <v>0.27959221422336245</v>
      </c>
      <c r="I93" s="58">
        <v>0.16644681742060546</v>
      </c>
      <c r="J93" s="58">
        <f t="shared" si="14"/>
        <v>3.9636310197938007E-4</v>
      </c>
      <c r="K93" s="58">
        <f t="shared" si="15"/>
        <v>0.33259588115190841</v>
      </c>
      <c r="L93" s="58">
        <f t="shared" si="10"/>
        <v>1.3182873515893564E-4</v>
      </c>
      <c r="N93" s="58">
        <v>0.19462810884807186</v>
      </c>
      <c r="O93" s="58">
        <v>0.1158356219614412</v>
      </c>
      <c r="P93" s="58">
        <f t="shared" si="16"/>
        <v>1.8371796125396522E-3</v>
      </c>
      <c r="Q93" s="123">
        <f t="shared" si="17"/>
        <v>0.2303269014902449</v>
      </c>
      <c r="R93" s="58">
        <f t="shared" si="11"/>
        <v>4.2315188763730678E-4</v>
      </c>
    </row>
    <row r="94" spans="2:18" x14ac:dyDescent="0.25">
      <c r="B94" s="58">
        <v>0.27506523899516455</v>
      </c>
      <c r="C94" s="58">
        <v>0.17335715346397212</v>
      </c>
      <c r="D94" s="58">
        <f t="shared" si="12"/>
        <v>1.139579276997027E-2</v>
      </c>
      <c r="E94" s="58">
        <f t="shared" si="13"/>
        <v>0.33769745797932782</v>
      </c>
      <c r="F94" s="58">
        <f t="shared" si="9"/>
        <v>3.8483302500781631E-3</v>
      </c>
      <c r="H94" s="58">
        <v>0.27971599077099807</v>
      </c>
      <c r="I94" s="58">
        <v>0.16654000057087584</v>
      </c>
      <c r="J94" s="58">
        <f t="shared" si="14"/>
        <v>1.237765476356234E-4</v>
      </c>
      <c r="K94" s="58">
        <f t="shared" si="15"/>
        <v>0.33298681799148133</v>
      </c>
      <c r="L94" s="58">
        <f t="shared" si="10"/>
        <v>4.1215958739157248E-5</v>
      </c>
      <c r="N94" s="58">
        <v>0.1954626896915494</v>
      </c>
      <c r="O94" s="58">
        <v>0.11645261122804688</v>
      </c>
      <c r="P94" s="58">
        <f t="shared" si="16"/>
        <v>8.3458084347753925E-4</v>
      </c>
      <c r="Q94" s="123">
        <f t="shared" si="17"/>
        <v>0.2322882331894881</v>
      </c>
      <c r="R94" s="58">
        <f t="shared" si="11"/>
        <v>1.9386330958519031E-4</v>
      </c>
    </row>
    <row r="95" spans="2:18" x14ac:dyDescent="0.25">
      <c r="B95" s="58">
        <v>0.27727919430138864</v>
      </c>
      <c r="C95" s="58">
        <v>0.17511607240917595</v>
      </c>
      <c r="D95" s="58">
        <f t="shared" si="12"/>
        <v>2.2139553062240913E-3</v>
      </c>
      <c r="E95" s="58">
        <f t="shared" si="13"/>
        <v>0.34847322587314811</v>
      </c>
      <c r="F95" s="58">
        <f t="shared" si="9"/>
        <v>7.7150414749888258E-4</v>
      </c>
      <c r="H95" s="58">
        <v>0.29246265726459392</v>
      </c>
      <c r="I95" s="58">
        <v>0.17615433130503588</v>
      </c>
      <c r="J95" s="58">
        <f t="shared" si="14"/>
        <v>1.2746666493595848E-2</v>
      </c>
      <c r="K95" s="58">
        <f t="shared" si="15"/>
        <v>0.3426943318759117</v>
      </c>
      <c r="L95" s="58">
        <f t="shared" si="10"/>
        <v>4.3682103576678996E-3</v>
      </c>
      <c r="N95" s="58">
        <v>0.24105752134998271</v>
      </c>
      <c r="O95" s="58">
        <v>0.15067094810722262</v>
      </c>
      <c r="P95" s="58">
        <f t="shared" si="16"/>
        <v>4.559483165843331E-2</v>
      </c>
      <c r="Q95" s="123">
        <f t="shared" si="17"/>
        <v>0.26712355933526949</v>
      </c>
      <c r="R95" s="58">
        <f t="shared" si="11"/>
        <v>1.2179453719893134E-2</v>
      </c>
    </row>
    <row r="96" spans="2:18" x14ac:dyDescent="0.25">
      <c r="B96" s="58">
        <v>0.284637914639988</v>
      </c>
      <c r="C96" s="58">
        <v>0.18096941775466518</v>
      </c>
      <c r="D96" s="58">
        <f t="shared" si="12"/>
        <v>7.358720338599356E-3</v>
      </c>
      <c r="E96" s="58">
        <f t="shared" si="13"/>
        <v>0.35608549016384117</v>
      </c>
      <c r="F96" s="58">
        <f t="shared" si="9"/>
        <v>2.620333538748779E-3</v>
      </c>
      <c r="H96" s="58">
        <v>0.29299994946949925</v>
      </c>
      <c r="I96" s="58">
        <v>0.17656151820366678</v>
      </c>
      <c r="J96" s="58">
        <f t="shared" si="14"/>
        <v>5.3729220490533747E-4</v>
      </c>
      <c r="K96" s="58">
        <f t="shared" si="15"/>
        <v>0.35271584950870266</v>
      </c>
      <c r="L96" s="58">
        <f t="shared" si="10"/>
        <v>1.8951147648759003E-4</v>
      </c>
      <c r="N96" s="58">
        <v>0.24117182862722469</v>
      </c>
      <c r="O96" s="58">
        <v>0.15075685625553031</v>
      </c>
      <c r="P96" s="58">
        <f t="shared" si="16"/>
        <v>1.143072772419873E-4</v>
      </c>
      <c r="Q96" s="123">
        <f t="shared" si="17"/>
        <v>0.30142780436275296</v>
      </c>
      <c r="R96" s="58">
        <f t="shared" si="11"/>
        <v>3.4455391601736716E-5</v>
      </c>
    </row>
    <row r="97" spans="2:18" x14ac:dyDescent="0.25">
      <c r="B97" s="58">
        <v>0.29288364699686137</v>
      </c>
      <c r="C97" s="58">
        <v>0.1875571778187968</v>
      </c>
      <c r="D97" s="58">
        <f t="shared" si="12"/>
        <v>8.2457323568733698E-3</v>
      </c>
      <c r="E97" s="58">
        <f t="shared" si="13"/>
        <v>0.36852659557346201</v>
      </c>
      <c r="F97" s="58">
        <f t="shared" si="9"/>
        <v>3.038771673488482E-3</v>
      </c>
      <c r="H97" s="58">
        <v>0.29544998338056466</v>
      </c>
      <c r="I97" s="58">
        <v>0.17842247686682522</v>
      </c>
      <c r="J97" s="58">
        <f t="shared" si="14"/>
        <v>2.4500339110654079E-3</v>
      </c>
      <c r="K97" s="58">
        <f t="shared" si="15"/>
        <v>0.354983995070492</v>
      </c>
      <c r="L97" s="58">
        <f t="shared" si="10"/>
        <v>8.6972282580818103E-4</v>
      </c>
      <c r="N97" s="58">
        <v>0.24127924992390992</v>
      </c>
      <c r="O97" s="58">
        <v>0.15083763220870022</v>
      </c>
      <c r="P97" s="58">
        <f t="shared" si="16"/>
        <v>1.0742129668522837E-4</v>
      </c>
      <c r="Q97" s="123">
        <f t="shared" si="17"/>
        <v>0.30159448846423054</v>
      </c>
      <c r="R97" s="58">
        <f t="shared" si="11"/>
        <v>3.2397671023945795E-5</v>
      </c>
    </row>
    <row r="98" spans="2:18" x14ac:dyDescent="0.25">
      <c r="B98" s="58">
        <v>0.29570197158797079</v>
      </c>
      <c r="C98" s="58">
        <v>0.18981771761456143</v>
      </c>
      <c r="D98" s="58">
        <f t="shared" si="12"/>
        <v>2.8183245911094224E-3</v>
      </c>
      <c r="E98" s="58">
        <f t="shared" si="13"/>
        <v>0.37737489543335823</v>
      </c>
      <c r="F98" s="58">
        <f t="shared" si="9"/>
        <v>1.0635649478671803E-3</v>
      </c>
      <c r="H98" s="58">
        <v>0.29567806600766861</v>
      </c>
      <c r="I98" s="58">
        <v>0.17859713239696257</v>
      </c>
      <c r="J98" s="58">
        <f t="shared" si="14"/>
        <v>2.2808262710394267E-4</v>
      </c>
      <c r="K98" s="58">
        <f t="shared" si="15"/>
        <v>0.35701960926378778</v>
      </c>
      <c r="L98" s="58">
        <f t="shared" si="10"/>
        <v>8.1429970408507832E-5</v>
      </c>
      <c r="N98" s="58">
        <v>0.24252515333931035</v>
      </c>
      <c r="O98" s="58">
        <v>0.15177890004279332</v>
      </c>
      <c r="P98" s="58">
        <f t="shared" si="16"/>
        <v>1.2459034154004289E-3</v>
      </c>
      <c r="Q98" s="123">
        <f t="shared" si="17"/>
        <v>0.30261653225149354</v>
      </c>
      <c r="R98" s="58">
        <f t="shared" si="11"/>
        <v>3.7703097108876988E-4</v>
      </c>
    </row>
    <row r="99" spans="2:18" x14ac:dyDescent="0.25">
      <c r="B99" s="58">
        <v>0.2961304636913713</v>
      </c>
      <c r="C99" s="58">
        <v>0.19016346366095621</v>
      </c>
      <c r="D99" s="58">
        <f t="shared" si="12"/>
        <v>4.2849210340051291E-4</v>
      </c>
      <c r="E99" s="58">
        <f t="shared" si="13"/>
        <v>0.37998118127551761</v>
      </c>
      <c r="F99" s="58">
        <f t="shared" si="9"/>
        <v>1.6281893561735812E-4</v>
      </c>
      <c r="H99" s="58">
        <v>0.2961917155012278</v>
      </c>
      <c r="I99" s="58">
        <v>0.17899158757491002</v>
      </c>
      <c r="J99" s="58">
        <f t="shared" si="14"/>
        <v>5.1364949355919842E-4</v>
      </c>
      <c r="K99" s="58">
        <f t="shared" si="15"/>
        <v>0.35758871997187258</v>
      </c>
      <c r="L99" s="58">
        <f t="shared" si="10"/>
        <v>1.8367526491603437E-4</v>
      </c>
      <c r="N99" s="58">
        <v>0.24549668348223119</v>
      </c>
      <c r="O99" s="58">
        <v>0.1540517121517819</v>
      </c>
      <c r="P99" s="58">
        <f t="shared" si="16"/>
        <v>2.9715301429208418E-3</v>
      </c>
      <c r="Q99" s="123">
        <f t="shared" si="17"/>
        <v>0.30583061219457519</v>
      </c>
      <c r="R99" s="58">
        <f t="shared" si="11"/>
        <v>9.0878488276411457E-4</v>
      </c>
    </row>
    <row r="100" spans="2:18" x14ac:dyDescent="0.25">
      <c r="B100" s="58">
        <v>0.29761612541139293</v>
      </c>
      <c r="C100" s="58">
        <v>0.19136416654114011</v>
      </c>
      <c r="D100" s="58">
        <f t="shared" si="12"/>
        <v>1.4856617200216249E-3</v>
      </c>
      <c r="E100" s="58">
        <f t="shared" si="13"/>
        <v>0.38152763020209635</v>
      </c>
      <c r="F100" s="58">
        <f t="shared" si="9"/>
        <v>5.6682099532182095E-4</v>
      </c>
      <c r="H100" s="58">
        <v>0.29643555993589582</v>
      </c>
      <c r="I100" s="58">
        <v>0.17917969858389862</v>
      </c>
      <c r="J100" s="58">
        <f t="shared" si="14"/>
        <v>2.4384443466801686E-4</v>
      </c>
      <c r="K100" s="58">
        <f t="shared" si="15"/>
        <v>0.35817128615880867</v>
      </c>
      <c r="L100" s="58">
        <f t="shared" si="10"/>
        <v>8.733807478771119E-5</v>
      </c>
      <c r="N100" s="58">
        <v>0.24925000195102781</v>
      </c>
      <c r="O100" s="58">
        <v>0.15695565924482091</v>
      </c>
      <c r="P100" s="58">
        <f t="shared" si="16"/>
        <v>3.7533184687966181E-3</v>
      </c>
      <c r="Q100" s="123">
        <f t="shared" si="17"/>
        <v>0.31100737139660284</v>
      </c>
      <c r="R100" s="58">
        <f t="shared" si="11"/>
        <v>1.1673097109947586E-3</v>
      </c>
    </row>
    <row r="101" spans="2:18" x14ac:dyDescent="0.25">
      <c r="B101" s="58">
        <v>0.29911608608925888</v>
      </c>
      <c r="C101" s="58">
        <v>0.19258126367310907</v>
      </c>
      <c r="D101" s="58">
        <f t="shared" si="12"/>
        <v>1.4999606778659524E-3</v>
      </c>
      <c r="E101" s="58">
        <f t="shared" si="13"/>
        <v>0.38394543021424921</v>
      </c>
      <c r="F101" s="58">
        <f t="shared" si="9"/>
        <v>5.7590304776769996E-4</v>
      </c>
      <c r="H101" s="58">
        <v>0.29657787978654804</v>
      </c>
      <c r="I101" s="58">
        <v>0.17929007249928178</v>
      </c>
      <c r="J101" s="58">
        <f t="shared" si="14"/>
        <v>1.4231985065221719E-4</v>
      </c>
      <c r="K101" s="58">
        <f t="shared" si="15"/>
        <v>0.3584697710831804</v>
      </c>
      <c r="L101" s="58">
        <f t="shared" si="10"/>
        <v>5.101736428389272E-5</v>
      </c>
      <c r="N101" s="58">
        <v>0.24975772825074519</v>
      </c>
      <c r="O101" s="58">
        <v>0.15735604046946389</v>
      </c>
      <c r="P101" s="58">
        <f t="shared" si="16"/>
        <v>5.0772629971737593E-4</v>
      </c>
      <c r="Q101" s="123">
        <f t="shared" si="17"/>
        <v>0.3143116997142848</v>
      </c>
      <c r="R101" s="58">
        <f t="shared" si="11"/>
        <v>1.5958431625381282E-4</v>
      </c>
    </row>
    <row r="102" spans="2:18" x14ac:dyDescent="0.25">
      <c r="B102" s="58">
        <v>0.30167559954338663</v>
      </c>
      <c r="C102" s="58">
        <v>0.19465915631600209</v>
      </c>
      <c r="D102" s="58">
        <f t="shared" si="12"/>
        <v>2.5595134541277487E-3</v>
      </c>
      <c r="E102" s="58">
        <f t="shared" si="13"/>
        <v>0.38724041998911118</v>
      </c>
      <c r="F102" s="58">
        <f t="shared" si="9"/>
        <v>9.9114706494421011E-4</v>
      </c>
      <c r="H102" s="58">
        <v>0.29714345052855368</v>
      </c>
      <c r="I102" s="58">
        <v>0.17973154702532146</v>
      </c>
      <c r="J102" s="58">
        <f t="shared" si="14"/>
        <v>5.6557074200563884E-4</v>
      </c>
      <c r="K102" s="58">
        <f t="shared" si="15"/>
        <v>0.35902161952460321</v>
      </c>
      <c r="L102" s="58">
        <f t="shared" si="10"/>
        <v>2.0305212375059599E-4</v>
      </c>
      <c r="N102" s="58">
        <v>0.24998358841300641</v>
      </c>
      <c r="O102" s="58">
        <v>0.15753445743534961</v>
      </c>
      <c r="P102" s="58">
        <f t="shared" si="16"/>
        <v>2.2586016226122663E-4</v>
      </c>
      <c r="Q102" s="123">
        <f t="shared" si="17"/>
        <v>0.31489049790481349</v>
      </c>
      <c r="R102" s="58">
        <f t="shared" si="11"/>
        <v>7.1121218951299622E-5</v>
      </c>
    </row>
    <row r="103" spans="2:18" x14ac:dyDescent="0.25">
      <c r="B103" s="58">
        <v>0.30187626158513481</v>
      </c>
      <c r="C103" s="58">
        <v>0.19482212885558689</v>
      </c>
      <c r="D103" s="58">
        <f t="shared" si="12"/>
        <v>2.0066204174817859E-4</v>
      </c>
      <c r="E103" s="58">
        <f t="shared" si="13"/>
        <v>0.38948128517158898</v>
      </c>
      <c r="F103" s="58">
        <f t="shared" si="9"/>
        <v>7.815410990523564E-5</v>
      </c>
      <c r="H103" s="58">
        <v>0.29732332056781446</v>
      </c>
      <c r="I103" s="58">
        <v>0.17987208174537367</v>
      </c>
      <c r="J103" s="58">
        <f t="shared" si="14"/>
        <v>1.7987003926078771E-4</v>
      </c>
      <c r="K103" s="58">
        <f t="shared" si="15"/>
        <v>0.35960362877069513</v>
      </c>
      <c r="L103" s="58">
        <f t="shared" si="10"/>
        <v>6.4681918825306665E-5</v>
      </c>
      <c r="N103" s="58">
        <v>0.25031641080658246</v>
      </c>
      <c r="O103" s="58">
        <v>0.15779831218215218</v>
      </c>
      <c r="P103" s="58">
        <f t="shared" si="16"/>
        <v>3.3282239357604326E-4</v>
      </c>
      <c r="Q103" s="123">
        <f t="shared" si="17"/>
        <v>0.31533276961750178</v>
      </c>
      <c r="R103" s="58">
        <f t="shared" si="11"/>
        <v>1.0494980715705995E-4</v>
      </c>
    </row>
    <row r="104" spans="2:18" x14ac:dyDescent="0.25">
      <c r="B104" s="58">
        <v>0.3035554358679825</v>
      </c>
      <c r="C104" s="58">
        <v>0.19619466864358986</v>
      </c>
      <c r="D104" s="58">
        <f t="shared" si="12"/>
        <v>1.6791742828476952E-3</v>
      </c>
      <c r="E104" s="58">
        <f t="shared" si="13"/>
        <v>0.39101679749917673</v>
      </c>
      <c r="F104" s="58">
        <f t="shared" si="9"/>
        <v>6.565853505220825E-4</v>
      </c>
      <c r="H104" s="58">
        <v>0.29766034510014078</v>
      </c>
      <c r="I104" s="58">
        <v>0.18013598105543571</v>
      </c>
      <c r="J104" s="58">
        <f t="shared" si="14"/>
        <v>3.3702453232631324E-4</v>
      </c>
      <c r="K104" s="58">
        <f t="shared" si="15"/>
        <v>0.36000806280080938</v>
      </c>
      <c r="L104" s="58">
        <f t="shared" si="10"/>
        <v>1.2133154899914479E-4</v>
      </c>
      <c r="N104" s="58">
        <v>0.25851348206133207</v>
      </c>
      <c r="O104" s="58">
        <v>0.1643339641849588</v>
      </c>
      <c r="P104" s="58">
        <f t="shared" si="16"/>
        <v>8.1970712547496105E-3</v>
      </c>
      <c r="Q104" s="123">
        <f t="shared" si="17"/>
        <v>0.32213227636711095</v>
      </c>
      <c r="R104" s="58">
        <f t="shared" si="11"/>
        <v>2.6405412228359022E-3</v>
      </c>
    </row>
    <row r="105" spans="2:18" x14ac:dyDescent="0.25">
      <c r="B105" s="58">
        <v>0.3039224424526526</v>
      </c>
      <c r="C105" s="58">
        <v>0.19650039840096742</v>
      </c>
      <c r="D105" s="58">
        <f t="shared" si="12"/>
        <v>3.6700658467009317E-4</v>
      </c>
      <c r="E105" s="58">
        <f t="shared" si="13"/>
        <v>0.39269506704455726</v>
      </c>
      <c r="F105" s="58">
        <f t="shared" si="9"/>
        <v>1.4412167537281622E-4</v>
      </c>
      <c r="H105" s="58">
        <v>0.29878546001067169</v>
      </c>
      <c r="I105" s="58">
        <v>0.18102955032475126</v>
      </c>
      <c r="J105" s="58">
        <f t="shared" si="14"/>
        <v>1.1251149105309111E-3</v>
      </c>
      <c r="K105" s="58">
        <f t="shared" si="15"/>
        <v>0.36116553138018698</v>
      </c>
      <c r="L105" s="58">
        <f t="shared" si="10"/>
        <v>4.0635272452566805E-4</v>
      </c>
      <c r="N105" s="58">
        <v>0.26632952905860841</v>
      </c>
      <c r="O105" s="58">
        <v>0.17058041842260596</v>
      </c>
      <c r="P105" s="58">
        <f t="shared" si="16"/>
        <v>7.816046997276338E-3</v>
      </c>
      <c r="Q105" s="123">
        <f t="shared" si="17"/>
        <v>0.33491438260756479</v>
      </c>
      <c r="R105" s="58">
        <f t="shared" si="11"/>
        <v>2.6177065545245153E-3</v>
      </c>
    </row>
    <row r="106" spans="2:18" x14ac:dyDescent="0.25">
      <c r="B106" s="58">
        <v>0.30422939341437666</v>
      </c>
      <c r="C106" s="58">
        <v>0.19675873270774125</v>
      </c>
      <c r="D106" s="58">
        <f t="shared" si="12"/>
        <v>3.0695096172406178E-4</v>
      </c>
      <c r="E106" s="58">
        <f t="shared" si="13"/>
        <v>0.39325913110870869</v>
      </c>
      <c r="F106" s="58">
        <f t="shared" si="9"/>
        <v>1.2071126850058703E-4</v>
      </c>
      <c r="H106" s="58">
        <v>0.29897460170144075</v>
      </c>
      <c r="I106" s="58">
        <v>0.18118075199267336</v>
      </c>
      <c r="J106" s="58">
        <f t="shared" si="14"/>
        <v>1.8914169076905685E-4</v>
      </c>
      <c r="K106" s="58">
        <f t="shared" si="15"/>
        <v>0.36221030231742463</v>
      </c>
      <c r="L106" s="58">
        <f t="shared" si="10"/>
        <v>6.8509068994288924E-5</v>
      </c>
      <c r="N106" s="58">
        <v>0.26860190264233436</v>
      </c>
      <c r="O106" s="58">
        <v>0.17241010393536027</v>
      </c>
      <c r="P106" s="58">
        <f t="shared" si="16"/>
        <v>2.2723735837259507E-3</v>
      </c>
      <c r="Q106" s="123">
        <f t="shared" si="17"/>
        <v>0.34299052235796623</v>
      </c>
      <c r="R106" s="58">
        <f t="shared" si="11"/>
        <v>7.7940260247460753E-4</v>
      </c>
    </row>
    <row r="107" spans="2:18" x14ac:dyDescent="0.25">
      <c r="B107" s="58">
        <v>0.30489143516256723</v>
      </c>
      <c r="C107" s="58">
        <v>0.19731596191677486</v>
      </c>
      <c r="D107" s="58">
        <f t="shared" si="12"/>
        <v>6.6204174819056716E-4</v>
      </c>
      <c r="E107" s="58">
        <f t="shared" si="13"/>
        <v>0.39407469462451611</v>
      </c>
      <c r="F107" s="58">
        <f t="shared" si="9"/>
        <v>2.6089389974687856E-4</v>
      </c>
      <c r="H107" s="58">
        <v>0.2990209599589822</v>
      </c>
      <c r="I107" s="58">
        <v>0.18121782447148607</v>
      </c>
      <c r="J107" s="58">
        <f t="shared" si="14"/>
        <v>4.6358257541456727E-5</v>
      </c>
      <c r="K107" s="58">
        <f t="shared" si="15"/>
        <v>0.36239857646415941</v>
      </c>
      <c r="L107" s="58">
        <f t="shared" si="10"/>
        <v>1.6800166540382801E-5</v>
      </c>
      <c r="N107" s="58">
        <v>0.27608237285381199</v>
      </c>
      <c r="O107" s="58">
        <v>0.17845573578011042</v>
      </c>
      <c r="P107" s="58">
        <f t="shared" si="16"/>
        <v>7.48047021147763E-3</v>
      </c>
      <c r="Q107" s="123">
        <f t="shared" si="17"/>
        <v>0.3508658397154707</v>
      </c>
      <c r="R107" s="58">
        <f t="shared" si="11"/>
        <v>2.6246414622166634E-3</v>
      </c>
    </row>
    <row r="108" spans="2:18" x14ac:dyDescent="0.25">
      <c r="B108" s="58">
        <v>0.3051960029646506</v>
      </c>
      <c r="C108" s="58">
        <v>0.19757513304445465</v>
      </c>
      <c r="D108" s="58">
        <f t="shared" si="12"/>
        <v>3.0456780208337753E-4</v>
      </c>
      <c r="E108" s="58">
        <f t="shared" si="13"/>
        <v>0.39489109496122954</v>
      </c>
      <c r="F108" s="58">
        <f t="shared" si="9"/>
        <v>1.2027111285463999E-4</v>
      </c>
      <c r="H108" s="58">
        <v>0.3065564947223442</v>
      </c>
      <c r="I108" s="58">
        <v>0.18726142086971614</v>
      </c>
      <c r="J108" s="58">
        <f t="shared" si="14"/>
        <v>7.5355347633619951E-3</v>
      </c>
      <c r="K108" s="58">
        <f t="shared" si="15"/>
        <v>0.36847924534120224</v>
      </c>
      <c r="L108" s="58">
        <f t="shared" si="10"/>
        <v>2.7766881628460229E-3</v>
      </c>
      <c r="N108" s="58">
        <v>0.27659468980723384</v>
      </c>
      <c r="O108" s="58">
        <v>0.17887058769216893</v>
      </c>
      <c r="P108" s="58">
        <f t="shared" si="16"/>
        <v>5.1231695342185413E-4</v>
      </c>
      <c r="Q108" s="123">
        <f t="shared" si="17"/>
        <v>0.35732632347227933</v>
      </c>
      <c r="R108" s="58">
        <f t="shared" si="11"/>
        <v>1.8306433341875011E-4</v>
      </c>
    </row>
    <row r="109" spans="2:18" x14ac:dyDescent="0.25">
      <c r="B109" s="58">
        <v>0.31434828924885189</v>
      </c>
      <c r="C109" s="58">
        <v>0.2054222846292621</v>
      </c>
      <c r="D109" s="58">
        <f t="shared" si="12"/>
        <v>9.1522862842012831E-3</v>
      </c>
      <c r="E109" s="58">
        <f t="shared" si="13"/>
        <v>0.40299741767371677</v>
      </c>
      <c r="F109" s="58">
        <f t="shared" si="9"/>
        <v>3.6883477383436937E-3</v>
      </c>
      <c r="H109" s="58">
        <v>0.3094654753830699</v>
      </c>
      <c r="I109" s="58">
        <v>0.18960591332187379</v>
      </c>
      <c r="J109" s="58">
        <f t="shared" si="14"/>
        <v>2.9089806607257018E-3</v>
      </c>
      <c r="K109" s="58">
        <f t="shared" si="15"/>
        <v>0.37686733419158991</v>
      </c>
      <c r="L109" s="58">
        <f t="shared" si="10"/>
        <v>1.0962997868225852E-3</v>
      </c>
      <c r="N109" s="58">
        <v>0.28180554082720827</v>
      </c>
      <c r="O109" s="58">
        <v>0.18311044206981653</v>
      </c>
      <c r="P109" s="58">
        <f t="shared" si="16"/>
        <v>5.2108510199744273E-3</v>
      </c>
      <c r="Q109" s="123">
        <f t="shared" si="17"/>
        <v>0.36198102976198543</v>
      </c>
      <c r="R109" s="58">
        <f t="shared" si="11"/>
        <v>1.8862292181466354E-3</v>
      </c>
    </row>
    <row r="110" spans="2:18" x14ac:dyDescent="0.25">
      <c r="B110" s="58">
        <v>0.31438594317117519</v>
      </c>
      <c r="C110" s="58">
        <v>0.20545465429716547</v>
      </c>
      <c r="D110" s="58">
        <f t="shared" si="12"/>
        <v>3.7653922323299671E-5</v>
      </c>
      <c r="E110" s="58">
        <f t="shared" si="13"/>
        <v>0.41087693892642757</v>
      </c>
      <c r="F110" s="58">
        <f t="shared" si="9"/>
        <v>1.5471128342770847E-5</v>
      </c>
      <c r="H110" s="58">
        <v>0.30971859146924618</v>
      </c>
      <c r="I110" s="58">
        <v>0.18981125423196102</v>
      </c>
      <c r="J110" s="58">
        <f t="shared" si="14"/>
        <v>2.53116086176286E-4</v>
      </c>
      <c r="K110" s="58">
        <f t="shared" si="15"/>
        <v>0.37941716755383481</v>
      </c>
      <c r="L110" s="58">
        <f t="shared" si="10"/>
        <v>9.6036588479318796E-5</v>
      </c>
      <c r="N110" s="58">
        <v>0.29477918726148683</v>
      </c>
      <c r="O110" s="58">
        <v>0.19367521696902865</v>
      </c>
      <c r="P110" s="58">
        <f t="shared" si="16"/>
        <v>1.2973646434278563E-2</v>
      </c>
      <c r="Q110" s="123">
        <f t="shared" si="17"/>
        <v>0.3767856590388452</v>
      </c>
      <c r="R110" s="58">
        <f t="shared" si="11"/>
        <v>4.8882839218766126E-3</v>
      </c>
    </row>
    <row r="111" spans="2:18" x14ac:dyDescent="0.25">
      <c r="B111" s="58">
        <v>0.34070317508358933</v>
      </c>
      <c r="C111" s="58">
        <v>0.22811652000323471</v>
      </c>
      <c r="D111" s="58">
        <f t="shared" si="12"/>
        <v>2.6317231912414141E-2</v>
      </c>
      <c r="E111" s="58">
        <f t="shared" si="13"/>
        <v>0.43357117430040015</v>
      </c>
      <c r="F111" s="58">
        <f t="shared" si="9"/>
        <v>1.1410393144601365E-2</v>
      </c>
      <c r="H111" s="58">
        <v>0.31350976977098555</v>
      </c>
      <c r="I111" s="58">
        <v>0.19289359541115325</v>
      </c>
      <c r="J111" s="58">
        <f t="shared" si="14"/>
        <v>3.7911783017393619E-3</v>
      </c>
      <c r="K111" s="58">
        <f t="shared" si="15"/>
        <v>0.38270484964311424</v>
      </c>
      <c r="L111" s="58">
        <f t="shared" si="10"/>
        <v>1.4509023219373997E-3</v>
      </c>
      <c r="N111" s="58">
        <v>0.30734747897365838</v>
      </c>
      <c r="O111" s="58">
        <v>0.2039765533169596</v>
      </c>
      <c r="P111" s="58">
        <f t="shared" si="16"/>
        <v>1.2568291712171553E-2</v>
      </c>
      <c r="Q111" s="123">
        <f t="shared" si="17"/>
        <v>0.39765177028598825</v>
      </c>
      <c r="R111" s="58">
        <f t="shared" si="11"/>
        <v>4.9978034488157323E-3</v>
      </c>
    </row>
    <row r="112" spans="2:18" x14ac:dyDescent="0.25">
      <c r="B112" s="58">
        <v>0.34225318211391026</v>
      </c>
      <c r="C112" s="58">
        <v>0.22947080866316924</v>
      </c>
      <c r="D112" s="58">
        <f t="shared" si="12"/>
        <v>1.5500070303209323E-3</v>
      </c>
      <c r="E112" s="58">
        <f t="shared" si="13"/>
        <v>0.45758732866640395</v>
      </c>
      <c r="F112" s="58">
        <f t="shared" si="9"/>
        <v>7.092635764187012E-4</v>
      </c>
      <c r="H112" s="58">
        <v>0.32136285859850644</v>
      </c>
      <c r="I112" s="58">
        <v>0.19929983337534046</v>
      </c>
      <c r="J112" s="58">
        <f t="shared" si="14"/>
        <v>7.8530888275208932E-3</v>
      </c>
      <c r="K112" s="58">
        <f t="shared" si="15"/>
        <v>0.39219342878649371</v>
      </c>
      <c r="L112" s="58">
        <f t="shared" si="10"/>
        <v>3.079929833830325E-3</v>
      </c>
      <c r="N112" s="58">
        <v>0.30765964342556418</v>
      </c>
      <c r="O112" s="58">
        <v>0.20423370341451294</v>
      </c>
      <c r="P112" s="58">
        <f t="shared" si="16"/>
        <v>3.1216445190579423E-4</v>
      </c>
      <c r="Q112" s="123">
        <f t="shared" si="17"/>
        <v>0.40821025673147254</v>
      </c>
      <c r="R112" s="58">
        <f t="shared" si="11"/>
        <v>1.2742873105490367E-4</v>
      </c>
    </row>
    <row r="113" spans="2:18" x14ac:dyDescent="0.25">
      <c r="B113" s="58">
        <v>0.34237710641522745</v>
      </c>
      <c r="C113" s="58">
        <v>0.22957910213285063</v>
      </c>
      <c r="D113" s="58">
        <f t="shared" si="12"/>
        <v>1.239243013171909E-4</v>
      </c>
      <c r="E113" s="58">
        <f t="shared" si="13"/>
        <v>0.45904991079601987</v>
      </c>
      <c r="F113" s="58">
        <f t="shared" si="9"/>
        <v>5.688743946511557E-5</v>
      </c>
      <c r="H113" s="58">
        <v>0.32249539083024392</v>
      </c>
      <c r="I113" s="58">
        <v>0.20023604138219203</v>
      </c>
      <c r="J113" s="58">
        <f t="shared" si="14"/>
        <v>1.132532231737482E-3</v>
      </c>
      <c r="K113" s="58">
        <f t="shared" si="15"/>
        <v>0.39953587475753249</v>
      </c>
      <c r="L113" s="58">
        <f t="shared" si="10"/>
        <v>4.5248725589833535E-4</v>
      </c>
      <c r="N113" s="58">
        <v>0.31213920331041217</v>
      </c>
      <c r="O113" s="58">
        <v>0.20793038131114785</v>
      </c>
      <c r="P113" s="58">
        <f t="shared" si="16"/>
        <v>4.4795598848479945E-3</v>
      </c>
      <c r="Q113" s="123">
        <f t="shared" si="17"/>
        <v>0.4121640847256608</v>
      </c>
      <c r="R113" s="58">
        <f t="shared" si="11"/>
        <v>1.8463136999121602E-3</v>
      </c>
    </row>
    <row r="114" spans="2:18" x14ac:dyDescent="0.25">
      <c r="B114" s="58">
        <v>0.36548898861088008</v>
      </c>
      <c r="C114" s="58">
        <v>0.24980914123125531</v>
      </c>
      <c r="D114" s="58">
        <f t="shared" si="12"/>
        <v>2.3111882195652633E-2</v>
      </c>
      <c r="E114" s="58">
        <f t="shared" si="13"/>
        <v>0.4793882433641059</v>
      </c>
      <c r="F114" s="58">
        <f t="shared" si="9"/>
        <v>1.1079564606612071E-2</v>
      </c>
      <c r="H114" s="58">
        <v>0.32335904516824104</v>
      </c>
      <c r="I114" s="58">
        <v>0.20095072176750392</v>
      </c>
      <c r="J114" s="58">
        <f t="shared" si="14"/>
        <v>8.6365433799712177E-4</v>
      </c>
      <c r="K114" s="58">
        <f t="shared" si="15"/>
        <v>0.40118676314969592</v>
      </c>
      <c r="L114" s="58">
        <f t="shared" si="10"/>
        <v>3.4648668834125874E-4</v>
      </c>
      <c r="N114" s="58">
        <v>0.3124036249637912</v>
      </c>
      <c r="O114" s="58">
        <v>0.20815004582246469</v>
      </c>
      <c r="P114" s="58">
        <f t="shared" si="16"/>
        <v>2.6442165337903223E-4</v>
      </c>
      <c r="Q114" s="123">
        <f t="shared" si="17"/>
        <v>0.41608042713361254</v>
      </c>
      <c r="R114" s="58">
        <f t="shared" si="11"/>
        <v>1.1002067448132377E-4</v>
      </c>
    </row>
    <row r="115" spans="2:18" x14ac:dyDescent="0.25">
      <c r="B115" s="58">
        <v>0.3703696995550641</v>
      </c>
      <c r="C115" s="58">
        <v>0.25412380866269257</v>
      </c>
      <c r="D115" s="58">
        <f t="shared" si="12"/>
        <v>4.8807109441840191E-3</v>
      </c>
      <c r="E115" s="58">
        <f t="shared" si="13"/>
        <v>0.50393294989394788</v>
      </c>
      <c r="F115" s="58">
        <f t="shared" si="9"/>
        <v>2.4595510636823284E-3</v>
      </c>
      <c r="H115" s="58">
        <v>0.32366593683316541</v>
      </c>
      <c r="I115" s="58">
        <v>0.20120658663187485</v>
      </c>
      <c r="J115" s="58">
        <f t="shared" si="14"/>
        <v>3.0689166492436915E-4</v>
      </c>
      <c r="K115" s="58">
        <f t="shared" si="15"/>
        <v>0.4021573083993788</v>
      </c>
      <c r="L115" s="58">
        <f t="shared" si="10"/>
        <v>1.2341872593618833E-4</v>
      </c>
      <c r="N115" s="58">
        <v>0.31973811238746586</v>
      </c>
      <c r="O115" s="58">
        <v>0.21426899734793081</v>
      </c>
      <c r="P115" s="58">
        <f t="shared" si="16"/>
        <v>7.3344874236746516E-3</v>
      </c>
      <c r="Q115" s="123">
        <f t="shared" si="17"/>
        <v>0.42241904317039547</v>
      </c>
      <c r="R115" s="58">
        <f t="shared" si="11"/>
        <v>3.0982271596539453E-3</v>
      </c>
    </row>
    <row r="116" spans="2:18" x14ac:dyDescent="0.25">
      <c r="B116" s="58">
        <v>0.37046645583647714</v>
      </c>
      <c r="C116" s="58">
        <v>0.25420947637125091</v>
      </c>
      <c r="D116" s="58">
        <f t="shared" si="12"/>
        <v>9.6756281413035161E-5</v>
      </c>
      <c r="E116" s="58">
        <f t="shared" si="13"/>
        <v>0.50833328503394348</v>
      </c>
      <c r="F116" s="58">
        <f t="shared" si="9"/>
        <v>4.9184438378356851E-5</v>
      </c>
      <c r="H116" s="58">
        <v>0.35190460583196154</v>
      </c>
      <c r="I116" s="58">
        <v>0.22477781226704766</v>
      </c>
      <c r="J116" s="58">
        <f t="shared" si="14"/>
        <v>2.8238668998796124E-2</v>
      </c>
      <c r="K116" s="58">
        <f t="shared" si="15"/>
        <v>0.42598439889892248</v>
      </c>
      <c r="L116" s="58">
        <f t="shared" si="10"/>
        <v>1.2029232439157803E-2</v>
      </c>
      <c r="N116" s="58">
        <v>0.34771263793192886</v>
      </c>
      <c r="O116" s="58">
        <v>0.23783966702769449</v>
      </c>
      <c r="P116" s="58">
        <f t="shared" si="16"/>
        <v>2.7974525544463003E-2</v>
      </c>
      <c r="Q116" s="123">
        <f t="shared" si="17"/>
        <v>0.4521086643756253</v>
      </c>
      <c r="R116" s="58">
        <f t="shared" si="11"/>
        <v>1.2647525380448981E-2</v>
      </c>
    </row>
    <row r="117" spans="2:18" x14ac:dyDescent="0.25">
      <c r="B117" s="58">
        <v>0.37096501283331468</v>
      </c>
      <c r="C117" s="58">
        <v>0.2546520604292824</v>
      </c>
      <c r="D117" s="58">
        <f t="shared" si="12"/>
        <v>4.9855699683754029E-4</v>
      </c>
      <c r="E117" s="58">
        <f t="shared" si="13"/>
        <v>0.50886153680053337</v>
      </c>
      <c r="F117" s="58">
        <f t="shared" si="9"/>
        <v>2.536964795934094E-4</v>
      </c>
      <c r="H117" s="58">
        <v>0.35413165652425255</v>
      </c>
      <c r="I117" s="58">
        <v>0.22663838996147434</v>
      </c>
      <c r="J117" s="58">
        <f t="shared" si="14"/>
        <v>2.2270506922910105E-3</v>
      </c>
      <c r="K117" s="58">
        <f t="shared" si="15"/>
        <v>0.45141620222852197</v>
      </c>
      <c r="L117" s="58">
        <f t="shared" si="10"/>
        <v>1.0053267656844086E-3</v>
      </c>
      <c r="N117" s="58">
        <v>0.34782051829398453</v>
      </c>
      <c r="O117" s="58">
        <v>0.23793084511284074</v>
      </c>
      <c r="P117" s="58">
        <f t="shared" si="16"/>
        <v>1.0788036205566787E-4</v>
      </c>
      <c r="Q117" s="123">
        <f t="shared" si="17"/>
        <v>0.47577051214053523</v>
      </c>
      <c r="R117" s="58">
        <f t="shared" si="11"/>
        <v>5.1326295105131463E-5</v>
      </c>
    </row>
    <row r="118" spans="2:18" x14ac:dyDescent="0.25">
      <c r="B118" s="58">
        <v>0.37915164283109831</v>
      </c>
      <c r="C118" s="58">
        <v>0.26192070199541978</v>
      </c>
      <c r="D118" s="58">
        <f t="shared" si="12"/>
        <v>8.1866299977836343E-3</v>
      </c>
      <c r="E118" s="58">
        <f t="shared" si="13"/>
        <v>0.51657276242470218</v>
      </c>
      <c r="F118" s="58">
        <f t="shared" si="9"/>
        <v>4.2289900729040259E-3</v>
      </c>
      <c r="H118" s="58">
        <v>0.36081976233975688</v>
      </c>
      <c r="I118" s="58">
        <v>0.23229069653090673</v>
      </c>
      <c r="J118" s="58">
        <f t="shared" si="14"/>
        <v>6.6881058155043305E-3</v>
      </c>
      <c r="K118" s="58">
        <f t="shared" si="15"/>
        <v>0.45892908649238107</v>
      </c>
      <c r="L118" s="58">
        <f t="shared" si="10"/>
        <v>3.0693662922737838E-3</v>
      </c>
      <c r="N118" s="58">
        <v>0.34911829609624578</v>
      </c>
      <c r="O118" s="58">
        <v>0.23903124748336269</v>
      </c>
      <c r="P118" s="58">
        <f t="shared" si="16"/>
        <v>1.2977778022612574E-3</v>
      </c>
      <c r="Q118" s="123">
        <f t="shared" si="17"/>
        <v>0.47696209259620342</v>
      </c>
      <c r="R118" s="58">
        <f t="shared" si="11"/>
        <v>6.1899081629143119E-4</v>
      </c>
    </row>
    <row r="119" spans="2:18" x14ac:dyDescent="0.25">
      <c r="B119" s="58">
        <v>0.37961731222489403</v>
      </c>
      <c r="C119" s="58">
        <v>0.26234856701349857</v>
      </c>
      <c r="D119" s="58">
        <f t="shared" si="12"/>
        <v>4.6566939379572014E-4</v>
      </c>
      <c r="E119" s="58">
        <f t="shared" si="13"/>
        <v>0.52426926900891835</v>
      </c>
      <c r="F119" s="58">
        <f t="shared" si="9"/>
        <v>2.4413615268510834E-4</v>
      </c>
      <c r="H119" s="58">
        <v>0.36110903786681553</v>
      </c>
      <c r="I119" s="58">
        <v>0.23253806445613662</v>
      </c>
      <c r="J119" s="58">
        <f t="shared" si="14"/>
        <v>2.8927552705865223E-4</v>
      </c>
      <c r="K119" s="58">
        <f t="shared" si="15"/>
        <v>0.46482876098704334</v>
      </c>
      <c r="L119" s="58">
        <f t="shared" si="10"/>
        <v>1.3446358482654725E-4</v>
      </c>
      <c r="N119" s="58">
        <v>0.3595197992598948</v>
      </c>
      <c r="O119" s="58">
        <v>0.24786885501973149</v>
      </c>
      <c r="P119" s="58">
        <f t="shared" si="16"/>
        <v>1.0401503163649017E-2</v>
      </c>
      <c r="Q119" s="123">
        <f t="shared" si="17"/>
        <v>0.48690010250309418</v>
      </c>
      <c r="R119" s="58">
        <f t="shared" si="11"/>
        <v>5.0644929565669648E-3</v>
      </c>
    </row>
    <row r="120" spans="2:18" x14ac:dyDescent="0.25">
      <c r="B120" s="58">
        <v>0.38009632731267767</v>
      </c>
      <c r="C120" s="58">
        <v>0.26278941747456175</v>
      </c>
      <c r="D120" s="58">
        <f t="shared" si="12"/>
        <v>4.7901508778364077E-4</v>
      </c>
      <c r="E120" s="58">
        <f t="shared" si="13"/>
        <v>0.52513798448806037</v>
      </c>
      <c r="F120" s="58">
        <f t="shared" si="9"/>
        <v>2.515490177380724E-4</v>
      </c>
      <c r="H120" s="58">
        <v>0.36144049940823686</v>
      </c>
      <c r="I120" s="58">
        <v>0.23282512698594957</v>
      </c>
      <c r="J120" s="58">
        <f t="shared" si="14"/>
        <v>3.3146154142132955E-4</v>
      </c>
      <c r="K120" s="58">
        <f t="shared" si="15"/>
        <v>0.46536319144208615</v>
      </c>
      <c r="L120" s="58">
        <f t="shared" si="10"/>
        <v>1.5425000075614315E-4</v>
      </c>
      <c r="N120" s="58">
        <v>0.36003670686702116</v>
      </c>
      <c r="O120" s="58">
        <v>0.24831230254371681</v>
      </c>
      <c r="P120" s="58">
        <f t="shared" si="16"/>
        <v>5.1690760712636008E-4</v>
      </c>
      <c r="Q120" s="123">
        <f t="shared" si="17"/>
        <v>0.49618115756344827</v>
      </c>
      <c r="R120" s="58">
        <f t="shared" si="11"/>
        <v>2.564798148573095E-4</v>
      </c>
    </row>
    <row r="121" spans="2:18" x14ac:dyDescent="0.25">
      <c r="B121" s="58">
        <v>0.39454494758240372</v>
      </c>
      <c r="C121" s="58">
        <v>0.2762375841507082</v>
      </c>
      <c r="D121" s="58">
        <f t="shared" si="12"/>
        <v>1.4448620269726042E-2</v>
      </c>
      <c r="E121" s="58">
        <f t="shared" si="13"/>
        <v>0.53902700162526995</v>
      </c>
      <c r="F121" s="58">
        <f t="shared" si="9"/>
        <v>7.7881964616125276E-3</v>
      </c>
      <c r="H121" s="58">
        <v>0.36158745508464324</v>
      </c>
      <c r="I121" s="58">
        <v>0.23295270133637505</v>
      </c>
      <c r="J121" s="58">
        <f t="shared" si="14"/>
        <v>1.4695567640637952E-4</v>
      </c>
      <c r="K121" s="58">
        <f t="shared" si="15"/>
        <v>0.46577782832232462</v>
      </c>
      <c r="L121" s="58">
        <f t="shared" si="10"/>
        <v>6.8448695816201728E-5</v>
      </c>
      <c r="N121" s="58">
        <v>0.36042140364745801</v>
      </c>
      <c r="O121" s="58">
        <v>0.24864435561659604</v>
      </c>
      <c r="P121" s="58">
        <f t="shared" si="16"/>
        <v>3.8469678043684397E-4</v>
      </c>
      <c r="Q121" s="123">
        <f t="shared" si="17"/>
        <v>0.49695665816031287</v>
      </c>
      <c r="R121" s="58">
        <f t="shared" si="11"/>
        <v>1.911776264109256E-4</v>
      </c>
    </row>
    <row r="122" spans="2:18" x14ac:dyDescent="0.25">
      <c r="B122" s="58">
        <v>0.40579965730164369</v>
      </c>
      <c r="C122" s="58">
        <v>0.28673693643356613</v>
      </c>
      <c r="D122" s="58">
        <f t="shared" si="12"/>
        <v>1.1254709719239975E-2</v>
      </c>
      <c r="E122" s="58">
        <f t="shared" si="13"/>
        <v>0.56297452058427433</v>
      </c>
      <c r="F122" s="58">
        <f t="shared" si="9"/>
        <v>6.3361148085042977E-3</v>
      </c>
      <c r="H122" s="58">
        <v>0.36624785071528476</v>
      </c>
      <c r="I122" s="58">
        <v>0.23700230530250899</v>
      </c>
      <c r="J122" s="58">
        <f t="shared" si="14"/>
        <v>4.6603956306415228E-3</v>
      </c>
      <c r="K122" s="58">
        <f t="shared" si="15"/>
        <v>0.46995500663888401</v>
      </c>
      <c r="L122" s="58">
        <f t="shared" si="10"/>
        <v>2.190176259537963E-3</v>
      </c>
      <c r="N122" s="58">
        <v>0.36442353554703838</v>
      </c>
      <c r="O122" s="58">
        <v>0.25213645986383482</v>
      </c>
      <c r="P122" s="58">
        <f t="shared" si="16"/>
        <v>4.0021318995803745E-3</v>
      </c>
      <c r="Q122" s="123">
        <f t="shared" si="17"/>
        <v>0.50078081548043085</v>
      </c>
      <c r="R122" s="58">
        <f t="shared" si="11"/>
        <v>2.0041908763321057E-3</v>
      </c>
    </row>
    <row r="123" spans="2:18" x14ac:dyDescent="0.25">
      <c r="B123" s="58">
        <v>0.40981146824082304</v>
      </c>
      <c r="C123" s="58">
        <v>0.29049243509194211</v>
      </c>
      <c r="D123" s="58">
        <f t="shared" si="12"/>
        <v>4.0118109391793499E-3</v>
      </c>
      <c r="E123" s="58">
        <f t="shared" si="13"/>
        <v>0.57722937152550824</v>
      </c>
      <c r="F123" s="58">
        <f t="shared" si="9"/>
        <v>2.315735107101655E-3</v>
      </c>
      <c r="H123" s="58">
        <v>0.36676242737399478</v>
      </c>
      <c r="I123" s="58">
        <v>0.23745386893557444</v>
      </c>
      <c r="J123" s="58">
        <f t="shared" si="14"/>
        <v>5.1457665871001979E-4</v>
      </c>
      <c r="K123" s="58">
        <f t="shared" si="15"/>
        <v>0.47445617423808339</v>
      </c>
      <c r="L123" s="58">
        <f t="shared" si="10"/>
        <v>2.4414407284377193E-4</v>
      </c>
      <c r="N123" s="58">
        <v>0.37009666539505559</v>
      </c>
      <c r="O123" s="58">
        <v>0.25709796489191505</v>
      </c>
      <c r="P123" s="58">
        <f t="shared" si="16"/>
        <v>5.673129848017211E-3</v>
      </c>
      <c r="Q123" s="123">
        <f t="shared" si="17"/>
        <v>0.50923442475574987</v>
      </c>
      <c r="R123" s="58">
        <f t="shared" si="11"/>
        <v>2.888953014719719E-3</v>
      </c>
    </row>
    <row r="124" spans="2:18" x14ac:dyDescent="0.25">
      <c r="B124" s="58">
        <v>0.41119084104086878</v>
      </c>
      <c r="C124" s="58">
        <v>0.29179324113569116</v>
      </c>
      <c r="D124" s="58">
        <f t="shared" si="12"/>
        <v>1.3793728000457417E-3</v>
      </c>
      <c r="E124" s="58">
        <f t="shared" si="13"/>
        <v>0.58228567622763328</v>
      </c>
      <c r="F124" s="58">
        <f t="shared" si="9"/>
        <v>8.0318902364463871E-4</v>
      </c>
      <c r="H124" s="58">
        <v>0.37505777397846102</v>
      </c>
      <c r="I124" s="58">
        <v>0.24475578655393293</v>
      </c>
      <c r="J124" s="58">
        <f t="shared" si="14"/>
        <v>8.2953466044662361E-3</v>
      </c>
      <c r="K124" s="58">
        <f t="shared" si="15"/>
        <v>0.48220965548950734</v>
      </c>
      <c r="L124" s="58">
        <f t="shared" si="10"/>
        <v>4.0000962283057179E-3</v>
      </c>
      <c r="N124" s="58">
        <v>0.37233093655303423</v>
      </c>
      <c r="O124" s="58">
        <v>0.25906128912989651</v>
      </c>
      <c r="P124" s="58">
        <f t="shared" si="16"/>
        <v>2.2342711579786401E-3</v>
      </c>
      <c r="Q124" s="123">
        <f t="shared" si="17"/>
        <v>0.51615925402181162</v>
      </c>
      <c r="R124" s="58">
        <f t="shared" si="11"/>
        <v>1.153239734184704E-3</v>
      </c>
    </row>
    <row r="125" spans="2:18" x14ac:dyDescent="0.25">
      <c r="B125" s="58">
        <v>0.41171036984254467</v>
      </c>
      <c r="C125" s="58">
        <v>0.29228699327266033</v>
      </c>
      <c r="D125" s="58">
        <f t="shared" si="12"/>
        <v>5.1952880167588367E-4</v>
      </c>
      <c r="E125" s="58">
        <f t="shared" si="13"/>
        <v>0.58408023440835155</v>
      </c>
      <c r="F125" s="58">
        <f t="shared" si="9"/>
        <v>3.0344650426474012E-4</v>
      </c>
      <c r="H125" s="58">
        <v>0.37625613493590737</v>
      </c>
      <c r="I125" s="58">
        <v>0.24583235968175246</v>
      </c>
      <c r="J125" s="58">
        <f t="shared" si="14"/>
        <v>1.1983609574463538E-3</v>
      </c>
      <c r="K125" s="58">
        <f t="shared" si="15"/>
        <v>0.49058814623568536</v>
      </c>
      <c r="L125" s="58">
        <f t="shared" si="10"/>
        <v>5.8790168063482774E-4</v>
      </c>
      <c r="N125" s="58">
        <v>0.37693857567623773</v>
      </c>
      <c r="O125" s="58">
        <v>0.26316395465687403</v>
      </c>
      <c r="P125" s="58">
        <f t="shared" si="16"/>
        <v>4.6076391232034997E-3</v>
      </c>
      <c r="Q125" s="123">
        <f t="shared" si="17"/>
        <v>0.52222524378677049</v>
      </c>
      <c r="R125" s="58">
        <f t="shared" si="11"/>
        <v>2.406225464396409E-3</v>
      </c>
    </row>
    <row r="126" spans="2:18" x14ac:dyDescent="0.25">
      <c r="B126" s="58">
        <v>0.41180092990889183</v>
      </c>
      <c r="C126" s="58">
        <v>0.29237383699196184</v>
      </c>
      <c r="D126" s="58">
        <f t="shared" si="12"/>
        <v>9.056006634716729E-5</v>
      </c>
      <c r="E126" s="58">
        <f t="shared" si="13"/>
        <v>0.58466083026462212</v>
      </c>
      <c r="F126" s="58">
        <f t="shared" si="9"/>
        <v>5.2946923579354092E-5</v>
      </c>
      <c r="H126" s="58">
        <v>0.37739979314945488</v>
      </c>
      <c r="I126" s="58">
        <v>0.24687090031428199</v>
      </c>
      <c r="J126" s="58">
        <f t="shared" si="14"/>
        <v>1.1436582135475049E-3</v>
      </c>
      <c r="K126" s="58">
        <f t="shared" si="15"/>
        <v>0.49270325999603448</v>
      </c>
      <c r="L126" s="58">
        <f t="shared" si="10"/>
        <v>5.6348413013609662E-4</v>
      </c>
      <c r="N126" s="58">
        <v>0.38539455979992093</v>
      </c>
      <c r="O126" s="58">
        <v>0.27070364168418726</v>
      </c>
      <c r="P126" s="58">
        <f t="shared" si="16"/>
        <v>8.4559841236832023E-3</v>
      </c>
      <c r="Q126" s="123">
        <f t="shared" si="17"/>
        <v>0.53386759634106129</v>
      </c>
      <c r="R126" s="58">
        <f t="shared" si="11"/>
        <v>4.5143759188089267E-3</v>
      </c>
    </row>
    <row r="127" spans="2:18" x14ac:dyDescent="0.25">
      <c r="B127" s="58">
        <v>0.41204496545610103</v>
      </c>
      <c r="C127" s="58">
        <v>0.29260799193694847</v>
      </c>
      <c r="D127" s="58">
        <f t="shared" si="12"/>
        <v>2.4403554720919818E-4</v>
      </c>
      <c r="E127" s="58">
        <f t="shared" si="13"/>
        <v>0.58498182892891037</v>
      </c>
      <c r="F127" s="58">
        <f t="shared" si="9"/>
        <v>1.4275636073010419E-4</v>
      </c>
      <c r="H127" s="58">
        <v>0.37789860800060082</v>
      </c>
      <c r="I127" s="58">
        <v>0.24732560942677895</v>
      </c>
      <c r="J127" s="58">
        <f t="shared" si="14"/>
        <v>4.9881485114594559E-4</v>
      </c>
      <c r="K127" s="58">
        <f t="shared" si="15"/>
        <v>0.49419650974106094</v>
      </c>
      <c r="L127" s="58">
        <f t="shared" si="10"/>
        <v>2.4651255844333319E-4</v>
      </c>
      <c r="N127" s="58">
        <v>0.38627458811507298</v>
      </c>
      <c r="O127" s="58">
        <v>0.27149186103367379</v>
      </c>
      <c r="P127" s="58">
        <f t="shared" si="16"/>
        <v>8.8002831515204827E-4</v>
      </c>
      <c r="Q127" s="123">
        <f t="shared" si="17"/>
        <v>0.5421955027178611</v>
      </c>
      <c r="R127" s="58">
        <f t="shared" si="11"/>
        <v>4.7714739473981709E-4</v>
      </c>
    </row>
    <row r="128" spans="2:18" x14ac:dyDescent="0.25">
      <c r="B128" s="58">
        <v>0.41257355026441156</v>
      </c>
      <c r="C128" s="58">
        <v>0.29311619087886409</v>
      </c>
      <c r="D128" s="58">
        <f t="shared" si="12"/>
        <v>5.2858480831052823E-4</v>
      </c>
      <c r="E128" s="58">
        <f t="shared" si="13"/>
        <v>0.58572418281581262</v>
      </c>
      <c r="F128" s="58">
        <f t="shared" si="9"/>
        <v>3.096049048965371E-4</v>
      </c>
      <c r="H128" s="58">
        <v>0.37827550063441273</v>
      </c>
      <c r="I128" s="58">
        <v>0.24767356833064738</v>
      </c>
      <c r="J128" s="58">
        <f t="shared" si="14"/>
        <v>3.7689263381190941E-4</v>
      </c>
      <c r="K128" s="58">
        <f t="shared" si="15"/>
        <v>0.4949991777574263</v>
      </c>
      <c r="L128" s="58">
        <f t="shared" si="10"/>
        <v>1.8656154383972593E-4</v>
      </c>
      <c r="N128" s="58">
        <v>0.38935032609708592</v>
      </c>
      <c r="O128" s="58">
        <v>0.27425667351374911</v>
      </c>
      <c r="P128" s="58">
        <f t="shared" si="16"/>
        <v>3.0757379820129382E-3</v>
      </c>
      <c r="Q128" s="123">
        <f t="shared" si="17"/>
        <v>0.54574853454742289</v>
      </c>
      <c r="R128" s="58">
        <f t="shared" si="11"/>
        <v>1.6785794963354089E-3</v>
      </c>
    </row>
    <row r="129" spans="2:18" x14ac:dyDescent="0.25">
      <c r="B129" s="58">
        <v>0.41699574129372202</v>
      </c>
      <c r="C129" s="58">
        <v>0.29738300539498563</v>
      </c>
      <c r="D129" s="58">
        <f t="shared" si="12"/>
        <v>4.4221910293104627E-3</v>
      </c>
      <c r="E129" s="58">
        <f t="shared" si="13"/>
        <v>0.59049919627384972</v>
      </c>
      <c r="F129" s="58">
        <f t="shared" si="9"/>
        <v>2.6113002485772564E-3</v>
      </c>
      <c r="H129" s="58">
        <v>0.38402346098697659</v>
      </c>
      <c r="I129" s="58">
        <v>0.25301712605931631</v>
      </c>
      <c r="J129" s="58">
        <f t="shared" si="14"/>
        <v>5.7479603525638634E-3</v>
      </c>
      <c r="K129" s="58">
        <f t="shared" si="15"/>
        <v>0.50069069438996372</v>
      </c>
      <c r="L129" s="58">
        <f t="shared" si="10"/>
        <v>2.8779502602511815E-3</v>
      </c>
      <c r="N129" s="58">
        <v>0.38983280380142854</v>
      </c>
      <c r="O129" s="58">
        <v>0.27470004916584206</v>
      </c>
      <c r="P129" s="58">
        <f t="shared" si="16"/>
        <v>4.8247770434262094E-4</v>
      </c>
      <c r="Q129" s="123">
        <f t="shared" si="17"/>
        <v>0.54895672267959117</v>
      </c>
      <c r="R129" s="58">
        <f t="shared" si="11"/>
        <v>2.6485937934189795E-4</v>
      </c>
    </row>
    <row r="130" spans="2:18" x14ac:dyDescent="0.25">
      <c r="B130" s="58">
        <v>0.41740612138385313</v>
      </c>
      <c r="C130" s="58">
        <v>0.29777944527601241</v>
      </c>
      <c r="D130" s="58">
        <f t="shared" si="12"/>
        <v>4.1038009013111276E-4</v>
      </c>
      <c r="E130" s="58">
        <f t="shared" si="13"/>
        <v>0.59516245067099804</v>
      </c>
      <c r="F130" s="58">
        <f t="shared" si="9"/>
        <v>2.4424282014901813E-4</v>
      </c>
      <c r="H130" s="58">
        <v>0.38431459084433683</v>
      </c>
      <c r="I130" s="58">
        <v>0.25328876224028124</v>
      </c>
      <c r="J130" s="58">
        <f t="shared" si="14"/>
        <v>2.9112985736023944E-4</v>
      </c>
      <c r="K130" s="58">
        <f t="shared" si="15"/>
        <v>0.50630588829959755</v>
      </c>
      <c r="L130" s="58">
        <f t="shared" si="10"/>
        <v>1.4740076104131117E-4</v>
      </c>
      <c r="N130" s="58">
        <v>0.39813959167971558</v>
      </c>
      <c r="O130" s="58">
        <v>0.28241535234477566</v>
      </c>
      <c r="P130" s="58">
        <f t="shared" si="16"/>
        <v>8.3067878782870364E-3</v>
      </c>
      <c r="Q130" s="123">
        <f t="shared" si="17"/>
        <v>0.55711540151061767</v>
      </c>
      <c r="R130" s="58">
        <f t="shared" si="11"/>
        <v>4.6278394640754143E-3</v>
      </c>
    </row>
    <row r="131" spans="2:18" x14ac:dyDescent="0.25">
      <c r="B131" s="58">
        <v>0.41767017547204432</v>
      </c>
      <c r="C131" s="58">
        <v>0.29803654109831224</v>
      </c>
      <c r="D131" s="58">
        <f t="shared" si="12"/>
        <v>2.6405408819119014E-4</v>
      </c>
      <c r="E131" s="58">
        <f t="shared" si="13"/>
        <v>0.59581598637432465</v>
      </c>
      <c r="F131" s="58">
        <f t="shared" ref="F131:F194" si="18">D131*E131</f>
        <v>1.5732764701180686E-4</v>
      </c>
      <c r="H131" s="58">
        <v>0.38515413888841243</v>
      </c>
      <c r="I131" s="58">
        <v>0.2540734279828028</v>
      </c>
      <c r="J131" s="58">
        <f t="shared" si="14"/>
        <v>8.395480440755998E-4</v>
      </c>
      <c r="K131" s="58">
        <f t="shared" si="15"/>
        <v>0.50736219022308404</v>
      </c>
      <c r="L131" s="58">
        <f t="shared" ref="L131:L194" si="19">J131*K131</f>
        <v>4.2595493443970263E-4</v>
      </c>
      <c r="N131" s="58">
        <v>0.39832092250104323</v>
      </c>
      <c r="O131" s="58">
        <v>0.28258458799029984</v>
      </c>
      <c r="P131" s="58">
        <f t="shared" si="16"/>
        <v>1.813308213276521E-4</v>
      </c>
      <c r="Q131" s="123">
        <f t="shared" si="17"/>
        <v>0.5649999403350755</v>
      </c>
      <c r="R131" s="58">
        <f t="shared" ref="R131:R194" si="20">P131*Q131</f>
        <v>1.0245190323103368E-4</v>
      </c>
    </row>
    <row r="132" spans="2:18" x14ac:dyDescent="0.25">
      <c r="B132" s="58">
        <v>0.42460040370724311</v>
      </c>
      <c r="C132" s="58">
        <v>0.30483218037582205</v>
      </c>
      <c r="D132" s="58">
        <f t="shared" ref="D132:D195" si="21">B132-B131</f>
        <v>6.9302282351987876E-3</v>
      </c>
      <c r="E132" s="58">
        <f t="shared" ref="E132:E195" si="22">C132+C131</f>
        <v>0.60286872147413428</v>
      </c>
      <c r="F132" s="58">
        <f t="shared" si="18"/>
        <v>4.1780178356782393E-3</v>
      </c>
      <c r="H132" s="58">
        <v>0.38542718902533152</v>
      </c>
      <c r="I132" s="58">
        <v>0.25432914863717393</v>
      </c>
      <c r="J132" s="58">
        <f t="shared" ref="J132:J195" si="23">H132-H131</f>
        <v>2.7305013691908409E-4</v>
      </c>
      <c r="K132" s="58">
        <f t="shared" ref="K132:K195" si="24">I132+I131</f>
        <v>0.50840257661997668</v>
      </c>
      <c r="L132" s="58">
        <f t="shared" si="19"/>
        <v>1.3881939315609976E-4</v>
      </c>
      <c r="N132" s="58">
        <v>0.39945481396605398</v>
      </c>
      <c r="O132" s="58">
        <v>0.28364919996518778</v>
      </c>
      <c r="P132" s="58">
        <f t="shared" ref="P132:P195" si="25">N132-N131</f>
        <v>1.1338914650107501E-3</v>
      </c>
      <c r="Q132" s="123">
        <f t="shared" ref="Q132:Q195" si="26">O132+O131</f>
        <v>0.56623378795548762</v>
      </c>
      <c r="R132" s="58">
        <f t="shared" si="20"/>
        <v>6.4204765936343427E-4</v>
      </c>
    </row>
    <row r="133" spans="2:18" x14ac:dyDescent="0.25">
      <c r="B133" s="58">
        <v>0.42956357197499589</v>
      </c>
      <c r="C133" s="58">
        <v>0.3097098601866628</v>
      </c>
      <c r="D133" s="58">
        <f t="shared" si="21"/>
        <v>4.9631682677527822E-3</v>
      </c>
      <c r="E133" s="58">
        <f t="shared" si="22"/>
        <v>0.61454204056248485</v>
      </c>
      <c r="F133" s="58">
        <f t="shared" si="18"/>
        <v>3.0500755549197679E-3</v>
      </c>
      <c r="H133" s="58">
        <v>0.39056878336925327</v>
      </c>
      <c r="I133" s="58">
        <v>0.25916776843061107</v>
      </c>
      <c r="J133" s="58">
        <f t="shared" si="23"/>
        <v>5.1415943439217515E-3</v>
      </c>
      <c r="K133" s="58">
        <f t="shared" si="24"/>
        <v>0.513496917067785</v>
      </c>
      <c r="L133" s="58">
        <f t="shared" si="19"/>
        <v>2.6401928444169799E-3</v>
      </c>
      <c r="N133" s="58">
        <v>0.39987394064927451</v>
      </c>
      <c r="O133" s="58">
        <v>0.28404306796418571</v>
      </c>
      <c r="P133" s="58">
        <f t="shared" si="25"/>
        <v>4.191266832205276E-4</v>
      </c>
      <c r="Q133" s="123">
        <f t="shared" si="26"/>
        <v>0.56769226792937344</v>
      </c>
      <c r="R133" s="58">
        <f t="shared" si="20"/>
        <v>2.3793497734717737E-4</v>
      </c>
    </row>
    <row r="134" spans="2:18" x14ac:dyDescent="0.25">
      <c r="B134" s="58">
        <v>0.43905474356010687</v>
      </c>
      <c r="C134" s="58">
        <v>0.3190382017181782</v>
      </c>
      <c r="D134" s="58">
        <f t="shared" si="21"/>
        <v>9.4911715851109801E-3</v>
      </c>
      <c r="E134" s="58">
        <f t="shared" si="22"/>
        <v>0.628748061904841</v>
      </c>
      <c r="F134" s="58">
        <f t="shared" si="18"/>
        <v>5.9675557393448261E-3</v>
      </c>
      <c r="H134" s="58">
        <v>0.39451108959057779</v>
      </c>
      <c r="I134" s="58">
        <v>0.2628910370155173</v>
      </c>
      <c r="J134" s="58">
        <f t="shared" si="23"/>
        <v>3.9423062213245208E-3</v>
      </c>
      <c r="K134" s="58">
        <f t="shared" si="24"/>
        <v>0.52205880544612837</v>
      </c>
      <c r="L134" s="58">
        <f t="shared" si="19"/>
        <v>2.0581156766075197E-3</v>
      </c>
      <c r="N134" s="58">
        <v>0.40072321158460644</v>
      </c>
      <c r="O134" s="58">
        <v>0.28484472665321298</v>
      </c>
      <c r="P134" s="58">
        <f t="shared" si="25"/>
        <v>8.4927093533193609E-4</v>
      </c>
      <c r="Q134" s="123">
        <f t="shared" si="26"/>
        <v>0.56888779461739869</v>
      </c>
      <c r="R134" s="58">
        <f t="shared" si="20"/>
        <v>4.8313986943364053E-4</v>
      </c>
    </row>
    <row r="135" spans="2:18" x14ac:dyDescent="0.25">
      <c r="B135" s="58">
        <v>0.43917580806985518</v>
      </c>
      <c r="C135" s="58">
        <v>0.31915894224466074</v>
      </c>
      <c r="D135" s="58">
        <f t="shared" si="21"/>
        <v>1.2106450974830318E-4</v>
      </c>
      <c r="E135" s="58">
        <f t="shared" si="22"/>
        <v>0.63819714396283889</v>
      </c>
      <c r="F135" s="58">
        <f t="shared" si="18"/>
        <v>7.7263024356628363E-5</v>
      </c>
      <c r="H135" s="58">
        <v>0.39561534328521503</v>
      </c>
      <c r="I135" s="58">
        <v>0.26393621634169795</v>
      </c>
      <c r="J135" s="58">
        <f t="shared" si="23"/>
        <v>1.1042536946372361E-3</v>
      </c>
      <c r="K135" s="58">
        <f t="shared" si="24"/>
        <v>0.52682725335721525</v>
      </c>
      <c r="L135" s="58">
        <f t="shared" si="19"/>
        <v>5.8175094095529222E-4</v>
      </c>
      <c r="N135" s="58">
        <v>0.40745402804613973</v>
      </c>
      <c r="O135" s="58">
        <v>0.29122446282894726</v>
      </c>
      <c r="P135" s="58">
        <f t="shared" si="25"/>
        <v>6.7308164615332844E-3</v>
      </c>
      <c r="Q135" s="123">
        <f t="shared" si="26"/>
        <v>0.57606918948216024</v>
      </c>
      <c r="R135" s="58">
        <f t="shared" si="20"/>
        <v>3.8774159835486609E-3</v>
      </c>
    </row>
    <row r="136" spans="2:18" x14ac:dyDescent="0.25">
      <c r="B136" s="58">
        <v>0.43959667406240543</v>
      </c>
      <c r="C136" s="58">
        <v>0.31958284093313116</v>
      </c>
      <c r="D136" s="58">
        <f t="shared" si="21"/>
        <v>4.208659925502567E-4</v>
      </c>
      <c r="E136" s="58">
        <f t="shared" si="22"/>
        <v>0.63874178317779196</v>
      </c>
      <c r="F136" s="58">
        <f t="shared" si="18"/>
        <v>2.6882469456044228E-4</v>
      </c>
      <c r="H136" s="58">
        <v>0.39692774555621335</v>
      </c>
      <c r="I136" s="58">
        <v>0.26518503403747568</v>
      </c>
      <c r="J136" s="58">
        <f t="shared" si="23"/>
        <v>1.3124022709983252E-3</v>
      </c>
      <c r="K136" s="58">
        <f t="shared" si="24"/>
        <v>0.52912125037917357</v>
      </c>
      <c r="L136" s="58">
        <f t="shared" si="19"/>
        <v>6.9441993063110088E-4</v>
      </c>
      <c r="N136" s="58">
        <v>0.40792365192010976</v>
      </c>
      <c r="O136" s="58">
        <v>0.29167001397615722</v>
      </c>
      <c r="P136" s="58">
        <f t="shared" si="25"/>
        <v>4.6962387397003758E-4</v>
      </c>
      <c r="Q136" s="123">
        <f t="shared" si="26"/>
        <v>0.58289447680510453</v>
      </c>
      <c r="R136" s="58">
        <f t="shared" si="20"/>
        <v>2.7374116231295142E-4</v>
      </c>
    </row>
    <row r="137" spans="2:18" x14ac:dyDescent="0.25">
      <c r="B137" s="58">
        <v>0.61064795727471399</v>
      </c>
      <c r="C137" s="58">
        <v>0.49649160581537694</v>
      </c>
      <c r="D137" s="58">
        <f t="shared" si="21"/>
        <v>0.17105128321230856</v>
      </c>
      <c r="E137" s="58">
        <f t="shared" si="22"/>
        <v>0.81607444674850815</v>
      </c>
      <c r="F137" s="58">
        <f t="shared" si="18"/>
        <v>0.13959058131310709</v>
      </c>
      <c r="H137" s="58">
        <v>0.39797451501149916</v>
      </c>
      <c r="I137" s="58">
        <v>0.2661893305793569</v>
      </c>
      <c r="J137" s="58">
        <f t="shared" si="23"/>
        <v>1.046769455285812E-3</v>
      </c>
      <c r="K137" s="58">
        <f t="shared" si="24"/>
        <v>0.53137436461683252</v>
      </c>
      <c r="L137" s="58">
        <f t="shared" si="19"/>
        <v>5.5622645420280628E-4</v>
      </c>
      <c r="N137" s="58">
        <v>0.42741189502643989</v>
      </c>
      <c r="O137" s="58">
        <v>0.3102691479513624</v>
      </c>
      <c r="P137" s="58">
        <f t="shared" si="25"/>
        <v>1.9488243106330128E-2</v>
      </c>
      <c r="Q137" s="123">
        <f t="shared" si="26"/>
        <v>0.60193916192751962</v>
      </c>
      <c r="R137" s="58">
        <f t="shared" si="20"/>
        <v>1.1730736722864118E-2</v>
      </c>
    </row>
    <row r="138" spans="2:18" x14ac:dyDescent="0.25">
      <c r="B138" s="58">
        <v>0.61414548236342703</v>
      </c>
      <c r="C138" s="58">
        <v>0.50012258114651231</v>
      </c>
      <c r="D138" s="58">
        <f t="shared" si="21"/>
        <v>3.4975250887130382E-3</v>
      </c>
      <c r="E138" s="58">
        <f t="shared" si="22"/>
        <v>0.99661418696188919</v>
      </c>
      <c r="F138" s="58">
        <f t="shared" si="18"/>
        <v>3.4856831226665538E-3</v>
      </c>
      <c r="H138" s="58">
        <v>0.39864578258069927</v>
      </c>
      <c r="I138" s="58">
        <v>0.26683489578337316</v>
      </c>
      <c r="J138" s="58">
        <f t="shared" si="23"/>
        <v>6.7126756920010688E-4</v>
      </c>
      <c r="K138" s="58">
        <f t="shared" si="24"/>
        <v>0.53302422636273006</v>
      </c>
      <c r="L138" s="58">
        <f t="shared" si="19"/>
        <v>3.5780187675527736E-4</v>
      </c>
      <c r="N138" s="58">
        <v>0.42869085114851269</v>
      </c>
      <c r="O138" s="58">
        <v>0.3115000349520255</v>
      </c>
      <c r="P138" s="58">
        <f t="shared" si="25"/>
        <v>1.2789561220727941E-3</v>
      </c>
      <c r="Q138" s="123">
        <f t="shared" si="26"/>
        <v>0.6217691829033879</v>
      </c>
      <c r="R138" s="58">
        <f t="shared" si="20"/>
        <v>7.9521550299048677E-4</v>
      </c>
    </row>
    <row r="139" spans="2:18" x14ac:dyDescent="0.25">
      <c r="B139" s="58">
        <v>0.6144714986022769</v>
      </c>
      <c r="C139" s="58">
        <v>0.50046181978518178</v>
      </c>
      <c r="D139" s="58">
        <f t="shared" si="21"/>
        <v>3.2601623884986886E-4</v>
      </c>
      <c r="E139" s="58">
        <f t="shared" si="22"/>
        <v>1.000584400931694</v>
      </c>
      <c r="F139" s="58">
        <f t="shared" si="18"/>
        <v>3.2620676304360009E-4</v>
      </c>
      <c r="H139" s="58">
        <v>0.56244804977764262</v>
      </c>
      <c r="I139" s="58">
        <v>0.42582664836319417</v>
      </c>
      <c r="J139" s="58">
        <f t="shared" si="23"/>
        <v>0.16380226719694335</v>
      </c>
      <c r="K139" s="58">
        <f t="shared" si="24"/>
        <v>0.69266154414656733</v>
      </c>
      <c r="L139" s="58">
        <f t="shared" si="19"/>
        <v>0.1134595313313434</v>
      </c>
      <c r="N139" s="58">
        <v>0.59082677214152624</v>
      </c>
      <c r="O139" s="58">
        <v>0.46801802018760058</v>
      </c>
      <c r="P139" s="58">
        <f t="shared" si="25"/>
        <v>0.16213592099301355</v>
      </c>
      <c r="Q139" s="123">
        <f t="shared" si="26"/>
        <v>0.77951805513962613</v>
      </c>
      <c r="R139" s="58">
        <f t="shared" si="20"/>
        <v>0.12638787780074601</v>
      </c>
    </row>
    <row r="140" spans="2:18" x14ac:dyDescent="0.25">
      <c r="B140" s="58">
        <v>0.61508778368536576</v>
      </c>
      <c r="C140" s="58">
        <v>0.50110825951936266</v>
      </c>
      <c r="D140" s="58">
        <f t="shared" si="21"/>
        <v>6.1628508308886332E-4</v>
      </c>
      <c r="E140" s="58">
        <f t="shared" si="22"/>
        <v>1.0015700793045443</v>
      </c>
      <c r="F140" s="58">
        <f t="shared" si="18"/>
        <v>6.1725269954352054E-4</v>
      </c>
      <c r="H140" s="58">
        <v>0.56459350993666069</v>
      </c>
      <c r="I140" s="58">
        <v>0.42791564021443101</v>
      </c>
      <c r="J140" s="58">
        <f t="shared" si="23"/>
        <v>2.1454601590180644E-3</v>
      </c>
      <c r="K140" s="58">
        <f t="shared" si="24"/>
        <v>0.85374228857762513</v>
      </c>
      <c r="L140" s="58">
        <f t="shared" si="19"/>
        <v>1.8316700662121979E-3</v>
      </c>
      <c r="N140" s="58">
        <v>0.5952907238037789</v>
      </c>
      <c r="O140" s="58">
        <v>0.47232848906694358</v>
      </c>
      <c r="P140" s="58">
        <f t="shared" si="25"/>
        <v>4.4639516622526632E-3</v>
      </c>
      <c r="Q140" s="123">
        <f t="shared" si="26"/>
        <v>0.94034650925454422</v>
      </c>
      <c r="R140" s="58">
        <f t="shared" si="20"/>
        <v>4.1976613630803116E-3</v>
      </c>
    </row>
    <row r="141" spans="2:18" x14ac:dyDescent="0.25">
      <c r="B141" s="58">
        <v>0.62274249245134183</v>
      </c>
      <c r="C141" s="58">
        <v>0.50913856157943471</v>
      </c>
      <c r="D141" s="58">
        <f t="shared" si="21"/>
        <v>7.6547087659760704E-3</v>
      </c>
      <c r="E141" s="58">
        <f t="shared" si="22"/>
        <v>1.0102468210987974</v>
      </c>
      <c r="F141" s="58">
        <f t="shared" si="18"/>
        <v>7.733145197264423E-3</v>
      </c>
      <c r="H141" s="58">
        <v>0.56504921160829313</v>
      </c>
      <c r="I141" s="58">
        <v>0.42836376063137532</v>
      </c>
      <c r="J141" s="58">
        <f t="shared" si="23"/>
        <v>4.557016716324469E-4</v>
      </c>
      <c r="K141" s="58">
        <f t="shared" si="24"/>
        <v>0.85627940084580634</v>
      </c>
      <c r="L141" s="58">
        <f t="shared" si="19"/>
        <v>3.90207954349864E-4</v>
      </c>
      <c r="N141" s="58">
        <v>0.59539906323120506</v>
      </c>
      <c r="O141" s="58">
        <v>0.47243364190201226</v>
      </c>
      <c r="P141" s="58">
        <f t="shared" si="25"/>
        <v>1.0833942742616287E-4</v>
      </c>
      <c r="Q141" s="123">
        <f t="shared" si="26"/>
        <v>0.94476213096895578</v>
      </c>
      <c r="R141" s="58">
        <f t="shared" si="20"/>
        <v>1.0235498832309817E-4</v>
      </c>
    </row>
    <row r="142" spans="2:18" x14ac:dyDescent="0.25">
      <c r="B142" s="58">
        <v>0.62299987369253906</v>
      </c>
      <c r="C142" s="58">
        <v>0.50941113283175321</v>
      </c>
      <c r="D142" s="58">
        <f t="shared" si="21"/>
        <v>2.5738124119722983E-4</v>
      </c>
      <c r="E142" s="58">
        <f t="shared" si="22"/>
        <v>1.0185496944111878</v>
      </c>
      <c r="F142" s="58">
        <f t="shared" si="18"/>
        <v>2.6215558456861067E-4</v>
      </c>
      <c r="H142" s="58">
        <v>0.5786015846179593</v>
      </c>
      <c r="I142" s="58">
        <v>0.44170572999325136</v>
      </c>
      <c r="J142" s="58">
        <f t="shared" si="23"/>
        <v>1.3552373009666163E-2</v>
      </c>
      <c r="K142" s="58">
        <f t="shared" si="24"/>
        <v>0.87006949062462668</v>
      </c>
      <c r="L142" s="58">
        <f t="shared" si="19"/>
        <v>1.1791506281275177E-2</v>
      </c>
      <c r="N142" s="58">
        <v>0.59725827798152631</v>
      </c>
      <c r="O142" s="58">
        <v>0.47428170343768689</v>
      </c>
      <c r="P142" s="58">
        <f t="shared" si="25"/>
        <v>1.8592147503212475E-3</v>
      </c>
      <c r="Q142" s="123">
        <f t="shared" si="26"/>
        <v>0.94671534533969914</v>
      </c>
      <c r="R142" s="58">
        <f t="shared" si="20"/>
        <v>1.7601471344110423E-3</v>
      </c>
    </row>
    <row r="143" spans="2:18" x14ac:dyDescent="0.25">
      <c r="B143" s="58">
        <v>0.62332922635488586</v>
      </c>
      <c r="C143" s="58">
        <v>0.50976130178933188</v>
      </c>
      <c r="D143" s="58">
        <f t="shared" si="21"/>
        <v>3.293526623467935E-4</v>
      </c>
      <c r="E143" s="58">
        <f t="shared" si="22"/>
        <v>1.0191724346210851</v>
      </c>
      <c r="F143" s="58">
        <f t="shared" si="18"/>
        <v>3.3566715473291772E-4</v>
      </c>
      <c r="H143" s="58">
        <v>0.58141321293784798</v>
      </c>
      <c r="I143" s="58">
        <v>0.44448611519962677</v>
      </c>
      <c r="J143" s="58">
        <f t="shared" si="23"/>
        <v>2.8116283198886816E-3</v>
      </c>
      <c r="K143" s="58">
        <f t="shared" si="24"/>
        <v>0.88619184519287808</v>
      </c>
      <c r="L143" s="58">
        <f t="shared" si="19"/>
        <v>2.4916420887987024E-3</v>
      </c>
      <c r="N143" s="58">
        <v>0.59949943512006165</v>
      </c>
      <c r="O143" s="58">
        <v>0.47653079475991661</v>
      </c>
      <c r="P143" s="58">
        <f t="shared" si="25"/>
        <v>2.2411571385353435E-3</v>
      </c>
      <c r="Q143" s="123">
        <f t="shared" si="26"/>
        <v>0.9508124981976035</v>
      </c>
      <c r="R143" s="58">
        <f t="shared" si="20"/>
        <v>2.1309202177441826E-3</v>
      </c>
    </row>
    <row r="144" spans="2:18" x14ac:dyDescent="0.25">
      <c r="B144" s="58">
        <v>0.63745945649661229</v>
      </c>
      <c r="C144" s="58">
        <v>0.52481855319482418</v>
      </c>
      <c r="D144" s="58">
        <f t="shared" si="21"/>
        <v>1.413023014172643E-2</v>
      </c>
      <c r="E144" s="58">
        <f t="shared" si="22"/>
        <v>1.0345798549841561</v>
      </c>
      <c r="F144" s="58">
        <f t="shared" si="18"/>
        <v>1.4618851450920081E-2</v>
      </c>
      <c r="H144" s="58">
        <v>0.58223097260087908</v>
      </c>
      <c r="I144" s="58">
        <v>0.44529634561605025</v>
      </c>
      <c r="J144" s="58">
        <f t="shared" si="23"/>
        <v>8.1775966303110348E-4</v>
      </c>
      <c r="K144" s="58">
        <f t="shared" si="24"/>
        <v>0.88978246081567702</v>
      </c>
      <c r="L144" s="58">
        <f t="shared" si="19"/>
        <v>7.2762820532761409E-4</v>
      </c>
      <c r="N144" s="58">
        <v>0.60337165151980476</v>
      </c>
      <c r="O144" s="58">
        <v>0.48041801116771177</v>
      </c>
      <c r="P144" s="58">
        <f t="shared" si="25"/>
        <v>3.8722163997431114E-3</v>
      </c>
      <c r="Q144" s="123">
        <f t="shared" si="26"/>
        <v>0.95694880592762832</v>
      </c>
      <c r="R144" s="58">
        <f t="shared" si="20"/>
        <v>3.7055128600275503E-3</v>
      </c>
    </row>
    <row r="145" spans="2:18" x14ac:dyDescent="0.25">
      <c r="B145" s="58">
        <v>0.63813627383457538</v>
      </c>
      <c r="C145" s="58">
        <v>0.52554283895916798</v>
      </c>
      <c r="D145" s="58">
        <f t="shared" si="21"/>
        <v>6.7681733796309818E-4</v>
      </c>
      <c r="E145" s="58">
        <f t="shared" si="22"/>
        <v>1.050361392153992</v>
      </c>
      <c r="F145" s="58">
        <f t="shared" si="18"/>
        <v>7.1090280133687871E-4</v>
      </c>
      <c r="H145" s="58">
        <v>0.60214926153613646</v>
      </c>
      <c r="I145" s="58">
        <v>0.46512736642493602</v>
      </c>
      <c r="J145" s="58">
        <f t="shared" si="23"/>
        <v>1.9918288935257378E-2</v>
      </c>
      <c r="K145" s="58">
        <f t="shared" si="24"/>
        <v>0.91042371204098627</v>
      </c>
      <c r="L145" s="58">
        <f t="shared" si="19"/>
        <v>1.8134082549941925E-2</v>
      </c>
      <c r="N145" s="58">
        <v>0.60426132020773626</v>
      </c>
      <c r="O145" s="58">
        <v>0.48131703125196496</v>
      </c>
      <c r="P145" s="58">
        <f t="shared" si="25"/>
        <v>8.8966868793149967E-4</v>
      </c>
      <c r="Q145" s="123">
        <f t="shared" si="26"/>
        <v>0.96173504241967667</v>
      </c>
      <c r="R145" s="58">
        <f t="shared" si="20"/>
        <v>8.5562555332725895E-4</v>
      </c>
    </row>
    <row r="146" spans="2:18" x14ac:dyDescent="0.25">
      <c r="B146" s="58">
        <v>0.63882786676231085</v>
      </c>
      <c r="C146" s="58">
        <v>0.52628540453716244</v>
      </c>
      <c r="D146" s="58">
        <f t="shared" si="21"/>
        <v>6.9159292773546266E-4</v>
      </c>
      <c r="E146" s="58">
        <f t="shared" si="22"/>
        <v>1.0518282434963304</v>
      </c>
      <c r="F146" s="58">
        <f t="shared" si="18"/>
        <v>7.2743697439447627E-4</v>
      </c>
      <c r="H146" s="58">
        <v>0.60346166380713484</v>
      </c>
      <c r="I146" s="58">
        <v>0.46644868563186298</v>
      </c>
      <c r="J146" s="58">
        <f t="shared" si="23"/>
        <v>1.3124022709983807E-3</v>
      </c>
      <c r="K146" s="58">
        <f t="shared" si="24"/>
        <v>0.93157605205679905</v>
      </c>
      <c r="L146" s="58">
        <f t="shared" si="19"/>
        <v>1.2226025263270487E-3</v>
      </c>
      <c r="N146" s="58">
        <v>0.71363226752126274</v>
      </c>
      <c r="O146" s="58">
        <v>0.59282981746892083</v>
      </c>
      <c r="P146" s="58">
        <f t="shared" si="25"/>
        <v>0.10937094731352648</v>
      </c>
      <c r="Q146" s="123">
        <f t="shared" si="26"/>
        <v>1.0741468487208858</v>
      </c>
      <c r="R146" s="58">
        <f t="shared" si="20"/>
        <v>0.1174804583984425</v>
      </c>
    </row>
    <row r="147" spans="2:18" x14ac:dyDescent="0.25">
      <c r="B147" s="58">
        <v>0.64277437912733459</v>
      </c>
      <c r="C147" s="58">
        <v>0.53057505761759705</v>
      </c>
      <c r="D147" s="58">
        <f t="shared" si="21"/>
        <v>3.9465123650237466E-3</v>
      </c>
      <c r="E147" s="58">
        <f t="shared" si="22"/>
        <v>1.0568604621547595</v>
      </c>
      <c r="F147" s="58">
        <f t="shared" si="18"/>
        <v>4.1709128819984696E-3</v>
      </c>
      <c r="H147" s="58">
        <v>0.60378941668795283</v>
      </c>
      <c r="I147" s="58">
        <v>0.46677872781942265</v>
      </c>
      <c r="J147" s="58">
        <f t="shared" si="23"/>
        <v>3.2775288081798859E-4</v>
      </c>
      <c r="K147" s="58">
        <f t="shared" si="24"/>
        <v>0.93322741345128568</v>
      </c>
      <c r="L147" s="58">
        <f t="shared" si="19"/>
        <v>3.0586797321697899E-4</v>
      </c>
      <c r="N147" s="58">
        <v>0.71380074451221776</v>
      </c>
      <c r="O147" s="58">
        <v>0.59300368416620064</v>
      </c>
      <c r="P147" s="58">
        <f t="shared" si="25"/>
        <v>1.6847699095501323E-4</v>
      </c>
      <c r="Q147" s="123">
        <f t="shared" si="26"/>
        <v>1.1858335016351216</v>
      </c>
      <c r="R147" s="58">
        <f t="shared" si="20"/>
        <v>1.9978566012913203E-4</v>
      </c>
    </row>
    <row r="148" spans="2:18" x14ac:dyDescent="0.25">
      <c r="B148" s="58">
        <v>0.64304367616673541</v>
      </c>
      <c r="C148" s="58">
        <v>0.53086902612273634</v>
      </c>
      <c r="D148" s="58">
        <f t="shared" si="21"/>
        <v>2.6929703940081762E-4</v>
      </c>
      <c r="E148" s="58">
        <f t="shared" si="22"/>
        <v>1.0614440837403334</v>
      </c>
      <c r="F148" s="58">
        <f t="shared" si="18"/>
        <v>2.8584374924078533E-4</v>
      </c>
      <c r="H148" s="58">
        <v>0.60782675733723734</v>
      </c>
      <c r="I148" s="58">
        <v>0.47085054961883016</v>
      </c>
      <c r="J148" s="58">
        <f t="shared" si="23"/>
        <v>4.0373406492845154E-3</v>
      </c>
      <c r="K148" s="58">
        <f t="shared" si="24"/>
        <v>0.93762927743825286</v>
      </c>
      <c r="L148" s="58">
        <f t="shared" si="19"/>
        <v>3.7855287957607267E-3</v>
      </c>
      <c r="N148" s="58">
        <v>0.71408352878041481</v>
      </c>
      <c r="O148" s="58">
        <v>0.59330172107169388</v>
      </c>
      <c r="P148" s="58">
        <f t="shared" si="25"/>
        <v>2.8278426819705604E-4</v>
      </c>
      <c r="Q148" s="123">
        <f t="shared" si="26"/>
        <v>1.1863054052378945</v>
      </c>
      <c r="R148" s="58">
        <f t="shared" si="20"/>
        <v>3.3546850587841002E-4</v>
      </c>
    </row>
    <row r="149" spans="2:18" x14ac:dyDescent="0.25">
      <c r="B149" s="58">
        <v>0.65555812407205727</v>
      </c>
      <c r="C149" s="58">
        <v>0.54459610438258244</v>
      </c>
      <c r="D149" s="58">
        <f t="shared" si="21"/>
        <v>1.2514447905321857E-2</v>
      </c>
      <c r="E149" s="58">
        <f t="shared" si="22"/>
        <v>1.0754651305053189</v>
      </c>
      <c r="F149" s="58">
        <f t="shared" si="18"/>
        <v>1.3458852349698985E-2</v>
      </c>
      <c r="H149" s="58">
        <v>0.60908306611661045</v>
      </c>
      <c r="I149" s="58">
        <v>0.4721194227632371</v>
      </c>
      <c r="J149" s="58">
        <f t="shared" si="23"/>
        <v>1.2563087793731054E-3</v>
      </c>
      <c r="K149" s="58">
        <f t="shared" si="24"/>
        <v>0.94296997238206726</v>
      </c>
      <c r="L149" s="58">
        <f t="shared" si="19"/>
        <v>1.1846614549888058E-3</v>
      </c>
      <c r="N149" s="58">
        <v>0.72065045890469759</v>
      </c>
      <c r="O149" s="58">
        <v>0.60024563321323443</v>
      </c>
      <c r="P149" s="58">
        <f t="shared" si="25"/>
        <v>6.5669301242827771E-3</v>
      </c>
      <c r="Q149" s="123">
        <f t="shared" si="26"/>
        <v>1.1935473542849282</v>
      </c>
      <c r="R149" s="58">
        <f t="shared" si="20"/>
        <v>7.8379420756117032E-3</v>
      </c>
    </row>
    <row r="150" spans="2:18" x14ac:dyDescent="0.25">
      <c r="B150" s="58">
        <v>0.66044217143973827</v>
      </c>
      <c r="C150" s="58">
        <v>0.54995810060554517</v>
      </c>
      <c r="D150" s="58">
        <f t="shared" si="21"/>
        <v>4.8840473676809992E-3</v>
      </c>
      <c r="E150" s="58">
        <f t="shared" si="22"/>
        <v>1.0945542049881276</v>
      </c>
      <c r="F150" s="58">
        <f t="shared" si="18"/>
        <v>5.3458545836564337E-3</v>
      </c>
      <c r="H150" s="58">
        <v>0.61330120397030663</v>
      </c>
      <c r="I150" s="58">
        <v>0.47639742397484314</v>
      </c>
      <c r="J150" s="58">
        <f t="shared" si="23"/>
        <v>4.21813785369618E-3</v>
      </c>
      <c r="K150" s="58">
        <f t="shared" si="24"/>
        <v>0.94851684673808023</v>
      </c>
      <c r="L150" s="58">
        <f t="shared" si="19"/>
        <v>4.0009748160944342E-3</v>
      </c>
      <c r="N150" s="58">
        <v>0.72493675226858634</v>
      </c>
      <c r="O150" s="58">
        <v>0.60481873050033597</v>
      </c>
      <c r="P150" s="58">
        <f t="shared" si="25"/>
        <v>4.286293363888749E-3</v>
      </c>
      <c r="Q150" s="123">
        <f t="shared" si="26"/>
        <v>1.2050643637135705</v>
      </c>
      <c r="R150" s="58">
        <f t="shared" si="20"/>
        <v>5.165259385244295E-3</v>
      </c>
    </row>
    <row r="151" spans="2:18" x14ac:dyDescent="0.25">
      <c r="B151" s="58">
        <v>0.66119191346270711</v>
      </c>
      <c r="C151" s="58">
        <v>0.55078440172025001</v>
      </c>
      <c r="D151" s="58">
        <f t="shared" si="21"/>
        <v>7.4974202296884673E-4</v>
      </c>
      <c r="E151" s="58">
        <f t="shared" si="22"/>
        <v>1.1007425023257951</v>
      </c>
      <c r="F151" s="58">
        <f t="shared" si="18"/>
        <v>8.2527291046153206E-4</v>
      </c>
      <c r="H151" s="58">
        <v>0.61638217376651105</v>
      </c>
      <c r="I151" s="58">
        <v>0.47955029011392025</v>
      </c>
      <c r="J151" s="58">
        <f t="shared" si="23"/>
        <v>3.0809697962044247E-3</v>
      </c>
      <c r="K151" s="58">
        <f t="shared" si="24"/>
        <v>0.95594771408876333</v>
      </c>
      <c r="L151" s="58">
        <f t="shared" si="19"/>
        <v>2.9452460338581427E-3</v>
      </c>
      <c r="N151" s="58">
        <v>0.81009613287922588</v>
      </c>
      <c r="O151" s="58">
        <v>0.69653123436754616</v>
      </c>
      <c r="P151" s="58">
        <f t="shared" si="25"/>
        <v>8.5159380610639546E-2</v>
      </c>
      <c r="Q151" s="123">
        <f t="shared" si="26"/>
        <v>1.3013499648678821</v>
      </c>
      <c r="R151" s="58">
        <f t="shared" si="20"/>
        <v>0.11082215696582637</v>
      </c>
    </row>
    <row r="152" spans="2:18" x14ac:dyDescent="0.25">
      <c r="B152" s="58">
        <v>0.6636322689347991</v>
      </c>
      <c r="C152" s="58">
        <v>0.55348634413364883</v>
      </c>
      <c r="D152" s="58">
        <f t="shared" si="21"/>
        <v>2.4403554720919818E-3</v>
      </c>
      <c r="E152" s="58">
        <f t="shared" si="22"/>
        <v>1.1042707458538987</v>
      </c>
      <c r="F152" s="58">
        <f t="shared" si="18"/>
        <v>2.6948131573156561E-3</v>
      </c>
      <c r="H152" s="58">
        <v>0.6172351657052737</v>
      </c>
      <c r="I152" s="58">
        <v>0.48042575990967379</v>
      </c>
      <c r="J152" s="58">
        <f t="shared" si="23"/>
        <v>8.5299193876264834E-4</v>
      </c>
      <c r="K152" s="58">
        <f t="shared" si="24"/>
        <v>0.9599760500235941</v>
      </c>
      <c r="L152" s="58">
        <f t="shared" si="19"/>
        <v>8.1885183207533463E-4</v>
      </c>
      <c r="N152" s="58">
        <v>0.81108817314476767</v>
      </c>
      <c r="O152" s="58">
        <v>0.69760480821925908</v>
      </c>
      <c r="P152" s="58">
        <f t="shared" si="25"/>
        <v>9.920402655417826E-4</v>
      </c>
      <c r="Q152" s="123">
        <f t="shared" si="26"/>
        <v>1.3941360425868052</v>
      </c>
      <c r="R152" s="58">
        <f t="shared" si="20"/>
        <v>1.3830390898891842E-3</v>
      </c>
    </row>
    <row r="153" spans="2:18" x14ac:dyDescent="0.25">
      <c r="B153" s="58">
        <v>0.67220163437088165</v>
      </c>
      <c r="C153" s="58">
        <v>0.56312364822550709</v>
      </c>
      <c r="D153" s="58">
        <f t="shared" si="21"/>
        <v>8.5693654360825544E-3</v>
      </c>
      <c r="E153" s="58">
        <f t="shared" si="22"/>
        <v>1.1166099923591559</v>
      </c>
      <c r="F153" s="58">
        <f t="shared" si="18"/>
        <v>9.5686390741069553E-3</v>
      </c>
      <c r="H153" s="58">
        <v>0.70264932806023606</v>
      </c>
      <c r="I153" s="58">
        <v>0.5687686923755606</v>
      </c>
      <c r="J153" s="58">
        <f t="shared" si="23"/>
        <v>8.5414162354962353E-2</v>
      </c>
      <c r="K153" s="58">
        <f t="shared" si="24"/>
        <v>1.0491944522852343</v>
      </c>
      <c r="L153" s="58">
        <f t="shared" si="19"/>
        <v>8.9616065289416805E-2</v>
      </c>
      <c r="N153" s="58">
        <v>0.81123920565164553</v>
      </c>
      <c r="O153" s="58">
        <v>0.69777029392506784</v>
      </c>
      <c r="P153" s="58">
        <f t="shared" si="25"/>
        <v>1.510325068778684E-4</v>
      </c>
      <c r="Q153" s="123">
        <f t="shared" si="26"/>
        <v>1.3953751021443268</v>
      </c>
      <c r="R153" s="58">
        <f t="shared" si="20"/>
        <v>2.1074699971181937E-4</v>
      </c>
    </row>
    <row r="154" spans="2:18" x14ac:dyDescent="0.25">
      <c r="B154" s="58">
        <v>0.77431239886466274</v>
      </c>
      <c r="C154" s="58">
        <v>0.67835916388204187</v>
      </c>
      <c r="D154" s="58">
        <f t="shared" si="21"/>
        <v>0.10211076449378109</v>
      </c>
      <c r="E154" s="58">
        <f t="shared" si="22"/>
        <v>1.241482812107549</v>
      </c>
      <c r="F154" s="58">
        <f t="shared" si="18"/>
        <v>0.12676875905019103</v>
      </c>
      <c r="H154" s="58">
        <v>0.70285701305402171</v>
      </c>
      <c r="I154" s="58">
        <v>0.56898441522816612</v>
      </c>
      <c r="J154" s="58">
        <f t="shared" si="23"/>
        <v>2.0768499378565064E-4</v>
      </c>
      <c r="K154" s="58">
        <f t="shared" si="24"/>
        <v>1.1377531076037268</v>
      </c>
      <c r="L154" s="58">
        <f t="shared" si="19"/>
        <v>2.3629424708228471E-4</v>
      </c>
      <c r="N154" s="58">
        <v>0.81192596744583834</v>
      </c>
      <c r="O154" s="58">
        <v>0.69852424201860297</v>
      </c>
      <c r="P154" s="58">
        <f t="shared" si="25"/>
        <v>6.8676179419280281E-4</v>
      </c>
      <c r="Q154" s="123">
        <f t="shared" si="26"/>
        <v>1.3962945359436709</v>
      </c>
      <c r="R154" s="58">
        <f t="shared" si="20"/>
        <v>9.5892174072628245E-4</v>
      </c>
    </row>
    <row r="155" spans="2:18" x14ac:dyDescent="0.25">
      <c r="B155" s="58">
        <v>0.77705446234726927</v>
      </c>
      <c r="C155" s="58">
        <v>0.68147832771959727</v>
      </c>
      <c r="D155" s="58">
        <f t="shared" si="21"/>
        <v>2.7420634826065271E-3</v>
      </c>
      <c r="E155" s="58">
        <f t="shared" si="22"/>
        <v>1.3598374916016391</v>
      </c>
      <c r="F155" s="58">
        <f t="shared" si="18"/>
        <v>3.7287607280001149E-3</v>
      </c>
      <c r="H155" s="58">
        <v>0.70731111443860384</v>
      </c>
      <c r="I155" s="58">
        <v>0.57363352614113794</v>
      </c>
      <c r="J155" s="58">
        <f t="shared" si="23"/>
        <v>4.454101384582132E-3</v>
      </c>
      <c r="K155" s="58">
        <f t="shared" si="24"/>
        <v>1.1426179413693041</v>
      </c>
      <c r="L155" s="58">
        <f t="shared" si="19"/>
        <v>5.0893361547014026E-3</v>
      </c>
      <c r="N155" s="58">
        <v>0.81222940965570556</v>
      </c>
      <c r="O155" s="58">
        <v>0.69885852393165082</v>
      </c>
      <c r="P155" s="58">
        <f t="shared" si="25"/>
        <v>3.0344220986722181E-4</v>
      </c>
      <c r="Q155" s="123">
        <f t="shared" si="26"/>
        <v>1.3973827659502538</v>
      </c>
      <c r="R155" s="58">
        <f t="shared" si="20"/>
        <v>4.2402491453031579E-4</v>
      </c>
    </row>
    <row r="156" spans="2:18" x14ac:dyDescent="0.25">
      <c r="B156" s="58">
        <v>0.77723272268839472</v>
      </c>
      <c r="C156" s="58">
        <v>0.68168143348201493</v>
      </c>
      <c r="D156" s="58">
        <f t="shared" si="21"/>
        <v>1.7826034112544686E-4</v>
      </c>
      <c r="E156" s="58">
        <f t="shared" si="22"/>
        <v>1.3631597612016122</v>
      </c>
      <c r="F156" s="58">
        <f t="shared" si="18"/>
        <v>2.4299732404028208E-4</v>
      </c>
      <c r="H156" s="58">
        <v>0.7157835495868784</v>
      </c>
      <c r="I156" s="58">
        <v>0.58254818439728562</v>
      </c>
      <c r="J156" s="58">
        <f t="shared" si="23"/>
        <v>8.4724351482745597E-3</v>
      </c>
      <c r="K156" s="58">
        <f t="shared" si="24"/>
        <v>1.1561817105384236</v>
      </c>
      <c r="L156" s="58">
        <f t="shared" si="19"/>
        <v>9.7956745621579425E-3</v>
      </c>
      <c r="N156" s="58">
        <v>0.81240339543110596</v>
      </c>
      <c r="O156" s="58">
        <v>0.69905022139621431</v>
      </c>
      <c r="P156" s="58">
        <f t="shared" si="25"/>
        <v>1.7398577540039817E-4</v>
      </c>
      <c r="Q156" s="123">
        <f t="shared" si="26"/>
        <v>1.3979087453278651</v>
      </c>
      <c r="R156" s="58">
        <f t="shared" si="20"/>
        <v>2.4321623699486634E-4</v>
      </c>
    </row>
    <row r="157" spans="2:18" x14ac:dyDescent="0.25">
      <c r="B157" s="58">
        <v>0.78333694779212171</v>
      </c>
      <c r="C157" s="58">
        <v>0.68865697433911433</v>
      </c>
      <c r="D157" s="58">
        <f t="shared" si="21"/>
        <v>6.1042251037269901E-3</v>
      </c>
      <c r="E157" s="58">
        <f t="shared" si="22"/>
        <v>1.3703384078211291</v>
      </c>
      <c r="F157" s="58">
        <f t="shared" si="18"/>
        <v>8.36485410962301E-3</v>
      </c>
      <c r="H157" s="58">
        <v>0.8235558359715045</v>
      </c>
      <c r="I157" s="58">
        <v>0.6971706579993453</v>
      </c>
      <c r="J157" s="58">
        <f t="shared" si="23"/>
        <v>0.1077722863846261</v>
      </c>
      <c r="K157" s="58">
        <f t="shared" si="24"/>
        <v>1.279718842396631</v>
      </c>
      <c r="L157" s="58">
        <f t="shared" si="19"/>
        <v>0.13791822557457192</v>
      </c>
      <c r="N157" s="58">
        <v>0.8258328937782411</v>
      </c>
      <c r="O157" s="58">
        <v>0.71393418239011852</v>
      </c>
      <c r="P157" s="58">
        <f t="shared" si="25"/>
        <v>1.3429498347135138E-2</v>
      </c>
      <c r="Q157" s="123">
        <f t="shared" si="26"/>
        <v>1.4129844037863328</v>
      </c>
      <c r="R157" s="58">
        <f t="shared" si="20"/>
        <v>1.8975671715176286E-2</v>
      </c>
    </row>
    <row r="158" spans="2:18" x14ac:dyDescent="0.25">
      <c r="B158" s="58">
        <v>0.79063751903548762</v>
      </c>
      <c r="C158" s="58">
        <v>0.69700764352274391</v>
      </c>
      <c r="D158" s="58">
        <f t="shared" si="21"/>
        <v>7.3005712433659165E-3</v>
      </c>
      <c r="E158" s="58">
        <f t="shared" si="22"/>
        <v>1.3856646178618583</v>
      </c>
      <c r="F158" s="58">
        <f t="shared" si="18"/>
        <v>1.0116143262111904E-2</v>
      </c>
      <c r="H158" s="58">
        <v>0.82426048148613451</v>
      </c>
      <c r="I158" s="58">
        <v>0.69794465623470126</v>
      </c>
      <c r="J158" s="58">
        <f t="shared" si="23"/>
        <v>7.0464551463000902E-4</v>
      </c>
      <c r="K158" s="58">
        <f t="shared" si="24"/>
        <v>1.3951153142340464</v>
      </c>
      <c r="L158" s="58">
        <f t="shared" si="19"/>
        <v>9.830617485666565E-4</v>
      </c>
      <c r="N158" s="58">
        <v>0.82650588361132038</v>
      </c>
      <c r="O158" s="58">
        <v>0.71468104707535018</v>
      </c>
      <c r="P158" s="58">
        <f t="shared" si="25"/>
        <v>6.7298983307928495E-4</v>
      </c>
      <c r="Q158" s="123">
        <f t="shared" si="26"/>
        <v>1.4286152294654686</v>
      </c>
      <c r="R158" s="58">
        <f t="shared" si="20"/>
        <v>9.614435248124901E-4</v>
      </c>
    </row>
    <row r="159" spans="2:18" x14ac:dyDescent="0.25">
      <c r="B159" s="58">
        <v>0.79708920881483092</v>
      </c>
      <c r="C159" s="58">
        <v>0.70439928415521513</v>
      </c>
      <c r="D159" s="58">
        <f t="shared" si="21"/>
        <v>6.4516897793432948E-3</v>
      </c>
      <c r="E159" s="58">
        <f t="shared" si="22"/>
        <v>1.401406927677959</v>
      </c>
      <c r="F159" s="58">
        <f t="shared" si="18"/>
        <v>9.0414427520007761E-3</v>
      </c>
      <c r="H159" s="58">
        <v>0.82579030398500219</v>
      </c>
      <c r="I159" s="58">
        <v>0.69964321247840655</v>
      </c>
      <c r="J159" s="58">
        <f t="shared" si="23"/>
        <v>1.5298224988676834E-3</v>
      </c>
      <c r="K159" s="58">
        <f t="shared" si="24"/>
        <v>1.3975878687131078</v>
      </c>
      <c r="L159" s="58">
        <f t="shared" si="19"/>
        <v>2.1380613657018465E-3</v>
      </c>
      <c r="N159" s="58">
        <v>0.82932684031273374</v>
      </c>
      <c r="O159" s="58">
        <v>0.71783584419083279</v>
      </c>
      <c r="P159" s="58">
        <f t="shared" si="25"/>
        <v>2.8209567014133574E-3</v>
      </c>
      <c r="Q159" s="123">
        <f t="shared" si="26"/>
        <v>1.432516891266183</v>
      </c>
      <c r="R159" s="58">
        <f t="shared" si="20"/>
        <v>4.0410681243051687E-3</v>
      </c>
    </row>
    <row r="160" spans="2:18" x14ac:dyDescent="0.25">
      <c r="B160" s="58">
        <v>0.79823169554658957</v>
      </c>
      <c r="C160" s="58">
        <v>0.70571402233157809</v>
      </c>
      <c r="D160" s="58">
        <f t="shared" si="21"/>
        <v>1.1424867317586518E-3</v>
      </c>
      <c r="E160" s="58">
        <f t="shared" si="22"/>
        <v>1.4101133064867932</v>
      </c>
      <c r="F160" s="58">
        <f t="shared" si="18"/>
        <v>1.6110357429374824E-3</v>
      </c>
      <c r="H160" s="58">
        <v>0.8264615715542023</v>
      </c>
      <c r="I160" s="58">
        <v>0.70039531693351642</v>
      </c>
      <c r="J160" s="58">
        <f t="shared" si="23"/>
        <v>6.7126756920010688E-4</v>
      </c>
      <c r="K160" s="58">
        <f t="shared" si="24"/>
        <v>1.4000385294119231</v>
      </c>
      <c r="L160" s="58">
        <f t="shared" si="19"/>
        <v>9.3980046042483397E-4</v>
      </c>
      <c r="N160" s="58">
        <v>0.82942370310589852</v>
      </c>
      <c r="O160" s="58">
        <v>0.71794445431809273</v>
      </c>
      <c r="P160" s="58">
        <f t="shared" si="25"/>
        <v>9.6862793164786964E-5</v>
      </c>
      <c r="Q160" s="123">
        <f t="shared" si="26"/>
        <v>1.4357802985089254</v>
      </c>
      <c r="R160" s="58">
        <f t="shared" si="20"/>
        <v>1.3907369008454612E-4</v>
      </c>
    </row>
    <row r="161" spans="2:18" x14ac:dyDescent="0.25">
      <c r="B161" s="58">
        <v>0.88255169669050626</v>
      </c>
      <c r="C161" s="58">
        <v>0.8027989335543646</v>
      </c>
      <c r="D161" s="58">
        <f t="shared" si="21"/>
        <v>8.432000114391669E-2</v>
      </c>
      <c r="E161" s="58">
        <f t="shared" si="22"/>
        <v>1.5085129558859427</v>
      </c>
      <c r="F161" s="58">
        <f t="shared" si="18"/>
        <v>0.12719781416591583</v>
      </c>
      <c r="H161" s="58">
        <v>0.82745595617846635</v>
      </c>
      <c r="I161" s="58">
        <v>0.70151188051866509</v>
      </c>
      <c r="J161" s="58">
        <f t="shared" si="23"/>
        <v>9.9438462426404417E-4</v>
      </c>
      <c r="K161" s="58">
        <f t="shared" si="24"/>
        <v>1.4019071974521815</v>
      </c>
      <c r="L161" s="58">
        <f t="shared" si="19"/>
        <v>1.3940349617915467E-3</v>
      </c>
      <c r="N161" s="58">
        <v>0.82950403954572727</v>
      </c>
      <c r="O161" s="58">
        <v>0.7180349035787662</v>
      </c>
      <c r="P161" s="58">
        <f t="shared" si="25"/>
        <v>8.0336439828743167E-5</v>
      </c>
      <c r="Q161" s="123">
        <f t="shared" si="26"/>
        <v>1.4359793578968589</v>
      </c>
      <c r="R161" s="58">
        <f t="shared" si="20"/>
        <v>1.1536146928099825E-4</v>
      </c>
    </row>
    <row r="162" spans="2:18" x14ac:dyDescent="0.25">
      <c r="B162" s="58">
        <v>0.88400542407134231</v>
      </c>
      <c r="C162" s="58">
        <v>0.80447802301022242</v>
      </c>
      <c r="D162" s="58">
        <f t="shared" si="21"/>
        <v>1.4537273808360451E-3</v>
      </c>
      <c r="E162" s="58">
        <f t="shared" si="22"/>
        <v>1.607276956564587</v>
      </c>
      <c r="F162" s="58">
        <f t="shared" si="18"/>
        <v>2.3365425203447669E-3</v>
      </c>
      <c r="H162" s="58">
        <v>0.83857591141493282</v>
      </c>
      <c r="I162" s="58">
        <v>0.71417606884256335</v>
      </c>
      <c r="J162" s="58">
        <f t="shared" si="23"/>
        <v>1.1119955236466472E-2</v>
      </c>
      <c r="K162" s="58">
        <f t="shared" si="24"/>
        <v>1.4156879493612284</v>
      </c>
      <c r="L162" s="58">
        <f t="shared" si="19"/>
        <v>1.5742386625701873E-2</v>
      </c>
      <c r="N162" s="58">
        <v>0.8309000573372648</v>
      </c>
      <c r="O162" s="58">
        <v>0.71961764195475142</v>
      </c>
      <c r="P162" s="58">
        <f t="shared" si="25"/>
        <v>1.3960177915375294E-3</v>
      </c>
      <c r="Q162" s="123">
        <f t="shared" si="26"/>
        <v>1.4376525455335176</v>
      </c>
      <c r="R162" s="58">
        <f t="shared" si="20"/>
        <v>2.0069885316140088E-3</v>
      </c>
    </row>
    <row r="163" spans="2:18" x14ac:dyDescent="0.25">
      <c r="B163" s="58">
        <v>0.88420942253658741</v>
      </c>
      <c r="C163" s="58">
        <v>0.80471416403109275</v>
      </c>
      <c r="D163" s="58">
        <f t="shared" si="21"/>
        <v>2.0399846524510323E-4</v>
      </c>
      <c r="E163" s="58">
        <f t="shared" si="22"/>
        <v>1.6091921870413151</v>
      </c>
      <c r="F163" s="58">
        <f t="shared" si="18"/>
        <v>3.2827273644083936E-4</v>
      </c>
      <c r="H163" s="58">
        <v>0.84592276807010114</v>
      </c>
      <c r="I163" s="58">
        <v>0.72265888158533154</v>
      </c>
      <c r="J163" s="58">
        <f t="shared" si="23"/>
        <v>7.3468566551683212E-3</v>
      </c>
      <c r="K163" s="58">
        <f t="shared" si="24"/>
        <v>1.4368349504278948</v>
      </c>
      <c r="L163" s="58">
        <f t="shared" si="19"/>
        <v>1.0556220417929623E-2</v>
      </c>
      <c r="N163" s="58">
        <v>0.83337166529176587</v>
      </c>
      <c r="O163" s="58">
        <v>0.72243261084888266</v>
      </c>
      <c r="P163" s="58">
        <f t="shared" si="25"/>
        <v>2.4716079545010761E-3</v>
      </c>
      <c r="Q163" s="123">
        <f t="shared" si="26"/>
        <v>1.4420502528036341</v>
      </c>
      <c r="R163" s="58">
        <f t="shared" si="20"/>
        <v>3.5641828756197498E-3</v>
      </c>
    </row>
    <row r="164" spans="2:18" x14ac:dyDescent="0.25">
      <c r="B164" s="58">
        <v>0.88499395869031083</v>
      </c>
      <c r="C164" s="58">
        <v>0.80562958205847479</v>
      </c>
      <c r="D164" s="58">
        <f t="shared" si="21"/>
        <v>7.8453615372342522E-4</v>
      </c>
      <c r="E164" s="58">
        <f t="shared" si="22"/>
        <v>1.6103437460895675</v>
      </c>
      <c r="F164" s="58">
        <f t="shared" si="18"/>
        <v>1.2633728887296814E-3</v>
      </c>
      <c r="H164" s="58">
        <v>0.84871446233924697</v>
      </c>
      <c r="I164" s="58">
        <v>0.72591997990493617</v>
      </c>
      <c r="J164" s="58">
        <f t="shared" si="23"/>
        <v>2.791694269145828E-3</v>
      </c>
      <c r="K164" s="58">
        <f t="shared" si="24"/>
        <v>1.4485788614902677</v>
      </c>
      <c r="L164" s="58">
        <f t="shared" si="19"/>
        <v>4.0439893060281685E-3</v>
      </c>
      <c r="N164" s="58">
        <v>0.83382797626999283</v>
      </c>
      <c r="O164" s="58">
        <v>0.72295543351315206</v>
      </c>
      <c r="P164" s="58">
        <f t="shared" si="25"/>
        <v>4.5631097822695921E-4</v>
      </c>
      <c r="Q164" s="123">
        <f t="shared" si="26"/>
        <v>1.4453880443620348</v>
      </c>
      <c r="R164" s="58">
        <f t="shared" si="20"/>
        <v>6.5954643244039166E-4</v>
      </c>
    </row>
    <row r="165" spans="2:18" x14ac:dyDescent="0.25">
      <c r="B165" s="58">
        <v>0.88782658223926447</v>
      </c>
      <c r="C165" s="58">
        <v>0.80895809049454792</v>
      </c>
      <c r="D165" s="58">
        <f t="shared" si="21"/>
        <v>2.8326235489536389E-3</v>
      </c>
      <c r="E165" s="58">
        <f t="shared" si="22"/>
        <v>1.6145876725530228</v>
      </c>
      <c r="F165" s="58">
        <f t="shared" si="18"/>
        <v>4.5735190631239391E-3</v>
      </c>
      <c r="H165" s="58">
        <v>0.84882386782704478</v>
      </c>
      <c r="I165" s="58">
        <v>0.7260481771489522</v>
      </c>
      <c r="J165" s="58">
        <f t="shared" si="23"/>
        <v>1.0940548779780901E-4</v>
      </c>
      <c r="K165" s="58">
        <f t="shared" si="24"/>
        <v>1.4519681570538885</v>
      </c>
      <c r="L165" s="58">
        <f t="shared" si="19"/>
        <v>1.5885328448936642E-4</v>
      </c>
      <c r="N165" s="58">
        <v>0.83505597613594573</v>
      </c>
      <c r="O165" s="58">
        <v>0.72436586657579904</v>
      </c>
      <c r="P165" s="58">
        <f t="shared" si="25"/>
        <v>1.2279998659529001E-3</v>
      </c>
      <c r="Q165" s="123">
        <f t="shared" si="26"/>
        <v>1.4473213000889511</v>
      </c>
      <c r="R165" s="58">
        <f t="shared" si="20"/>
        <v>1.777310362500009E-3</v>
      </c>
    </row>
    <row r="166" spans="2:18" x14ac:dyDescent="0.25">
      <c r="B166" s="58">
        <v>0.89306429049762759</v>
      </c>
      <c r="C166" s="58">
        <v>0.8151400398796933</v>
      </c>
      <c r="D166" s="58">
        <f t="shared" si="21"/>
        <v>5.2377082583631163E-3</v>
      </c>
      <c r="E166" s="58">
        <f t="shared" si="22"/>
        <v>1.6240981303742412</v>
      </c>
      <c r="F166" s="58">
        <f t="shared" si="18"/>
        <v>8.5065521898532604E-3</v>
      </c>
      <c r="H166" s="58">
        <v>0.85011911754275271</v>
      </c>
      <c r="I166" s="58">
        <v>0.72758757394672025</v>
      </c>
      <c r="J166" s="58">
        <f t="shared" si="23"/>
        <v>1.2952497157079357E-3</v>
      </c>
      <c r="K166" s="58">
        <f t="shared" si="24"/>
        <v>1.4536357510956726</v>
      </c>
      <c r="L166" s="58">
        <f t="shared" si="19"/>
        <v>1.8828212933495615E-3</v>
      </c>
      <c r="N166" s="58">
        <v>0.83668290380881949</v>
      </c>
      <c r="O166" s="58">
        <v>0.72624029887951724</v>
      </c>
      <c r="P166" s="58">
        <f t="shared" si="25"/>
        <v>1.6269276728737569E-3</v>
      </c>
      <c r="Q166" s="123">
        <f t="shared" si="26"/>
        <v>1.4506061654553162</v>
      </c>
      <c r="R166" s="58">
        <f t="shared" si="20"/>
        <v>2.3600313130205416E-3</v>
      </c>
    </row>
    <row r="167" spans="2:18" x14ac:dyDescent="0.25">
      <c r="B167" s="58">
        <v>0.89894163880355848</v>
      </c>
      <c r="C167" s="58">
        <v>0.82217938829816439</v>
      </c>
      <c r="D167" s="58">
        <f t="shared" si="21"/>
        <v>5.8773483059308962E-3</v>
      </c>
      <c r="E167" s="58">
        <f t="shared" si="22"/>
        <v>1.6373194281778578</v>
      </c>
      <c r="F167" s="58">
        <f t="shared" si="18"/>
        <v>9.6230965674688768E-3</v>
      </c>
      <c r="H167" s="58">
        <v>0.86390977199618191</v>
      </c>
      <c r="I167" s="58">
        <v>0.74399344927486089</v>
      </c>
      <c r="J167" s="58">
        <f t="shared" si="23"/>
        <v>1.3790654453429196E-2</v>
      </c>
      <c r="K167" s="58">
        <f t="shared" si="24"/>
        <v>1.4715810232215811</v>
      </c>
      <c r="L167" s="58">
        <f t="shared" si="19"/>
        <v>2.029406539147259E-2</v>
      </c>
      <c r="N167" s="58">
        <v>0.84340224363609151</v>
      </c>
      <c r="O167" s="58">
        <v>0.73409951198754364</v>
      </c>
      <c r="P167" s="58">
        <f t="shared" si="25"/>
        <v>6.7193398272720195E-3</v>
      </c>
      <c r="Q167" s="123">
        <f t="shared" si="26"/>
        <v>1.4603398108670609</v>
      </c>
      <c r="R167" s="58">
        <f t="shared" si="20"/>
        <v>9.812519452509931E-3</v>
      </c>
    </row>
    <row r="168" spans="2:18" x14ac:dyDescent="0.25">
      <c r="B168" s="58">
        <v>0.90781986172907769</v>
      </c>
      <c r="C168" s="58">
        <v>0.83288602086430319</v>
      </c>
      <c r="D168" s="58">
        <f t="shared" si="21"/>
        <v>8.878222925519208E-3</v>
      </c>
      <c r="E168" s="58">
        <f t="shared" si="22"/>
        <v>1.6550654091624675</v>
      </c>
      <c r="F168" s="58">
        <f t="shared" si="18"/>
        <v>1.4694039658860047E-2</v>
      </c>
      <c r="H168" s="58">
        <v>0.87074576065324349</v>
      </c>
      <c r="I168" s="58">
        <v>0.75217527982290933</v>
      </c>
      <c r="J168" s="58">
        <f t="shared" si="23"/>
        <v>6.8359886570615869E-3</v>
      </c>
      <c r="K168" s="58">
        <f t="shared" si="24"/>
        <v>1.4961687290977701</v>
      </c>
      <c r="L168" s="58">
        <f t="shared" si="19"/>
        <v>1.0227792461162606E-2</v>
      </c>
      <c r="N168" s="58">
        <v>0.84615112707434426</v>
      </c>
      <c r="O168" s="58">
        <v>0.73733809748985324</v>
      </c>
      <c r="P168" s="58">
        <f t="shared" si="25"/>
        <v>2.7488834382527472E-3</v>
      </c>
      <c r="Q168" s="123">
        <f t="shared" si="26"/>
        <v>1.4714376094773969</v>
      </c>
      <c r="R168" s="58">
        <f t="shared" si="20"/>
        <v>4.0448104751146302E-3</v>
      </c>
    </row>
    <row r="169" spans="2:18" x14ac:dyDescent="0.25">
      <c r="B169" s="58">
        <v>0.91285500141798004</v>
      </c>
      <c r="C169" s="58">
        <v>0.83897331688857535</v>
      </c>
      <c r="D169" s="58">
        <f t="shared" si="21"/>
        <v>5.0351396889023459E-3</v>
      </c>
      <c r="E169" s="58">
        <f t="shared" si="22"/>
        <v>1.6718593377528785</v>
      </c>
      <c r="F169" s="58">
        <f t="shared" si="18"/>
        <v>8.4180453057815102E-3</v>
      </c>
      <c r="H169" s="58">
        <v>0.87470290151698127</v>
      </c>
      <c r="I169" s="58">
        <v>0.75700860286459448</v>
      </c>
      <c r="J169" s="58">
        <f t="shared" si="23"/>
        <v>3.9571408637377736E-3</v>
      </c>
      <c r="K169" s="58">
        <f t="shared" si="24"/>
        <v>1.5091838826875037</v>
      </c>
      <c r="L169" s="58">
        <f t="shared" si="19"/>
        <v>5.9720532130771555E-3</v>
      </c>
      <c r="N169" s="58">
        <v>0.8470724712728368</v>
      </c>
      <c r="O169" s="58">
        <v>0.73842836918489207</v>
      </c>
      <c r="P169" s="58">
        <f t="shared" si="25"/>
        <v>9.2134419849254634E-4</v>
      </c>
      <c r="Q169" s="123">
        <f t="shared" si="26"/>
        <v>1.4757664666747452</v>
      </c>
      <c r="R169" s="58">
        <f t="shared" si="20"/>
        <v>1.3596888724006202E-3</v>
      </c>
    </row>
    <row r="170" spans="2:18" x14ac:dyDescent="0.25">
      <c r="B170" s="58">
        <v>0.91466429621721068</v>
      </c>
      <c r="C170" s="58">
        <v>0.84116528080728303</v>
      </c>
      <c r="D170" s="58">
        <f t="shared" si="21"/>
        <v>1.809294799230643E-3</v>
      </c>
      <c r="E170" s="58">
        <f t="shared" si="22"/>
        <v>1.6801385976958585</v>
      </c>
      <c r="F170" s="58">
        <f t="shared" si="18"/>
        <v>3.0398660267977823E-3</v>
      </c>
      <c r="H170" s="58">
        <v>0.87484614853278431</v>
      </c>
      <c r="I170" s="58">
        <v>0.75718389479973081</v>
      </c>
      <c r="J170" s="58">
        <f t="shared" si="23"/>
        <v>1.4324701580303856E-4</v>
      </c>
      <c r="K170" s="58">
        <f t="shared" si="24"/>
        <v>1.5141924976643253</v>
      </c>
      <c r="L170" s="58">
        <f t="shared" si="19"/>
        <v>2.1690355664176402E-4</v>
      </c>
      <c r="N170" s="58">
        <v>0.85592554694195899</v>
      </c>
      <c r="O170" s="58">
        <v>0.74892738367588896</v>
      </c>
      <c r="P170" s="58">
        <f t="shared" si="25"/>
        <v>8.8530756691221901E-3</v>
      </c>
      <c r="Q170" s="123">
        <f t="shared" si="26"/>
        <v>1.487355752860781</v>
      </c>
      <c r="R170" s="58">
        <f t="shared" si="20"/>
        <v>1.3167673026980698E-2</v>
      </c>
    </row>
    <row r="171" spans="2:18" x14ac:dyDescent="0.25">
      <c r="B171" s="58">
        <v>0.91476057586669557</v>
      </c>
      <c r="C171" s="58">
        <v>0.84128260431506607</v>
      </c>
      <c r="D171" s="58">
        <f t="shared" si="21"/>
        <v>9.6279649484887209E-5</v>
      </c>
      <c r="E171" s="58">
        <f t="shared" si="22"/>
        <v>1.682447885122349</v>
      </c>
      <c r="F171" s="58">
        <f t="shared" si="18"/>
        <v>1.6198549265616954E-4</v>
      </c>
      <c r="H171" s="58">
        <v>0.88376037787542883</v>
      </c>
      <c r="I171" s="58">
        <v>0.76814576268690171</v>
      </c>
      <c r="J171" s="58">
        <f t="shared" si="23"/>
        <v>8.9142293426445196E-3</v>
      </c>
      <c r="K171" s="58">
        <f t="shared" si="24"/>
        <v>1.5253296574866324</v>
      </c>
      <c r="L171" s="58">
        <f t="shared" si="19"/>
        <v>1.3597138389973253E-2</v>
      </c>
      <c r="N171" s="58">
        <v>0.85925468900846014</v>
      </c>
      <c r="O171" s="58">
        <v>0.75298906287057621</v>
      </c>
      <c r="P171" s="58">
        <f t="shared" si="25"/>
        <v>3.3291420665011451E-3</v>
      </c>
      <c r="Q171" s="123">
        <f t="shared" si="26"/>
        <v>1.5019164465464652</v>
      </c>
      <c r="R171" s="58">
        <f t="shared" si="20"/>
        <v>5.0000932225677556E-3</v>
      </c>
    </row>
    <row r="172" spans="2:18" x14ac:dyDescent="0.25">
      <c r="B172" s="58">
        <v>0.91571765277840667</v>
      </c>
      <c r="C172" s="58">
        <v>0.84247461592177153</v>
      </c>
      <c r="D172" s="58">
        <f t="shared" si="21"/>
        <v>9.5707691171109666E-4</v>
      </c>
      <c r="E172" s="58">
        <f t="shared" si="22"/>
        <v>1.6837572202368376</v>
      </c>
      <c r="F172" s="58">
        <f t="shared" si="18"/>
        <v>1.6114851604155332E-3</v>
      </c>
      <c r="H172" s="58">
        <v>0.88386190245944463</v>
      </c>
      <c r="I172" s="58">
        <v>0.76827150078099216</v>
      </c>
      <c r="J172" s="58">
        <f t="shared" si="23"/>
        <v>1.0152458401579967E-4</v>
      </c>
      <c r="K172" s="58">
        <f t="shared" si="24"/>
        <v>1.5364172634678939</v>
      </c>
      <c r="L172" s="58">
        <f t="shared" si="19"/>
        <v>1.5598412354827121E-4</v>
      </c>
      <c r="N172" s="58">
        <v>0.85960357869000192</v>
      </c>
      <c r="O172" s="58">
        <v>0.75341909687010611</v>
      </c>
      <c r="P172" s="58">
        <f t="shared" si="25"/>
        <v>3.4888968154178635E-4</v>
      </c>
      <c r="Q172" s="123">
        <f t="shared" si="26"/>
        <v>1.5064081597406824</v>
      </c>
      <c r="R172" s="58">
        <f t="shared" si="20"/>
        <v>5.2557026312387506E-4</v>
      </c>
    </row>
    <row r="173" spans="2:18" x14ac:dyDescent="0.25">
      <c r="B173" s="58">
        <v>0.91669808465459679</v>
      </c>
      <c r="C173" s="58">
        <v>0.84370762436068991</v>
      </c>
      <c r="D173" s="58">
        <f t="shared" si="21"/>
        <v>9.8043187619012429E-4</v>
      </c>
      <c r="E173" s="58">
        <f t="shared" si="22"/>
        <v>1.6861822402824616</v>
      </c>
      <c r="F173" s="58">
        <f t="shared" si="18"/>
        <v>1.6531868174386008E-3</v>
      </c>
      <c r="H173" s="58">
        <v>0.88407468686155988</v>
      </c>
      <c r="I173" s="58">
        <v>0.76853530427485717</v>
      </c>
      <c r="J173" s="58">
        <f t="shared" si="23"/>
        <v>2.127844021152514E-4</v>
      </c>
      <c r="K173" s="58">
        <f t="shared" si="24"/>
        <v>1.5368068050558494</v>
      </c>
      <c r="L173" s="58">
        <f t="shared" si="19"/>
        <v>3.2700851718045861E-4</v>
      </c>
      <c r="N173" s="58">
        <v>0.8671905520674239</v>
      </c>
      <c r="O173" s="58">
        <v>0.76277544684798892</v>
      </c>
      <c r="P173" s="58">
        <f t="shared" si="25"/>
        <v>7.5869733774219794E-3</v>
      </c>
      <c r="Q173" s="123">
        <f t="shared" si="26"/>
        <v>1.516194543718095</v>
      </c>
      <c r="R173" s="58">
        <f t="shared" si="20"/>
        <v>1.1503327638181652E-2</v>
      </c>
    </row>
    <row r="174" spans="2:18" x14ac:dyDescent="0.25">
      <c r="B174" s="58">
        <v>0.91754458295897867</v>
      </c>
      <c r="C174" s="58">
        <v>0.84478265191111956</v>
      </c>
      <c r="D174" s="58">
        <f t="shared" si="21"/>
        <v>8.4649830438188189E-4</v>
      </c>
      <c r="E174" s="58">
        <f t="shared" si="22"/>
        <v>1.6884902762718095</v>
      </c>
      <c r="F174" s="58">
        <f t="shared" si="18"/>
        <v>1.4293041558293821E-3</v>
      </c>
      <c r="H174" s="58">
        <v>0.88424018584098285</v>
      </c>
      <c r="I174" s="58">
        <v>0.76874118361015475</v>
      </c>
      <c r="J174" s="58">
        <f t="shared" si="23"/>
        <v>1.6549897942297331E-4</v>
      </c>
      <c r="K174" s="58">
        <f t="shared" si="24"/>
        <v>1.5372764878850118</v>
      </c>
      <c r="L174" s="58">
        <f t="shared" si="19"/>
        <v>2.5441768983590227E-4</v>
      </c>
      <c r="N174" s="58">
        <v>0.86758810267823328</v>
      </c>
      <c r="O174" s="58">
        <v>0.7632739189660338</v>
      </c>
      <c r="P174" s="58">
        <f t="shared" si="25"/>
        <v>3.9755061080937182E-4</v>
      </c>
      <c r="Q174" s="123">
        <f t="shared" si="26"/>
        <v>1.5260493658140226</v>
      </c>
      <c r="R174" s="58">
        <f t="shared" si="20"/>
        <v>6.0668185750461915E-4</v>
      </c>
    </row>
    <row r="175" spans="2:18" x14ac:dyDescent="0.25">
      <c r="B175" s="58">
        <v>0.91821901713730103</v>
      </c>
      <c r="C175" s="58">
        <v>0.84564207898566757</v>
      </c>
      <c r="D175" s="58">
        <f t="shared" si="21"/>
        <v>6.7443417832235841E-4</v>
      </c>
      <c r="E175" s="58">
        <f t="shared" si="22"/>
        <v>1.6904247308967872</v>
      </c>
      <c r="F175" s="58">
        <f t="shared" si="18"/>
        <v>1.1400802143981686E-3</v>
      </c>
      <c r="H175" s="58">
        <v>0.88647882609765927</v>
      </c>
      <c r="I175" s="58">
        <v>0.77154031923678135</v>
      </c>
      <c r="J175" s="58">
        <f t="shared" si="23"/>
        <v>2.2386402566764163E-3</v>
      </c>
      <c r="K175" s="58">
        <f t="shared" si="24"/>
        <v>1.5402815028469361</v>
      </c>
      <c r="L175" s="58">
        <f t="shared" si="19"/>
        <v>3.4481361788872011E-3</v>
      </c>
      <c r="N175" s="58">
        <v>0.86873622516972793</v>
      </c>
      <c r="O175" s="58">
        <v>0.76471962886335587</v>
      </c>
      <c r="P175" s="58">
        <f t="shared" si="25"/>
        <v>1.148122491494652E-3</v>
      </c>
      <c r="Q175" s="123">
        <f t="shared" si="26"/>
        <v>1.5279935478293898</v>
      </c>
      <c r="R175" s="58">
        <f t="shared" si="20"/>
        <v>1.7543237591216316E-3</v>
      </c>
    </row>
    <row r="176" spans="2:18" x14ac:dyDescent="0.25">
      <c r="B176" s="58">
        <v>0.92044822466522569</v>
      </c>
      <c r="C176" s="58">
        <v>0.84854148748444269</v>
      </c>
      <c r="D176" s="58">
        <f t="shared" si="21"/>
        <v>2.2292075279246593E-3</v>
      </c>
      <c r="E176" s="58">
        <f t="shared" si="22"/>
        <v>1.6941835664701101</v>
      </c>
      <c r="F176" s="58">
        <f t="shared" si="18"/>
        <v>3.776686760061417E-3</v>
      </c>
      <c r="H176" s="58">
        <v>0.88980039525050381</v>
      </c>
      <c r="I176" s="58">
        <v>0.77572241519086793</v>
      </c>
      <c r="J176" s="58">
        <f t="shared" si="23"/>
        <v>3.321569152844539E-3</v>
      </c>
      <c r="K176" s="58">
        <f t="shared" si="24"/>
        <v>1.5472627344276493</v>
      </c>
      <c r="L176" s="58">
        <f t="shared" si="19"/>
        <v>5.1393401700207718E-3</v>
      </c>
      <c r="N176" s="58">
        <v>0.87317401010586504</v>
      </c>
      <c r="O176" s="58">
        <v>0.77031669363623112</v>
      </c>
      <c r="P176" s="58">
        <f t="shared" si="25"/>
        <v>4.4377849361371124E-3</v>
      </c>
      <c r="Q176" s="123">
        <f t="shared" si="26"/>
        <v>1.5350363224995869</v>
      </c>
      <c r="R176" s="58">
        <f t="shared" si="20"/>
        <v>6.8121610684119772E-3</v>
      </c>
    </row>
    <row r="177" spans="2:18" x14ac:dyDescent="0.25">
      <c r="B177" s="58">
        <v>0.92509919902004478</v>
      </c>
      <c r="C177" s="58">
        <v>0.85472321225853576</v>
      </c>
      <c r="D177" s="58">
        <f t="shared" si="21"/>
        <v>4.6509743548190929E-3</v>
      </c>
      <c r="E177" s="58">
        <f t="shared" si="22"/>
        <v>1.7032646997429786</v>
      </c>
      <c r="F177" s="58">
        <f t="shared" si="18"/>
        <v>7.9218404379732352E-3</v>
      </c>
      <c r="H177" s="58">
        <v>0.89168763991501609</v>
      </c>
      <c r="I177" s="58">
        <v>0.77811578934301617</v>
      </c>
      <c r="J177" s="58">
        <f t="shared" si="23"/>
        <v>1.8872446645122887E-3</v>
      </c>
      <c r="K177" s="58">
        <f t="shared" si="24"/>
        <v>1.5538382045338841</v>
      </c>
      <c r="L177" s="58">
        <f t="shared" si="19"/>
        <v>2.9324728610219271E-3</v>
      </c>
      <c r="N177" s="58">
        <v>0.87837246636083732</v>
      </c>
      <c r="O177" s="58">
        <v>0.77689619986500547</v>
      </c>
      <c r="P177" s="58">
        <f t="shared" si="25"/>
        <v>5.1984562549722835E-3</v>
      </c>
      <c r="Q177" s="123">
        <f t="shared" si="26"/>
        <v>1.5472128935012366</v>
      </c>
      <c r="R177" s="58">
        <f t="shared" si="20"/>
        <v>8.0431185439952691E-3</v>
      </c>
    </row>
    <row r="178" spans="2:18" x14ac:dyDescent="0.25">
      <c r="B178" s="58">
        <v>0.92700525010068846</v>
      </c>
      <c r="C178" s="58">
        <v>0.85726130066398698</v>
      </c>
      <c r="D178" s="58">
        <f t="shared" si="21"/>
        <v>1.9060510806436781E-3</v>
      </c>
      <c r="E178" s="58">
        <f t="shared" si="22"/>
        <v>1.7119845129225228</v>
      </c>
      <c r="F178" s="58">
        <f t="shared" si="18"/>
        <v>3.2631299309012155E-3</v>
      </c>
      <c r="H178" s="58">
        <v>0.8921095000586432</v>
      </c>
      <c r="I178" s="58">
        <v>0.77865231265340762</v>
      </c>
      <c r="J178" s="58">
        <f t="shared" si="23"/>
        <v>4.2186014362710633E-4</v>
      </c>
      <c r="K178" s="58">
        <f t="shared" si="24"/>
        <v>1.5567681019964237</v>
      </c>
      <c r="L178" s="58">
        <f t="shared" si="19"/>
        <v>6.56738415102309E-4</v>
      </c>
      <c r="N178" s="58">
        <v>0.87904775152076886</v>
      </c>
      <c r="O178" s="58">
        <v>0.77775482647586724</v>
      </c>
      <c r="P178" s="58">
        <f t="shared" si="25"/>
        <v>6.7528515993153793E-4</v>
      </c>
      <c r="Q178" s="123">
        <f t="shared" si="26"/>
        <v>1.5546510263408728</v>
      </c>
      <c r="R178" s="58">
        <f t="shared" si="20"/>
        <v>1.0498327669603259E-3</v>
      </c>
    </row>
    <row r="179" spans="2:18" x14ac:dyDescent="0.25">
      <c r="B179" s="58">
        <v>0.92940842828238535</v>
      </c>
      <c r="C179" s="58">
        <v>0.8604969833084215</v>
      </c>
      <c r="D179" s="58">
        <f t="shared" si="21"/>
        <v>2.4031781816968856E-3</v>
      </c>
      <c r="E179" s="58">
        <f t="shared" si="22"/>
        <v>1.7177582839724086</v>
      </c>
      <c r="F179" s="58">
        <f t="shared" si="18"/>
        <v>4.1280792294715752E-3</v>
      </c>
      <c r="H179" s="58">
        <v>0.89723255109954836</v>
      </c>
      <c r="I179" s="58">
        <v>0.78524817826010218</v>
      </c>
      <c r="J179" s="58">
        <f t="shared" si="23"/>
        <v>5.1230510409051577E-3</v>
      </c>
      <c r="K179" s="58">
        <f t="shared" si="24"/>
        <v>1.5639004909135097</v>
      </c>
      <c r="L179" s="58">
        <f t="shared" si="19"/>
        <v>8.0119420378465429E-3</v>
      </c>
      <c r="N179" s="58">
        <v>0.87936726101860174</v>
      </c>
      <c r="O179" s="58">
        <v>0.7781636837760143</v>
      </c>
      <c r="P179" s="58">
        <f t="shared" si="25"/>
        <v>3.1950949783288163E-4</v>
      </c>
      <c r="Q179" s="123">
        <f t="shared" si="26"/>
        <v>1.5559185102518815</v>
      </c>
      <c r="R179" s="58">
        <f t="shared" si="20"/>
        <v>4.9713074187946393E-4</v>
      </c>
    </row>
    <row r="180" spans="2:18" x14ac:dyDescent="0.25">
      <c r="B180" s="58">
        <v>0.92987648083582175</v>
      </c>
      <c r="C180" s="58">
        <v>0.86113851610719372</v>
      </c>
      <c r="D180" s="58">
        <f t="shared" si="21"/>
        <v>4.6805255343640439E-4</v>
      </c>
      <c r="E180" s="58">
        <f t="shared" si="22"/>
        <v>1.7216354994156151</v>
      </c>
      <c r="F180" s="58">
        <f t="shared" si="18"/>
        <v>8.0581589158823801E-4</v>
      </c>
      <c r="H180" s="58">
        <v>0.90379548961969081</v>
      </c>
      <c r="I180" s="58">
        <v>0.7937324703401919</v>
      </c>
      <c r="J180" s="58">
        <f t="shared" si="23"/>
        <v>6.5629385201424473E-3</v>
      </c>
      <c r="K180" s="58">
        <f t="shared" si="24"/>
        <v>1.578980648600294</v>
      </c>
      <c r="L180" s="58">
        <f t="shared" si="19"/>
        <v>1.0362752921258375E-2</v>
      </c>
      <c r="N180" s="58">
        <v>0.88398086799162112</v>
      </c>
      <c r="O180" s="58">
        <v>0.7841283786678187</v>
      </c>
      <c r="P180" s="58">
        <f t="shared" si="25"/>
        <v>4.6136069730193796E-3</v>
      </c>
      <c r="Q180" s="123">
        <f t="shared" si="26"/>
        <v>1.562292062443833</v>
      </c>
      <c r="R180" s="58">
        <f t="shared" si="20"/>
        <v>7.2078015531836957E-3</v>
      </c>
    </row>
    <row r="181" spans="2:18" x14ac:dyDescent="0.25">
      <c r="B181" s="58">
        <v>0.93032070179285098</v>
      </c>
      <c r="C181" s="58">
        <v>0.86175198747233517</v>
      </c>
      <c r="D181" s="58">
        <f t="shared" si="21"/>
        <v>4.4422095702922881E-4</v>
      </c>
      <c r="E181" s="58">
        <f t="shared" si="22"/>
        <v>1.7228905035795288</v>
      </c>
      <c r="F181" s="58">
        <f t="shared" si="18"/>
        <v>7.6534406835666825E-4</v>
      </c>
      <c r="H181" s="58">
        <v>0.913982253131848</v>
      </c>
      <c r="I181" s="58">
        <v>0.80692380760329985</v>
      </c>
      <c r="J181" s="58">
        <f t="shared" si="23"/>
        <v>1.0186763512157193E-2</v>
      </c>
      <c r="K181" s="58">
        <f t="shared" si="24"/>
        <v>1.6006562779434916</v>
      </c>
      <c r="L181" s="58">
        <f t="shared" si="19"/>
        <v>1.6305506967660102E-2</v>
      </c>
      <c r="N181" s="58">
        <v>0.8843058862738995</v>
      </c>
      <c r="O181" s="58">
        <v>0.78455333704797603</v>
      </c>
      <c r="P181" s="58">
        <f t="shared" si="25"/>
        <v>3.2501828227837759E-4</v>
      </c>
      <c r="Q181" s="123">
        <f t="shared" si="26"/>
        <v>1.5686817157157948</v>
      </c>
      <c r="R181" s="58">
        <f t="shared" si="20"/>
        <v>5.0985023668344591E-4</v>
      </c>
    </row>
    <row r="182" spans="2:18" x14ac:dyDescent="0.25">
      <c r="B182" s="58">
        <v>0.94203202489925197</v>
      </c>
      <c r="C182" s="58">
        <v>0.87800092987327116</v>
      </c>
      <c r="D182" s="58">
        <f t="shared" si="21"/>
        <v>1.1711323106400995E-2</v>
      </c>
      <c r="E182" s="58">
        <f t="shared" si="22"/>
        <v>1.7397529173456063</v>
      </c>
      <c r="F182" s="58">
        <f t="shared" si="18"/>
        <v>2.037480854033814E-2</v>
      </c>
      <c r="H182" s="58">
        <v>0.91440040461487182</v>
      </c>
      <c r="I182" s="58">
        <v>0.80747271360437534</v>
      </c>
      <c r="J182" s="58">
        <f t="shared" si="23"/>
        <v>4.1815148302382088E-4</v>
      </c>
      <c r="K182" s="58">
        <f t="shared" si="24"/>
        <v>1.6143965212076752</v>
      </c>
      <c r="L182" s="58">
        <f t="shared" si="19"/>
        <v>6.7506229953148667E-4</v>
      </c>
      <c r="N182" s="58">
        <v>0.89545842038360424</v>
      </c>
      <c r="O182" s="58">
        <v>0.79914856277403223</v>
      </c>
      <c r="P182" s="58">
        <f t="shared" si="25"/>
        <v>1.1152534109704737E-2</v>
      </c>
      <c r="Q182" s="123">
        <f t="shared" si="26"/>
        <v>1.5837018998220083</v>
      </c>
      <c r="R182" s="58">
        <f t="shared" si="20"/>
        <v>1.766228945736914E-2</v>
      </c>
    </row>
    <row r="183" spans="2:18" x14ac:dyDescent="0.25">
      <c r="B183" s="58">
        <v>0.94398573917271</v>
      </c>
      <c r="C183" s="58">
        <v>0.88072663814431817</v>
      </c>
      <c r="D183" s="58">
        <f t="shared" si="21"/>
        <v>1.9537142734580293E-3</v>
      </c>
      <c r="E183" s="58">
        <f t="shared" si="22"/>
        <v>1.7587275680175893</v>
      </c>
      <c r="F183" s="58">
        <f t="shared" si="18"/>
        <v>3.4360511527600913E-3</v>
      </c>
      <c r="H183" s="58">
        <v>0.91690560485241157</v>
      </c>
      <c r="I183" s="58">
        <v>0.8108441595966166</v>
      </c>
      <c r="J183" s="58">
        <f t="shared" si="23"/>
        <v>2.5052002375397509E-3</v>
      </c>
      <c r="K183" s="58">
        <f t="shared" si="24"/>
        <v>1.618316873200992</v>
      </c>
      <c r="L183" s="58">
        <f t="shared" si="19"/>
        <v>4.0542078151577119E-3</v>
      </c>
      <c r="N183" s="58">
        <v>0.89623607712114595</v>
      </c>
      <c r="O183" s="58">
        <v>0.80017483487628382</v>
      </c>
      <c r="P183" s="58">
        <f t="shared" si="25"/>
        <v>7.7765673754170983E-4</v>
      </c>
      <c r="Q183" s="123">
        <f t="shared" si="26"/>
        <v>1.5993233976503161</v>
      </c>
      <c r="R183" s="58">
        <f t="shared" si="20"/>
        <v>1.2437246156908675E-3</v>
      </c>
    </row>
    <row r="184" spans="2:18" x14ac:dyDescent="0.25">
      <c r="B184" s="58">
        <v>0.94494853566755876</v>
      </c>
      <c r="C184" s="58">
        <v>0.88208104180825153</v>
      </c>
      <c r="D184" s="58">
        <f t="shared" si="21"/>
        <v>9.6279649484876106E-4</v>
      </c>
      <c r="E184" s="58">
        <f t="shared" si="22"/>
        <v>1.7628076799525698</v>
      </c>
      <c r="F184" s="58">
        <f t="shared" si="18"/>
        <v>1.6972250553508109E-3</v>
      </c>
      <c r="H184" s="58">
        <v>0.91707110383183454</v>
      </c>
      <c r="I184" s="58">
        <v>0.81107208129349795</v>
      </c>
      <c r="J184" s="58">
        <f t="shared" si="23"/>
        <v>1.6549897942297331E-4</v>
      </c>
      <c r="K184" s="58">
        <f t="shared" si="24"/>
        <v>1.6219162408901147</v>
      </c>
      <c r="L184" s="58">
        <f t="shared" si="19"/>
        <v>2.6842548257685931E-4</v>
      </c>
      <c r="N184" s="58">
        <v>0.89636094290190826</v>
      </c>
      <c r="O184" s="58">
        <v>0.80034116927981735</v>
      </c>
      <c r="P184" s="58">
        <f t="shared" si="25"/>
        <v>1.2486578076231769E-4</v>
      </c>
      <c r="Q184" s="123">
        <f t="shared" si="26"/>
        <v>1.6005160041561011</v>
      </c>
      <c r="R184" s="58">
        <f t="shared" si="20"/>
        <v>1.9984968048153648E-4</v>
      </c>
    </row>
    <row r="185" spans="2:18" x14ac:dyDescent="0.25">
      <c r="B185" s="58">
        <v>0.94612581653007188</v>
      </c>
      <c r="C185" s="58">
        <v>0.8837391080359549</v>
      </c>
      <c r="D185" s="58">
        <f t="shared" si="21"/>
        <v>1.1772808625131193E-3</v>
      </c>
      <c r="E185" s="58">
        <f t="shared" si="22"/>
        <v>1.7658201498442065</v>
      </c>
      <c r="F185" s="58">
        <f t="shared" si="18"/>
        <v>2.0788662690516329E-3</v>
      </c>
      <c r="H185" s="58">
        <v>0.91793058592665289</v>
      </c>
      <c r="I185" s="58">
        <v>0.81226485597788833</v>
      </c>
      <c r="J185" s="58">
        <f t="shared" si="23"/>
        <v>8.5948209481834237E-4</v>
      </c>
      <c r="K185" s="58">
        <f t="shared" si="24"/>
        <v>1.6233369372713864</v>
      </c>
      <c r="L185" s="58">
        <f t="shared" si="19"/>
        <v>1.3952290314420033E-3</v>
      </c>
      <c r="N185" s="58">
        <v>0.90646543077087638</v>
      </c>
      <c r="O185" s="58">
        <v>0.8138694920263766</v>
      </c>
      <c r="P185" s="58">
        <f t="shared" si="25"/>
        <v>1.0104487868968115E-2</v>
      </c>
      <c r="Q185" s="123">
        <f t="shared" si="26"/>
        <v>1.614210661306194</v>
      </c>
      <c r="R185" s="58">
        <f t="shared" si="20"/>
        <v>1.6310772045127434E-2</v>
      </c>
    </row>
    <row r="186" spans="2:18" x14ac:dyDescent="0.25">
      <c r="B186" s="58">
        <v>0.94643562728336483</v>
      </c>
      <c r="C186" s="58">
        <v>0.88417799253702145</v>
      </c>
      <c r="D186" s="58">
        <f t="shared" si="21"/>
        <v>3.0981075329294949E-4</v>
      </c>
      <c r="E186" s="58">
        <f t="shared" si="22"/>
        <v>1.7679171005729764</v>
      </c>
      <c r="F186" s="58">
        <f t="shared" si="18"/>
        <v>5.47719728688001E-4</v>
      </c>
      <c r="H186" s="58">
        <v>0.91862735053750078</v>
      </c>
      <c r="I186" s="58">
        <v>0.81323703479806142</v>
      </c>
      <c r="J186" s="58">
        <f t="shared" si="23"/>
        <v>6.9676461084788865E-4</v>
      </c>
      <c r="K186" s="58">
        <f t="shared" si="24"/>
        <v>1.6255018907759498</v>
      </c>
      <c r="L186" s="58">
        <f t="shared" si="19"/>
        <v>1.1325921923590119E-3</v>
      </c>
      <c r="N186" s="58">
        <v>0.9067688729807436</v>
      </c>
      <c r="O186" s="58">
        <v>0.81428548976993553</v>
      </c>
      <c r="P186" s="58">
        <f t="shared" si="25"/>
        <v>3.0344220986722181E-4</v>
      </c>
      <c r="Q186" s="123">
        <f t="shared" si="26"/>
        <v>1.6281549817963121</v>
      </c>
      <c r="R186" s="58">
        <f t="shared" si="20"/>
        <v>4.9405094568259929E-4</v>
      </c>
    </row>
    <row r="187" spans="2:18" x14ac:dyDescent="0.25">
      <c r="B187" s="58">
        <v>0.94673495213423864</v>
      </c>
      <c r="C187" s="58">
        <v>0.88460399443144389</v>
      </c>
      <c r="D187" s="58">
        <f t="shared" si="21"/>
        <v>2.9932485087380556E-4</v>
      </c>
      <c r="E187" s="58">
        <f t="shared" si="22"/>
        <v>1.7687819869684653</v>
      </c>
      <c r="F187" s="58">
        <f t="shared" si="18"/>
        <v>5.2944040447760934E-4</v>
      </c>
      <c r="H187" s="58">
        <v>0.91998611106604056</v>
      </c>
      <c r="I187" s="58">
        <v>0.81514892836543251</v>
      </c>
      <c r="J187" s="58">
        <f t="shared" si="23"/>
        <v>1.3587605285397819E-3</v>
      </c>
      <c r="K187" s="58">
        <f t="shared" si="24"/>
        <v>1.628385963163494</v>
      </c>
      <c r="L187" s="58">
        <f t="shared" si="19"/>
        <v>2.2125865719747912E-3</v>
      </c>
      <c r="N187" s="58">
        <v>0.90803864779540744</v>
      </c>
      <c r="O187" s="58">
        <v>0.8160303267012381</v>
      </c>
      <c r="P187" s="58">
        <f t="shared" si="25"/>
        <v>1.2697748146638377E-3</v>
      </c>
      <c r="Q187" s="123">
        <f t="shared" si="26"/>
        <v>1.6303158164711737</v>
      </c>
      <c r="R187" s="58">
        <f t="shared" si="20"/>
        <v>2.070133963703208E-3</v>
      </c>
    </row>
    <row r="188" spans="2:18" x14ac:dyDescent="0.25">
      <c r="B188" s="58">
        <v>0.94684314758192711</v>
      </c>
      <c r="C188" s="58">
        <v>0.8847582390637394</v>
      </c>
      <c r="D188" s="58">
        <f t="shared" si="21"/>
        <v>1.08195447688475E-4</v>
      </c>
      <c r="E188" s="58">
        <f t="shared" si="22"/>
        <v>1.7693622334951833</v>
      </c>
      <c r="F188" s="58">
        <f t="shared" si="18"/>
        <v>1.9143693897609139E-4</v>
      </c>
      <c r="H188" s="58">
        <v>0.92030273796504869</v>
      </c>
      <c r="I188" s="58">
        <v>0.81559484184540865</v>
      </c>
      <c r="J188" s="58">
        <f t="shared" si="23"/>
        <v>3.1662689900813223E-4</v>
      </c>
      <c r="K188" s="58">
        <f t="shared" si="24"/>
        <v>1.6307437702108412</v>
      </c>
      <c r="L188" s="58">
        <f t="shared" si="19"/>
        <v>5.1633734303868878E-4</v>
      </c>
      <c r="N188" s="58">
        <v>0.90990015787258094</v>
      </c>
      <c r="O188" s="58">
        <v>0.81859356286849583</v>
      </c>
      <c r="P188" s="58">
        <f t="shared" si="25"/>
        <v>1.8615100771735005E-3</v>
      </c>
      <c r="Q188" s="123">
        <f t="shared" si="26"/>
        <v>1.6346238895697338</v>
      </c>
      <c r="R188" s="58">
        <f t="shared" si="20"/>
        <v>3.0428688428226027E-3</v>
      </c>
    </row>
    <row r="189" spans="2:18" x14ac:dyDescent="0.25">
      <c r="B189" s="58">
        <v>0.94817152076566158</v>
      </c>
      <c r="C189" s="58">
        <v>0.88667085261073719</v>
      </c>
      <c r="D189" s="58">
        <f t="shared" si="21"/>
        <v>1.3283731837344659E-3</v>
      </c>
      <c r="E189" s="58">
        <f t="shared" si="22"/>
        <v>1.7714290916744766</v>
      </c>
      <c r="F189" s="58">
        <f t="shared" si="18"/>
        <v>2.3531189022674777E-3</v>
      </c>
      <c r="H189" s="58">
        <v>0.92847384443930381</v>
      </c>
      <c r="I189" s="58">
        <v>0.82723523841654201</v>
      </c>
      <c r="J189" s="58">
        <f t="shared" si="23"/>
        <v>8.1711064742551187E-3</v>
      </c>
      <c r="K189" s="58">
        <f t="shared" si="24"/>
        <v>1.6428300802619507</v>
      </c>
      <c r="L189" s="58">
        <f t="shared" si="19"/>
        <v>1.3423739504929481E-2</v>
      </c>
      <c r="N189" s="58">
        <v>0.91004155000667941</v>
      </c>
      <c r="O189" s="58">
        <v>0.81879082993006091</v>
      </c>
      <c r="P189" s="58">
        <f t="shared" si="25"/>
        <v>1.4139213409847251E-4</v>
      </c>
      <c r="Q189" s="123">
        <f t="shared" si="26"/>
        <v>1.6373843927985567</v>
      </c>
      <c r="R189" s="58">
        <f t="shared" si="20"/>
        <v>2.3151327363731951E-4</v>
      </c>
    </row>
    <row r="190" spans="2:18" x14ac:dyDescent="0.25">
      <c r="B190" s="58">
        <v>0.94945080086079725</v>
      </c>
      <c r="C190" s="58">
        <v>0.88851787295975848</v>
      </c>
      <c r="D190" s="58">
        <f t="shared" si="21"/>
        <v>1.2792800951356709E-3</v>
      </c>
      <c r="E190" s="58">
        <f t="shared" si="22"/>
        <v>1.7751887255704957</v>
      </c>
      <c r="F190" s="58">
        <f t="shared" si="18"/>
        <v>2.2709636017315942E-3</v>
      </c>
      <c r="H190" s="58">
        <v>0.93176018131641691</v>
      </c>
      <c r="I190" s="58">
        <v>0.83207537846420199</v>
      </c>
      <c r="J190" s="58">
        <f t="shared" si="23"/>
        <v>3.2863368771131052E-3</v>
      </c>
      <c r="K190" s="58">
        <f t="shared" si="24"/>
        <v>1.6593106168807439</v>
      </c>
      <c r="L190" s="58">
        <f t="shared" si="19"/>
        <v>5.4530536708404841E-3</v>
      </c>
      <c r="N190" s="58">
        <v>0.91140635135302628</v>
      </c>
      <c r="O190" s="58">
        <v>0.82069883873320837</v>
      </c>
      <c r="P190" s="58">
        <f t="shared" si="25"/>
        <v>1.3648013463468667E-3</v>
      </c>
      <c r="Q190" s="123">
        <f t="shared" si="26"/>
        <v>1.6394896686632694</v>
      </c>
      <c r="R190" s="58">
        <f t="shared" si="20"/>
        <v>2.2375777071134083E-3</v>
      </c>
    </row>
    <row r="191" spans="2:18" x14ac:dyDescent="0.25">
      <c r="B191" s="58">
        <v>0.95001894611914373</v>
      </c>
      <c r="C191" s="58">
        <v>0.88934155122444736</v>
      </c>
      <c r="D191" s="58">
        <f t="shared" si="21"/>
        <v>5.6814525834647522E-4</v>
      </c>
      <c r="E191" s="58">
        <f t="shared" si="22"/>
        <v>1.7778594241842058</v>
      </c>
      <c r="F191" s="58">
        <f t="shared" si="18"/>
        <v>1.0100824018568512E-3</v>
      </c>
      <c r="H191" s="58">
        <v>0.93191269998372828</v>
      </c>
      <c r="I191" s="58">
        <v>0.83230057558115822</v>
      </c>
      <c r="J191" s="58">
        <f t="shared" si="23"/>
        <v>1.5251866731136321E-4</v>
      </c>
      <c r="K191" s="58">
        <f t="shared" si="24"/>
        <v>1.6643759540453602</v>
      </c>
      <c r="L191" s="58">
        <f t="shared" si="19"/>
        <v>2.5384840241607701E-4</v>
      </c>
      <c r="N191" s="58">
        <v>0.91965529699463677</v>
      </c>
      <c r="O191" s="58">
        <v>0.83264338632034696</v>
      </c>
      <c r="P191" s="58">
        <f t="shared" si="25"/>
        <v>8.2489456416104945E-3</v>
      </c>
      <c r="Q191" s="123">
        <f t="shared" si="26"/>
        <v>1.6533422250535552</v>
      </c>
      <c r="R191" s="58">
        <f t="shared" si="20"/>
        <v>1.3638330141446121E-2</v>
      </c>
    </row>
    <row r="192" spans="2:18" x14ac:dyDescent="0.25">
      <c r="B192" s="58">
        <v>0.9509417055320285</v>
      </c>
      <c r="C192" s="58">
        <v>0.89068142709654541</v>
      </c>
      <c r="D192" s="58">
        <f t="shared" si="21"/>
        <v>9.2275941288477714E-4</v>
      </c>
      <c r="E192" s="58">
        <f t="shared" si="22"/>
        <v>1.7800229783209929</v>
      </c>
      <c r="F192" s="58">
        <f t="shared" si="18"/>
        <v>1.6425329583968917E-3</v>
      </c>
      <c r="H192" s="58">
        <v>0.9320582649124084</v>
      </c>
      <c r="I192" s="58">
        <v>0.83252420772966629</v>
      </c>
      <c r="J192" s="58">
        <f t="shared" si="23"/>
        <v>1.4556492868011972E-4</v>
      </c>
      <c r="K192" s="58">
        <f t="shared" si="24"/>
        <v>1.6648247833108245</v>
      </c>
      <c r="L192" s="58">
        <f t="shared" si="19"/>
        <v>2.4234010084753593E-4</v>
      </c>
      <c r="N192" s="58">
        <v>0.92468527625865393</v>
      </c>
      <c r="O192" s="58">
        <v>0.83993606880830818</v>
      </c>
      <c r="P192" s="58">
        <f t="shared" si="25"/>
        <v>5.0299792640171592E-3</v>
      </c>
      <c r="Q192" s="123">
        <f t="shared" si="26"/>
        <v>1.672579455128655</v>
      </c>
      <c r="R192" s="58">
        <f t="shared" si="20"/>
        <v>8.4130399767182538E-3</v>
      </c>
    </row>
    <row r="193" spans="2:18" x14ac:dyDescent="0.25">
      <c r="B193" s="58">
        <v>0.95145742127827915</v>
      </c>
      <c r="C193" s="58">
        <v>0.89144240175320855</v>
      </c>
      <c r="D193" s="58">
        <f t="shared" si="21"/>
        <v>5.1571574625064454E-4</v>
      </c>
      <c r="E193" s="58">
        <f t="shared" si="22"/>
        <v>1.7821238288497541</v>
      </c>
      <c r="F193" s="58">
        <f t="shared" si="18"/>
        <v>9.1906932030630687E-4</v>
      </c>
      <c r="H193" s="58">
        <v>0.93235078551749495</v>
      </c>
      <c r="I193" s="58">
        <v>0.8329778529144185</v>
      </c>
      <c r="J193" s="58">
        <f t="shared" si="23"/>
        <v>2.9252060508655475E-4</v>
      </c>
      <c r="K193" s="58">
        <f t="shared" si="24"/>
        <v>1.6655020606440849</v>
      </c>
      <c r="L193" s="58">
        <f t="shared" si="19"/>
        <v>4.8719367055251154E-4</v>
      </c>
      <c r="N193" s="58">
        <v>0.9261662211437246</v>
      </c>
      <c r="O193" s="58">
        <v>0.84208923320273976</v>
      </c>
      <c r="P193" s="58">
        <f t="shared" si="25"/>
        <v>1.4809448850706675E-3</v>
      </c>
      <c r="Q193" s="123">
        <f t="shared" si="26"/>
        <v>1.6820253020110481</v>
      </c>
      <c r="R193" s="58">
        <f t="shared" si="20"/>
        <v>2.4909867675727061E-3</v>
      </c>
    </row>
    <row r="194" spans="2:18" x14ac:dyDescent="0.25">
      <c r="B194" s="58">
        <v>0.9516828681802908</v>
      </c>
      <c r="C194" s="58">
        <v>0.89177975221331185</v>
      </c>
      <c r="D194" s="58">
        <f t="shared" si="21"/>
        <v>2.2544690201165007E-4</v>
      </c>
      <c r="E194" s="58">
        <f t="shared" si="22"/>
        <v>1.7832221539665203</v>
      </c>
      <c r="F194" s="58">
        <f t="shared" si="18"/>
        <v>4.0202191021029366E-4</v>
      </c>
      <c r="H194" s="58">
        <v>0.93289456787845604</v>
      </c>
      <c r="I194" s="58">
        <v>0.83385420286510015</v>
      </c>
      <c r="J194" s="58">
        <f t="shared" si="23"/>
        <v>5.4378236096108701E-4</v>
      </c>
      <c r="K194" s="58">
        <f t="shared" si="24"/>
        <v>1.6668320557795187</v>
      </c>
      <c r="L194" s="58">
        <f t="shared" si="19"/>
        <v>9.0639387061740892E-4</v>
      </c>
      <c r="N194" s="58">
        <v>0.92631725365060258</v>
      </c>
      <c r="O194" s="58">
        <v>0.84231192434141711</v>
      </c>
      <c r="P194" s="58">
        <f t="shared" si="25"/>
        <v>1.5103250687797942E-4</v>
      </c>
      <c r="Q194" s="123">
        <f t="shared" si="26"/>
        <v>1.6844011575441569</v>
      </c>
      <c r="R194" s="58">
        <f t="shared" si="20"/>
        <v>2.5439932941206435E-4</v>
      </c>
    </row>
    <row r="195" spans="2:18" x14ac:dyDescent="0.25">
      <c r="B195" s="58">
        <v>0.95239304975322381</v>
      </c>
      <c r="C195" s="58">
        <v>0.89286895423555523</v>
      </c>
      <c r="D195" s="58">
        <f t="shared" si="21"/>
        <v>7.1018157293301076E-4</v>
      </c>
      <c r="E195" s="58">
        <f t="shared" si="22"/>
        <v>1.7846487064488672</v>
      </c>
      <c r="F195" s="58">
        <f t="shared" ref="F195:F252" si="27">D195*E195</f>
        <v>1.2674246254787195E-3</v>
      </c>
      <c r="H195" s="58">
        <v>0.93745900191598674</v>
      </c>
      <c r="I195" s="58">
        <v>0.84121422098209619</v>
      </c>
      <c r="J195" s="58">
        <f t="shared" si="23"/>
        <v>4.5644340375307069E-3</v>
      </c>
      <c r="K195" s="58">
        <f t="shared" si="24"/>
        <v>1.6750684238471965</v>
      </c>
      <c r="L195" s="58">
        <f t="shared" ref="L195:L252" si="28">J195*K195</f>
        <v>7.6457393290010559E-3</v>
      </c>
      <c r="N195" s="58">
        <v>0.94020948989115105</v>
      </c>
      <c r="O195" s="58">
        <v>0.86293538099826417</v>
      </c>
      <c r="P195" s="58">
        <f t="shared" si="25"/>
        <v>1.3892236240548472E-2</v>
      </c>
      <c r="Q195" s="123">
        <f t="shared" si="26"/>
        <v>1.7052473053396813</v>
      </c>
      <c r="R195" s="58">
        <f t="shared" ref="R195:R252" si="29">P195*Q195</f>
        <v>2.3689698414337546E-2</v>
      </c>
    </row>
    <row r="196" spans="2:18" x14ac:dyDescent="0.25">
      <c r="B196" s="58">
        <v>0.95662458801127714</v>
      </c>
      <c r="C196" s="58">
        <v>0.89940850027966501</v>
      </c>
      <c r="D196" s="58">
        <f t="shared" ref="D196:D252" si="30">B196-B195</f>
        <v>4.2315382580533356E-3</v>
      </c>
      <c r="E196" s="58">
        <f t="shared" ref="E196:E252" si="31">C196+C195</f>
        <v>1.7922774545152202</v>
      </c>
      <c r="F196" s="58">
        <f t="shared" si="27"/>
        <v>7.5840906178276015E-3</v>
      </c>
      <c r="H196" s="58">
        <v>0.93874915222336519</v>
      </c>
      <c r="I196" s="58">
        <v>0.84329721357665266</v>
      </c>
      <c r="J196" s="58">
        <f t="shared" ref="J196:J252" si="32">H196-H195</f>
        <v>1.2901503073784459E-3</v>
      </c>
      <c r="K196" s="58">
        <f t="shared" ref="K196:K252" si="33">I196+I195</f>
        <v>1.6845114345587489</v>
      </c>
      <c r="L196" s="58">
        <f t="shared" si="28"/>
        <v>2.1732729450784768E-3</v>
      </c>
      <c r="N196" s="58">
        <v>0.94296984996366495</v>
      </c>
      <c r="O196" s="58">
        <v>0.86704123124320476</v>
      </c>
      <c r="P196" s="58">
        <f t="shared" ref="P196:P252" si="34">N196-N195</f>
        <v>2.760360072513901E-3</v>
      </c>
      <c r="Q196" s="123">
        <f t="shared" ref="Q196:Q252" si="35">O196+O195</f>
        <v>1.7299766122414688</v>
      </c>
      <c r="R196" s="58">
        <f t="shared" si="29"/>
        <v>4.7753583668142139E-3</v>
      </c>
    </row>
    <row r="197" spans="2:18" x14ac:dyDescent="0.25">
      <c r="B197" s="58">
        <v>0.95679045592227085</v>
      </c>
      <c r="C197" s="58">
        <v>0.89967192891033121</v>
      </c>
      <c r="D197" s="58">
        <f t="shared" si="30"/>
        <v>1.6586791099371112E-4</v>
      </c>
      <c r="E197" s="58">
        <f t="shared" si="31"/>
        <v>1.7990804291899962</v>
      </c>
      <c r="F197" s="58">
        <f t="shared" si="27"/>
        <v>2.9840971249941387E-4</v>
      </c>
      <c r="H197" s="58">
        <v>0.94376326135904798</v>
      </c>
      <c r="I197" s="58">
        <v>0.85144758903602002</v>
      </c>
      <c r="J197" s="58">
        <f t="shared" si="32"/>
        <v>5.0141091356827872E-3</v>
      </c>
      <c r="K197" s="58">
        <f t="shared" si="33"/>
        <v>1.6947448026126728</v>
      </c>
      <c r="L197" s="58">
        <f t="shared" si="28"/>
        <v>8.4976353974311244E-3</v>
      </c>
      <c r="N197" s="58">
        <v>0.94454077166134376</v>
      </c>
      <c r="O197" s="58">
        <v>0.8694268094019606</v>
      </c>
      <c r="P197" s="58">
        <f t="shared" si="34"/>
        <v>1.5709216976788065E-3</v>
      </c>
      <c r="Q197" s="123">
        <f t="shared" si="35"/>
        <v>1.7364680406451654</v>
      </c>
      <c r="R197" s="58">
        <f t="shared" si="29"/>
        <v>2.7278553223752939E-3</v>
      </c>
    </row>
    <row r="198" spans="2:18" x14ac:dyDescent="0.25">
      <c r="B198" s="58">
        <v>0.95737861972159932</v>
      </c>
      <c r="C198" s="58">
        <v>0.90060963305107655</v>
      </c>
      <c r="D198" s="58">
        <f t="shared" si="30"/>
        <v>5.8816379932846719E-4</v>
      </c>
      <c r="E198" s="58">
        <f t="shared" si="31"/>
        <v>1.8002815619614077</v>
      </c>
      <c r="F198" s="58">
        <f t="shared" si="27"/>
        <v>1.0588604433442088E-3</v>
      </c>
      <c r="H198" s="58">
        <v>0.95002626195289719</v>
      </c>
      <c r="I198" s="58">
        <v>0.86172008782135889</v>
      </c>
      <c r="J198" s="58">
        <f t="shared" si="32"/>
        <v>6.2630005938492106E-3</v>
      </c>
      <c r="K198" s="58">
        <f t="shared" si="33"/>
        <v>1.7131676768573789</v>
      </c>
      <c r="L198" s="58">
        <f t="shared" si="28"/>
        <v>1.0729570177521037E-2</v>
      </c>
      <c r="N198" s="58">
        <v>0.95019507982917262</v>
      </c>
      <c r="O198" s="58">
        <v>0.8782247675855378</v>
      </c>
      <c r="P198" s="58">
        <f t="shared" si="34"/>
        <v>5.6543081678288587E-3</v>
      </c>
      <c r="Q198" s="123">
        <f t="shared" si="35"/>
        <v>1.7476515769874985</v>
      </c>
      <c r="R198" s="58">
        <f t="shared" si="29"/>
        <v>9.8817605862793981E-3</v>
      </c>
    </row>
    <row r="199" spans="2:18" x14ac:dyDescent="0.25">
      <c r="B199" s="58">
        <v>0.96041667163158262</v>
      </c>
      <c r="C199" s="58">
        <v>0.9054750622866351</v>
      </c>
      <c r="D199" s="58">
        <f t="shared" si="30"/>
        <v>3.038051909983297E-3</v>
      </c>
      <c r="E199" s="58">
        <f t="shared" si="31"/>
        <v>1.8060846953377117</v>
      </c>
      <c r="F199" s="58">
        <f t="shared" si="27"/>
        <v>5.4869790582623363E-3</v>
      </c>
      <c r="H199" s="58">
        <v>0.95021354931336466</v>
      </c>
      <c r="I199" s="58">
        <v>0.86204294848928242</v>
      </c>
      <c r="J199" s="58">
        <f t="shared" si="32"/>
        <v>1.8728736046746963E-4</v>
      </c>
      <c r="K199" s="58">
        <f t="shared" si="33"/>
        <v>1.7237630363106413</v>
      </c>
      <c r="L199" s="58">
        <f t="shared" si="28"/>
        <v>3.2283902914201102E-4</v>
      </c>
      <c r="N199" s="58">
        <v>0.95476140306903567</v>
      </c>
      <c r="O199" s="58">
        <v>0.88533974887142908</v>
      </c>
      <c r="P199" s="58">
        <f t="shared" si="34"/>
        <v>4.5663232398630571E-3</v>
      </c>
      <c r="Q199" s="123">
        <f t="shared" si="35"/>
        <v>1.7635645164569669</v>
      </c>
      <c r="R199" s="58">
        <f t="shared" si="29"/>
        <v>8.0530056364953029E-3</v>
      </c>
    </row>
    <row r="200" spans="2:18" x14ac:dyDescent="0.25">
      <c r="B200" s="58">
        <v>0.96055775468231286</v>
      </c>
      <c r="C200" s="58">
        <v>0.90570310723532577</v>
      </c>
      <c r="D200" s="58">
        <f t="shared" si="30"/>
        <v>1.4108305073023963E-4</v>
      </c>
      <c r="E200" s="58">
        <f t="shared" si="31"/>
        <v>1.8111781695219609</v>
      </c>
      <c r="F200" s="58">
        <f t="shared" si="27"/>
        <v>2.5552654157216939E-4</v>
      </c>
      <c r="H200" s="58">
        <v>0.95165714545320523</v>
      </c>
      <c r="I200" s="58">
        <v>0.86453813287013759</v>
      </c>
      <c r="J200" s="58">
        <f t="shared" si="32"/>
        <v>1.443596139840575E-3</v>
      </c>
      <c r="K200" s="58">
        <f t="shared" si="33"/>
        <v>1.72658108135942</v>
      </c>
      <c r="L200" s="58">
        <f t="shared" si="28"/>
        <v>2.4924857841722246E-3</v>
      </c>
      <c r="N200" s="58">
        <v>0.95497716379314701</v>
      </c>
      <c r="O200" s="58">
        <v>0.88567712217922234</v>
      </c>
      <c r="P200" s="58">
        <f t="shared" si="34"/>
        <v>2.1576072411133573E-4</v>
      </c>
      <c r="Q200" s="123">
        <f t="shared" si="35"/>
        <v>1.7710168710506515</v>
      </c>
      <c r="R200" s="58">
        <f t="shared" si="29"/>
        <v>3.8211588251128067E-4</v>
      </c>
    </row>
    <row r="201" spans="2:18" x14ac:dyDescent="0.25">
      <c r="B201" s="58">
        <v>0.96384508509071498</v>
      </c>
      <c r="C201" s="58">
        <v>0.91103317686324281</v>
      </c>
      <c r="D201" s="58">
        <f t="shared" si="30"/>
        <v>3.2873304084021227E-3</v>
      </c>
      <c r="E201" s="58">
        <f t="shared" si="31"/>
        <v>1.8167362840985686</v>
      </c>
      <c r="F201" s="58">
        <f t="shared" si="27"/>
        <v>5.9722124307647019E-3</v>
      </c>
      <c r="H201" s="58">
        <v>0.95239377816553883</v>
      </c>
      <c r="I201" s="58">
        <v>0.86583695181414355</v>
      </c>
      <c r="J201" s="58">
        <f t="shared" si="32"/>
        <v>7.3663271233359584E-4</v>
      </c>
      <c r="K201" s="58">
        <f t="shared" si="33"/>
        <v>1.7303750846842811</v>
      </c>
      <c r="L201" s="58">
        <f t="shared" si="28"/>
        <v>1.2746508919854575E-3</v>
      </c>
      <c r="N201" s="58">
        <v>0.96125717806089872</v>
      </c>
      <c r="O201" s="58">
        <v>0.89554208234605803</v>
      </c>
      <c r="P201" s="58">
        <f t="shared" si="34"/>
        <v>6.2800142677517101E-3</v>
      </c>
      <c r="Q201" s="123">
        <f t="shared" si="35"/>
        <v>1.7812192045252804</v>
      </c>
      <c r="R201" s="58">
        <f t="shared" si="29"/>
        <v>1.1186082018412112E-2</v>
      </c>
    </row>
    <row r="202" spans="2:18" x14ac:dyDescent="0.25">
      <c r="B202" s="58">
        <v>0.96997218852699285</v>
      </c>
      <c r="C202" s="58">
        <v>0.9209684885995475</v>
      </c>
      <c r="D202" s="58">
        <f t="shared" si="30"/>
        <v>6.1271034362778698E-3</v>
      </c>
      <c r="E202" s="58">
        <f t="shared" si="31"/>
        <v>1.8320016654627902</v>
      </c>
      <c r="F202" s="58">
        <f t="shared" si="27"/>
        <v>1.1224863699723843E-2</v>
      </c>
      <c r="H202" s="58">
        <v>0.95704212064921956</v>
      </c>
      <c r="I202" s="58">
        <v>0.87406884411739194</v>
      </c>
      <c r="J202" s="58">
        <f t="shared" si="32"/>
        <v>4.6483424836807341E-3</v>
      </c>
      <c r="K202" s="58">
        <f t="shared" si="33"/>
        <v>1.7399057959315356</v>
      </c>
      <c r="L202" s="58">
        <f t="shared" si="28"/>
        <v>8.0876780288308987E-3</v>
      </c>
      <c r="N202" s="58">
        <v>0.96144723112426489</v>
      </c>
      <c r="O202" s="58">
        <v>0.89584070326043874</v>
      </c>
      <c r="P202" s="58">
        <f t="shared" si="34"/>
        <v>1.9005306336616901E-4</v>
      </c>
      <c r="Q202" s="123">
        <f t="shared" si="35"/>
        <v>1.7913827856064968</v>
      </c>
      <c r="R202" s="58">
        <f t="shared" si="29"/>
        <v>3.4045778606593588E-4</v>
      </c>
    </row>
    <row r="203" spans="2:18" x14ac:dyDescent="0.25">
      <c r="B203" s="58">
        <v>0.97059562308900382</v>
      </c>
      <c r="C203" s="58">
        <v>0.92198214758268371</v>
      </c>
      <c r="D203" s="58">
        <f t="shared" si="30"/>
        <v>6.2343456201097158E-4</v>
      </c>
      <c r="E203" s="58">
        <f t="shared" si="31"/>
        <v>1.8429506361822312</v>
      </c>
      <c r="F203" s="58">
        <f t="shared" si="27"/>
        <v>1.1489591226761108E-3</v>
      </c>
      <c r="H203" s="58">
        <v>0.95751729278901943</v>
      </c>
      <c r="I203" s="58">
        <v>0.87493986486244857</v>
      </c>
      <c r="J203" s="58">
        <f t="shared" si="32"/>
        <v>4.7517213979986206E-4</v>
      </c>
      <c r="K203" s="58">
        <f t="shared" si="33"/>
        <v>1.7490087089798405</v>
      </c>
      <c r="L203" s="58">
        <f t="shared" si="28"/>
        <v>8.3108021077454505E-4</v>
      </c>
      <c r="N203" s="58">
        <v>0.96160882213466314</v>
      </c>
      <c r="O203" s="58">
        <v>0.89609541700189732</v>
      </c>
      <c r="P203" s="58">
        <f t="shared" si="34"/>
        <v>1.615910103982543E-4</v>
      </c>
      <c r="Q203" s="123">
        <f t="shared" si="35"/>
        <v>1.7919361202623361</v>
      </c>
      <c r="R203" s="58">
        <f t="shared" si="29"/>
        <v>2.8956076824231862E-4</v>
      </c>
    </row>
    <row r="204" spans="2:18" x14ac:dyDescent="0.25">
      <c r="B204" s="58">
        <v>0.97068237009992586</v>
      </c>
      <c r="C204" s="58">
        <v>0.92212326926436949</v>
      </c>
      <c r="D204" s="58">
        <f t="shared" si="30"/>
        <v>8.6747010922039181E-5</v>
      </c>
      <c r="E204" s="58">
        <f t="shared" si="31"/>
        <v>1.8441054168470532</v>
      </c>
      <c r="F204" s="58">
        <f t="shared" si="27"/>
        <v>1.5997063273662294E-4</v>
      </c>
      <c r="H204" s="58">
        <v>0.95819226901882282</v>
      </c>
      <c r="I204" s="58">
        <v>0.87620126922996633</v>
      </c>
      <c r="J204" s="58">
        <f t="shared" si="32"/>
        <v>6.7497622980339234E-4</v>
      </c>
      <c r="K204" s="58">
        <f t="shared" si="33"/>
        <v>1.751141134092415</v>
      </c>
      <c r="L204" s="58">
        <f t="shared" si="28"/>
        <v>1.1819786405433349E-3</v>
      </c>
      <c r="N204" s="58">
        <v>0.96175342772635486</v>
      </c>
      <c r="O204" s="58">
        <v>0.89632369929608158</v>
      </c>
      <c r="P204" s="58">
        <f t="shared" si="34"/>
        <v>1.446055916917155E-4</v>
      </c>
      <c r="Q204" s="123">
        <f t="shared" si="35"/>
        <v>1.792419116297979</v>
      </c>
      <c r="R204" s="58">
        <f t="shared" si="29"/>
        <v>2.5919382687181105E-4</v>
      </c>
    </row>
    <row r="205" spans="2:18" x14ac:dyDescent="0.25">
      <c r="B205" s="58">
        <v>0.97083203252536276</v>
      </c>
      <c r="C205" s="58">
        <v>0.92236887920947808</v>
      </c>
      <c r="D205" s="58">
        <f t="shared" si="30"/>
        <v>1.4966242543690278E-4</v>
      </c>
      <c r="E205" s="58">
        <f t="shared" si="31"/>
        <v>1.8444921484738477</v>
      </c>
      <c r="F205" s="58">
        <f t="shared" si="27"/>
        <v>2.7605116863991982E-4</v>
      </c>
      <c r="H205" s="58">
        <v>0.96028858942484696</v>
      </c>
      <c r="I205" s="58">
        <v>0.88013181200439317</v>
      </c>
      <c r="J205" s="58">
        <f t="shared" si="32"/>
        <v>2.0963204060241436E-3</v>
      </c>
      <c r="K205" s="58">
        <f t="shared" si="33"/>
        <v>1.7563330812343594</v>
      </c>
      <c r="L205" s="58">
        <f t="shared" si="28"/>
        <v>3.6818368779668476E-3</v>
      </c>
      <c r="N205" s="58">
        <v>0.96241126840220925</v>
      </c>
      <c r="O205" s="58">
        <v>0.89739498284751162</v>
      </c>
      <c r="P205" s="58">
        <f t="shared" si="34"/>
        <v>6.578406758543931E-4</v>
      </c>
      <c r="Q205" s="123">
        <f t="shared" si="35"/>
        <v>1.7937186821435933</v>
      </c>
      <c r="R205" s="58">
        <f t="shared" si="29"/>
        <v>1.1799811101539928E-3</v>
      </c>
    </row>
    <row r="206" spans="2:18" x14ac:dyDescent="0.25">
      <c r="B206" s="58">
        <v>0.97099647054057214</v>
      </c>
      <c r="C206" s="58">
        <v>0.92264906260787793</v>
      </c>
      <c r="D206" s="58">
        <f t="shared" si="30"/>
        <v>1.6443801520937829E-4</v>
      </c>
      <c r="E206" s="58">
        <f t="shared" si="31"/>
        <v>1.845017941817356</v>
      </c>
      <c r="F206" s="58">
        <f t="shared" si="27"/>
        <v>3.0339108837813822E-4</v>
      </c>
      <c r="H206" s="58">
        <v>0.96187682332821689</v>
      </c>
      <c r="I206" s="58">
        <v>0.88313345678244959</v>
      </c>
      <c r="J206" s="58">
        <f t="shared" si="32"/>
        <v>1.5882339033699289E-3</v>
      </c>
      <c r="K206" s="58">
        <f t="shared" si="33"/>
        <v>1.7632652687868426</v>
      </c>
      <c r="L206" s="58">
        <f t="shared" si="28"/>
        <v>2.8004776805219539E-3</v>
      </c>
      <c r="N206" s="58">
        <v>0.96264952332947262</v>
      </c>
      <c r="O206" s="58">
        <v>0.89779073329600489</v>
      </c>
      <c r="P206" s="58">
        <f t="shared" si="34"/>
        <v>2.382549272633705E-4</v>
      </c>
      <c r="Q206" s="123">
        <f t="shared" si="35"/>
        <v>1.7951857161435165</v>
      </c>
      <c r="R206" s="58">
        <f t="shared" si="29"/>
        <v>4.2771184222401519E-4</v>
      </c>
    </row>
    <row r="207" spans="2:18" x14ac:dyDescent="0.25">
      <c r="B207" s="58">
        <v>0.97115614223650004</v>
      </c>
      <c r="C207" s="58">
        <v>0.92292180410929026</v>
      </c>
      <c r="D207" s="58">
        <f t="shared" si="30"/>
        <v>1.5967169592789876E-4</v>
      </c>
      <c r="E207" s="58">
        <f t="shared" si="31"/>
        <v>1.8455708667171682</v>
      </c>
      <c r="F207" s="58">
        <f t="shared" si="27"/>
        <v>2.9468543024385225E-4</v>
      </c>
      <c r="H207" s="58">
        <v>0.96380625400709186</v>
      </c>
      <c r="I207" s="58">
        <v>0.88685203846877192</v>
      </c>
      <c r="J207" s="58">
        <f t="shared" si="32"/>
        <v>1.929430678874966E-3</v>
      </c>
      <c r="K207" s="58">
        <f t="shared" si="33"/>
        <v>1.7699854952512215</v>
      </c>
      <c r="L207" s="58">
        <f t="shared" si="28"/>
        <v>3.4150643157014071E-3</v>
      </c>
      <c r="N207" s="58">
        <v>0.96274959958023065</v>
      </c>
      <c r="O207" s="58">
        <v>0.89796057533573959</v>
      </c>
      <c r="P207" s="58">
        <f t="shared" si="34"/>
        <v>1.0007625075802995E-4</v>
      </c>
      <c r="Q207" s="123">
        <f t="shared" si="35"/>
        <v>1.7957513086317445</v>
      </c>
      <c r="R207" s="58">
        <f t="shared" si="29"/>
        <v>1.7971205826169089E-4</v>
      </c>
    </row>
    <row r="208" spans="2:18" x14ac:dyDescent="0.25">
      <c r="B208" s="58">
        <v>0.97126433768418841</v>
      </c>
      <c r="C208" s="58">
        <v>0.92310828760715957</v>
      </c>
      <c r="D208" s="58">
        <f t="shared" si="30"/>
        <v>1.0819544768836398E-4</v>
      </c>
      <c r="E208" s="58">
        <f t="shared" si="31"/>
        <v>1.8460300917164498</v>
      </c>
      <c r="F208" s="58">
        <f t="shared" si="27"/>
        <v>1.997320522194529E-4</v>
      </c>
      <c r="H208" s="58">
        <v>0.96429301571127701</v>
      </c>
      <c r="I208" s="58">
        <v>0.88779330897075615</v>
      </c>
      <c r="J208" s="58">
        <f t="shared" si="32"/>
        <v>4.8676170418515685E-4</v>
      </c>
      <c r="K208" s="58">
        <f t="shared" si="33"/>
        <v>1.7746453474395281</v>
      </c>
      <c r="L208" s="58">
        <f t="shared" si="28"/>
        <v>8.6382939364392452E-4</v>
      </c>
      <c r="N208" s="58">
        <v>0.9632449311149458</v>
      </c>
      <c r="O208" s="58">
        <v>0.89880268589598478</v>
      </c>
      <c r="P208" s="58">
        <f t="shared" si="34"/>
        <v>4.9533153471514879E-4</v>
      </c>
      <c r="Q208" s="123">
        <f t="shared" si="35"/>
        <v>1.7967632612317244</v>
      </c>
      <c r="R208" s="58">
        <f t="shared" si="29"/>
        <v>8.8999350370570578E-4</v>
      </c>
    </row>
    <row r="209" spans="2:18" x14ac:dyDescent="0.25">
      <c r="B209" s="58">
        <v>0.97140971042227209</v>
      </c>
      <c r="C209" s="58">
        <v>0.92336040541791609</v>
      </c>
      <c r="D209" s="58">
        <f t="shared" si="30"/>
        <v>1.4537273808368223E-4</v>
      </c>
      <c r="E209" s="58">
        <f t="shared" si="31"/>
        <v>1.8464686930250758</v>
      </c>
      <c r="F209" s="58">
        <f t="shared" si="27"/>
        <v>2.6842620969085338E-4</v>
      </c>
      <c r="H209" s="58">
        <v>0.96445295169979506</v>
      </c>
      <c r="I209" s="58">
        <v>0.88810797112798878</v>
      </c>
      <c r="J209" s="58">
        <f t="shared" si="32"/>
        <v>1.5993598851804514E-4</v>
      </c>
      <c r="K209" s="58">
        <f t="shared" si="33"/>
        <v>1.7759012800987448</v>
      </c>
      <c r="L209" s="58">
        <f t="shared" si="28"/>
        <v>2.840305267430545E-4</v>
      </c>
      <c r="N209" s="58">
        <v>0.96384309329264173</v>
      </c>
      <c r="O209" s="58">
        <v>0.89982907497762654</v>
      </c>
      <c r="P209" s="58">
        <f t="shared" si="34"/>
        <v>5.9816217769592672E-4</v>
      </c>
      <c r="Q209" s="123">
        <f t="shared" si="35"/>
        <v>1.7986317608736113</v>
      </c>
      <c r="R209" s="58">
        <f t="shared" si="29"/>
        <v>1.0758734909572186E-3</v>
      </c>
    </row>
    <row r="210" spans="2:18" x14ac:dyDescent="0.25">
      <c r="B210" s="58">
        <v>0.97159083055496642</v>
      </c>
      <c r="C210" s="58">
        <v>0.92368254875795575</v>
      </c>
      <c r="D210" s="58">
        <f t="shared" si="30"/>
        <v>1.8112013269433458E-4</v>
      </c>
      <c r="E210" s="58">
        <f t="shared" si="31"/>
        <v>1.8470429541758717</v>
      </c>
      <c r="F210" s="58">
        <f t="shared" si="27"/>
        <v>3.3453666495246963E-4</v>
      </c>
      <c r="H210" s="58">
        <v>0.96504726456147638</v>
      </c>
      <c r="I210" s="58">
        <v>0.88928467179902504</v>
      </c>
      <c r="J210" s="58">
        <f t="shared" si="32"/>
        <v>5.9431286168132313E-4</v>
      </c>
      <c r="K210" s="58">
        <f t="shared" si="33"/>
        <v>1.7773926429270137</v>
      </c>
      <c r="L210" s="58">
        <f t="shared" si="28"/>
        <v>1.0563273079492836E-3</v>
      </c>
      <c r="N210" s="58">
        <v>0.963946383000993</v>
      </c>
      <c r="O210" s="58">
        <v>0.90000882169601193</v>
      </c>
      <c r="P210" s="58">
        <f t="shared" si="34"/>
        <v>1.0328970835127294E-4</v>
      </c>
      <c r="Q210" s="123">
        <f t="shared" si="35"/>
        <v>1.7998378966736386</v>
      </c>
      <c r="R210" s="58">
        <f t="shared" si="29"/>
        <v>1.8590473142698864E-4</v>
      </c>
    </row>
    <row r="211" spans="2:18" x14ac:dyDescent="0.25">
      <c r="B211" s="58">
        <v>0.97178291322200805</v>
      </c>
      <c r="C211" s="58">
        <v>0.9240268529368092</v>
      </c>
      <c r="D211" s="58">
        <f t="shared" si="30"/>
        <v>1.9208266704162646E-4</v>
      </c>
      <c r="E211" s="58">
        <f t="shared" si="31"/>
        <v>1.8477094016947651</v>
      </c>
      <c r="F211" s="58">
        <f t="shared" si="27"/>
        <v>3.549129497954184E-4</v>
      </c>
      <c r="H211" s="58">
        <v>0.96513905391140842</v>
      </c>
      <c r="I211" s="58">
        <v>0.88947037498083459</v>
      </c>
      <c r="J211" s="58">
        <f t="shared" si="32"/>
        <v>9.1789349932036579E-5</v>
      </c>
      <c r="K211" s="58">
        <f t="shared" si="33"/>
        <v>1.7787550467798596</v>
      </c>
      <c r="L211" s="58">
        <f t="shared" si="28"/>
        <v>1.6327076943225264E-4</v>
      </c>
      <c r="N211" s="58">
        <v>0.96543650919347268</v>
      </c>
      <c r="O211" s="58">
        <v>0.90266260282043387</v>
      </c>
      <c r="P211" s="58">
        <f t="shared" si="34"/>
        <v>1.4901261924796794E-3</v>
      </c>
      <c r="Q211" s="123">
        <f t="shared" si="35"/>
        <v>1.8026714245164457</v>
      </c>
      <c r="R211" s="58">
        <f t="shared" si="29"/>
        <v>2.6862079061066111E-3</v>
      </c>
    </row>
    <row r="212" spans="2:18" x14ac:dyDescent="0.25">
      <c r="B212" s="58">
        <v>0.97193591207094188</v>
      </c>
      <c r="C212" s="58">
        <v>0.9243024441234855</v>
      </c>
      <c r="D212" s="58">
        <f t="shared" si="30"/>
        <v>1.5299884893382742E-4</v>
      </c>
      <c r="E212" s="58">
        <f t="shared" si="31"/>
        <v>1.8483292970602947</v>
      </c>
      <c r="F212" s="58">
        <f t="shared" si="27"/>
        <v>2.8279225490089545E-4</v>
      </c>
      <c r="H212" s="58">
        <v>0.96524382357345206</v>
      </c>
      <c r="I212" s="58">
        <v>0.88968496037301936</v>
      </c>
      <c r="J212" s="58">
        <f t="shared" si="32"/>
        <v>1.0476966204364668E-4</v>
      </c>
      <c r="K212" s="58">
        <f t="shared" si="33"/>
        <v>1.7791553353538538</v>
      </c>
      <c r="L212" s="58">
        <f t="shared" si="28"/>
        <v>1.8640150320817415E-4</v>
      </c>
      <c r="N212" s="58">
        <v>0.96738248729880882</v>
      </c>
      <c r="O212" s="58">
        <v>0.90620662079083703</v>
      </c>
      <c r="P212" s="58">
        <f t="shared" si="34"/>
        <v>1.9459781053361436E-3</v>
      </c>
      <c r="Q212" s="123">
        <f t="shared" si="35"/>
        <v>1.8088692236112709</v>
      </c>
      <c r="R212" s="58">
        <f t="shared" si="29"/>
        <v>3.5200199045639221E-3</v>
      </c>
    </row>
    <row r="213" spans="2:18" x14ac:dyDescent="0.25">
      <c r="B213" s="58">
        <v>0.97384243978351381</v>
      </c>
      <c r="C213" s="58">
        <v>0.92783198095594432</v>
      </c>
      <c r="D213" s="58">
        <f t="shared" si="30"/>
        <v>1.9065277125719371E-3</v>
      </c>
      <c r="E213" s="58">
        <f t="shared" si="31"/>
        <v>1.8521344250794298</v>
      </c>
      <c r="F213" s="58">
        <f t="shared" si="27"/>
        <v>3.5311456088224251E-3</v>
      </c>
      <c r="H213" s="58">
        <v>0.96668139313981238</v>
      </c>
      <c r="I213" s="58">
        <v>0.89264202614290911</v>
      </c>
      <c r="J213" s="58">
        <f t="shared" si="32"/>
        <v>1.4375695663603194E-3</v>
      </c>
      <c r="K213" s="58">
        <f t="shared" si="33"/>
        <v>1.7823269865159284</v>
      </c>
      <c r="L213" s="58">
        <f t="shared" si="28"/>
        <v>2.5622190331179981E-3</v>
      </c>
      <c r="N213" s="58">
        <v>0.96842043410139556</v>
      </c>
      <c r="O213" s="58">
        <v>0.90810115445630057</v>
      </c>
      <c r="P213" s="58">
        <f t="shared" si="34"/>
        <v>1.0379468025867311E-3</v>
      </c>
      <c r="Q213" s="123">
        <f t="shared" si="35"/>
        <v>1.8143077752471375</v>
      </c>
      <c r="R213" s="58">
        <f t="shared" si="29"/>
        <v>1.883154954226012E-3</v>
      </c>
    </row>
    <row r="214" spans="2:18" x14ac:dyDescent="0.25">
      <c r="B214" s="58">
        <v>0.97474232086384771</v>
      </c>
      <c r="C214" s="58">
        <v>0.9295329986913351</v>
      </c>
      <c r="D214" s="58">
        <f t="shared" si="30"/>
        <v>8.9988108033389747E-4</v>
      </c>
      <c r="E214" s="58">
        <f t="shared" si="31"/>
        <v>1.8573649796472793</v>
      </c>
      <c r="F214" s="58">
        <f t="shared" si="27"/>
        <v>1.6714076044593413E-3</v>
      </c>
      <c r="H214" s="58">
        <v>0.97001779693507018</v>
      </c>
      <c r="I214" s="58">
        <v>0.89954067196248944</v>
      </c>
      <c r="J214" s="58">
        <f t="shared" si="32"/>
        <v>3.3364037952577918E-3</v>
      </c>
      <c r="K214" s="58">
        <f t="shared" si="33"/>
        <v>1.7921826981053985</v>
      </c>
      <c r="L214" s="58">
        <f t="shared" si="28"/>
        <v>5.9794451557542011E-3</v>
      </c>
      <c r="N214" s="58">
        <v>0.96920497681949414</v>
      </c>
      <c r="O214" s="58">
        <v>0.90956508116820534</v>
      </c>
      <c r="P214" s="58">
        <f t="shared" si="34"/>
        <v>7.8454271809857978E-4</v>
      </c>
      <c r="Q214" s="123">
        <f t="shared" si="35"/>
        <v>1.8176662356245059</v>
      </c>
      <c r="R214" s="58">
        <f t="shared" si="29"/>
        <v>1.4260368090928633E-3</v>
      </c>
    </row>
    <row r="215" spans="2:18" x14ac:dyDescent="0.25">
      <c r="B215" s="58">
        <v>0.97509741165031427</v>
      </c>
      <c r="C215" s="58">
        <v>0.93020609230309426</v>
      </c>
      <c r="D215" s="58">
        <f t="shared" si="30"/>
        <v>3.5509078646656089E-4</v>
      </c>
      <c r="E215" s="58">
        <f t="shared" si="31"/>
        <v>1.8597390909944294</v>
      </c>
      <c r="F215" s="58">
        <f t="shared" si="27"/>
        <v>6.6037621644381898E-4</v>
      </c>
      <c r="H215" s="58">
        <v>0.97576714803536024</v>
      </c>
      <c r="I215" s="58">
        <v>0.9116979665085535</v>
      </c>
      <c r="J215" s="58">
        <f t="shared" si="32"/>
        <v>5.7493511002900677E-3</v>
      </c>
      <c r="K215" s="58">
        <f t="shared" si="33"/>
        <v>1.811238638471043</v>
      </c>
      <c r="L215" s="58">
        <f t="shared" si="28"/>
        <v>1.0413446858981375E-2</v>
      </c>
      <c r="N215" s="58">
        <v>0.96968745452383676</v>
      </c>
      <c r="O215" s="58">
        <v>0.91047077313522939</v>
      </c>
      <c r="P215" s="58">
        <f t="shared" si="34"/>
        <v>4.8247770434262094E-4</v>
      </c>
      <c r="Q215" s="123">
        <f t="shared" si="35"/>
        <v>1.8200358543034347</v>
      </c>
      <c r="R215" s="58">
        <f t="shared" si="29"/>
        <v>8.7812672080558212E-4</v>
      </c>
    </row>
    <row r="216" spans="2:18" x14ac:dyDescent="0.25">
      <c r="B216" s="58">
        <v>0.97813212713680053</v>
      </c>
      <c r="C216" s="58">
        <v>0.9362238771106195</v>
      </c>
      <c r="D216" s="58">
        <f t="shared" si="30"/>
        <v>3.0347154864862613E-3</v>
      </c>
      <c r="E216" s="58">
        <f t="shared" si="31"/>
        <v>1.8664299694137139</v>
      </c>
      <c r="F216" s="58">
        <f t="shared" si="27"/>
        <v>5.6640839326218767E-3</v>
      </c>
      <c r="H216" s="58">
        <v>0.97845268189473611</v>
      </c>
      <c r="I216" s="58">
        <v>0.91738970934679476</v>
      </c>
      <c r="J216" s="58">
        <f t="shared" si="32"/>
        <v>2.685533859375866E-3</v>
      </c>
      <c r="K216" s="58">
        <f t="shared" si="33"/>
        <v>1.8290876758553483</v>
      </c>
      <c r="L216" s="58">
        <f t="shared" si="28"/>
        <v>4.9120768852766467E-3</v>
      </c>
      <c r="N216" s="58">
        <v>0.97055876059695023</v>
      </c>
      <c r="O216" s="58">
        <v>0.91211792780480072</v>
      </c>
      <c r="P216" s="58">
        <f t="shared" si="34"/>
        <v>8.7130607311347585E-4</v>
      </c>
      <c r="Q216" s="123">
        <f t="shared" si="35"/>
        <v>1.8225887009400301</v>
      </c>
      <c r="R216" s="58">
        <f t="shared" si="29"/>
        <v>1.5880326039170488E-3</v>
      </c>
    </row>
    <row r="217" spans="2:18" x14ac:dyDescent="0.25">
      <c r="B217" s="58">
        <v>0.978530591428728</v>
      </c>
      <c r="C217" s="58">
        <v>0.9370154737080334</v>
      </c>
      <c r="D217" s="58">
        <f t="shared" si="30"/>
        <v>3.9846429192746946E-4</v>
      </c>
      <c r="E217" s="58">
        <f t="shared" si="31"/>
        <v>1.8732393508186529</v>
      </c>
      <c r="F217" s="58">
        <f t="shared" si="27"/>
        <v>7.4641899153462708E-4</v>
      </c>
      <c r="H217" s="58">
        <v>0.97853983541891409</v>
      </c>
      <c r="I217" s="58">
        <v>0.91757534191015355</v>
      </c>
      <c r="J217" s="58">
        <f t="shared" si="32"/>
        <v>8.7153524177985275E-5</v>
      </c>
      <c r="K217" s="58">
        <f t="shared" si="33"/>
        <v>1.8349650512569484</v>
      </c>
      <c r="L217" s="58">
        <f t="shared" si="28"/>
        <v>1.5992367096048045E-4</v>
      </c>
      <c r="N217" s="58">
        <v>0.97392416882771693</v>
      </c>
      <c r="O217" s="58">
        <v>0.9184863269168122</v>
      </c>
      <c r="P217" s="58">
        <f t="shared" si="34"/>
        <v>3.3654082307666977E-3</v>
      </c>
      <c r="Q217" s="123">
        <f t="shared" si="35"/>
        <v>1.8306042547216128</v>
      </c>
      <c r="R217" s="58">
        <f t="shared" si="29"/>
        <v>6.1607306261166521E-3</v>
      </c>
    </row>
    <row r="218" spans="2:18" x14ac:dyDescent="0.25">
      <c r="B218" s="58">
        <v>0.97862210475893152</v>
      </c>
      <c r="C218" s="58">
        <v>0.93719809848811353</v>
      </c>
      <c r="D218" s="58">
        <f t="shared" si="30"/>
        <v>9.1513330203518706E-5</v>
      </c>
      <c r="E218" s="58">
        <f t="shared" si="31"/>
        <v>1.874213572196147</v>
      </c>
      <c r="F218" s="58">
        <f t="shared" si="27"/>
        <v>1.7151552550430236E-4</v>
      </c>
      <c r="H218" s="58">
        <v>0.97884255484065974</v>
      </c>
      <c r="I218" s="58">
        <v>0.91825364221010231</v>
      </c>
      <c r="J218" s="58">
        <f t="shared" si="32"/>
        <v>3.0271942174564526E-4</v>
      </c>
      <c r="K218" s="58">
        <f t="shared" si="33"/>
        <v>1.8358289841202557</v>
      </c>
      <c r="L218" s="58">
        <f t="shared" si="28"/>
        <v>5.5574108849677914E-4</v>
      </c>
      <c r="N218" s="58">
        <v>0.97424918710999531</v>
      </c>
      <c r="O218" s="58">
        <v>0.91911675610479338</v>
      </c>
      <c r="P218" s="58">
        <f t="shared" si="34"/>
        <v>3.2501828227837759E-4</v>
      </c>
      <c r="Q218" s="123">
        <f t="shared" si="35"/>
        <v>1.8376030830216057</v>
      </c>
      <c r="R218" s="58">
        <f t="shared" si="29"/>
        <v>5.9725459755313314E-4</v>
      </c>
    </row>
    <row r="219" spans="2:18" x14ac:dyDescent="0.25">
      <c r="B219" s="58">
        <v>0.98013684102656984</v>
      </c>
      <c r="C219" s="58">
        <v>0.9402276757152036</v>
      </c>
      <c r="D219" s="58">
        <f t="shared" si="30"/>
        <v>1.5147362676383169E-3</v>
      </c>
      <c r="E219" s="58">
        <f t="shared" si="31"/>
        <v>1.8774257742033171</v>
      </c>
      <c r="F219" s="58">
        <f t="shared" si="27"/>
        <v>2.8438049099847101E-3</v>
      </c>
      <c r="H219" s="58">
        <v>0.97958196904844574</v>
      </c>
      <c r="I219" s="58">
        <v>0.91994447980417238</v>
      </c>
      <c r="J219" s="58">
        <f t="shared" si="32"/>
        <v>7.3941420778600442E-4</v>
      </c>
      <c r="K219" s="58">
        <f t="shared" si="33"/>
        <v>1.8381981220142747</v>
      </c>
      <c r="L219" s="58">
        <f t="shared" si="28"/>
        <v>1.3591898081429059E-3</v>
      </c>
      <c r="N219" s="58">
        <v>0.9764109259394429</v>
      </c>
      <c r="O219" s="58">
        <v>0.92333815846885137</v>
      </c>
      <c r="P219" s="58">
        <f t="shared" si="34"/>
        <v>2.1617388294475903E-3</v>
      </c>
      <c r="Q219" s="123">
        <f t="shared" si="35"/>
        <v>1.8424549145736449</v>
      </c>
      <c r="R219" s="58">
        <f t="shared" si="29"/>
        <v>3.9829063303403909E-3</v>
      </c>
    </row>
    <row r="220" spans="2:18" x14ac:dyDescent="0.25">
      <c r="B220" s="58">
        <v>0.98227358196043479</v>
      </c>
      <c r="C220" s="58">
        <v>0.94452535313750807</v>
      </c>
      <c r="D220" s="58">
        <f t="shared" si="30"/>
        <v>2.1367409338649557E-3</v>
      </c>
      <c r="E220" s="58">
        <f t="shared" si="31"/>
        <v>1.8847530288527117</v>
      </c>
      <c r="F220" s="58">
        <f t="shared" si="27"/>
        <v>4.0272289469755465E-3</v>
      </c>
      <c r="H220" s="58">
        <v>0.98166067331660423</v>
      </c>
      <c r="I220" s="58">
        <v>0.92470338436316213</v>
      </c>
      <c r="J220" s="58">
        <f t="shared" si="32"/>
        <v>2.0787042681584822E-3</v>
      </c>
      <c r="K220" s="58">
        <f t="shared" si="33"/>
        <v>1.8446478641673345</v>
      </c>
      <c r="L220" s="58">
        <f t="shared" si="28"/>
        <v>3.8344773884940665E-3</v>
      </c>
      <c r="N220" s="58">
        <v>0.9770003658751002</v>
      </c>
      <c r="O220" s="58">
        <v>0.92449402220752763</v>
      </c>
      <c r="P220" s="58">
        <f t="shared" si="34"/>
        <v>5.894399356572988E-4</v>
      </c>
      <c r="Q220" s="123">
        <f t="shared" si="35"/>
        <v>1.8478321806763791</v>
      </c>
      <c r="R220" s="58">
        <f t="shared" si="29"/>
        <v>1.089186081683371E-3</v>
      </c>
    </row>
    <row r="221" spans="2:18" x14ac:dyDescent="0.25">
      <c r="B221" s="58">
        <v>0.98264916791981149</v>
      </c>
      <c r="C221" s="58">
        <v>0.94529650048008129</v>
      </c>
      <c r="D221" s="58">
        <f t="shared" si="30"/>
        <v>3.7558595937670081E-4</v>
      </c>
      <c r="E221" s="58">
        <f t="shared" si="31"/>
        <v>1.8898218536175895</v>
      </c>
      <c r="F221" s="58">
        <f t="shared" si="27"/>
        <v>7.0979055394201733E-4</v>
      </c>
      <c r="H221" s="58">
        <v>0.9824677705804008</v>
      </c>
      <c r="I221" s="58">
        <v>0.92656434367392626</v>
      </c>
      <c r="J221" s="58">
        <f t="shared" si="32"/>
        <v>8.0709726379657454E-4</v>
      </c>
      <c r="K221" s="58">
        <f t="shared" si="33"/>
        <v>1.8512677280370884</v>
      </c>
      <c r="L221" s="58">
        <f t="shared" si="28"/>
        <v>1.4941531178536351E-3</v>
      </c>
      <c r="N221" s="58">
        <v>0.9803561337330875</v>
      </c>
      <c r="O221" s="58">
        <v>0.93110160995136959</v>
      </c>
      <c r="P221" s="58">
        <f t="shared" si="34"/>
        <v>3.3557678579873018E-3</v>
      </c>
      <c r="Q221" s="123">
        <f t="shared" si="35"/>
        <v>1.8555956321588973</v>
      </c>
      <c r="R221" s="58">
        <f t="shared" si="29"/>
        <v>6.2269481798204558E-3</v>
      </c>
    </row>
    <row r="222" spans="2:18" x14ac:dyDescent="0.25">
      <c r="B222" s="58">
        <v>0.98312389332024186</v>
      </c>
      <c r="C222" s="58">
        <v>0.94627901810736381</v>
      </c>
      <c r="D222" s="58">
        <f t="shared" si="30"/>
        <v>4.7472540043036471E-4</v>
      </c>
      <c r="E222" s="58">
        <f t="shared" si="31"/>
        <v>1.891575518587445</v>
      </c>
      <c r="F222" s="58">
        <f t="shared" si="27"/>
        <v>8.9797894550569957E-4</v>
      </c>
      <c r="H222" s="58">
        <v>0.98261472625680713</v>
      </c>
      <c r="I222" s="58">
        <v>0.92690420290055442</v>
      </c>
      <c r="J222" s="58">
        <f t="shared" si="32"/>
        <v>1.4695567640632401E-4</v>
      </c>
      <c r="K222" s="58">
        <f t="shared" si="33"/>
        <v>1.8534685465744807</v>
      </c>
      <c r="L222" s="58">
        <f t="shared" si="28"/>
        <v>2.7237772395969907E-4</v>
      </c>
      <c r="N222" s="58">
        <v>0.9805011983901496</v>
      </c>
      <c r="O222" s="58">
        <v>0.93139151323699243</v>
      </c>
      <c r="P222" s="58">
        <f t="shared" si="34"/>
        <v>1.4506465706209948E-4</v>
      </c>
      <c r="Q222" s="123">
        <f t="shared" si="35"/>
        <v>1.8624931231883619</v>
      </c>
      <c r="R222" s="58">
        <f t="shared" si="29"/>
        <v>2.7018192619583832E-4</v>
      </c>
    </row>
    <row r="223" spans="2:18" x14ac:dyDescent="0.25">
      <c r="B223" s="58">
        <v>0.98385838312151019</v>
      </c>
      <c r="C223" s="58">
        <v>0.9478093903842133</v>
      </c>
      <c r="D223" s="58">
        <f t="shared" si="30"/>
        <v>7.344898012683343E-4</v>
      </c>
      <c r="E223" s="58">
        <f t="shared" si="31"/>
        <v>1.894088408491577</v>
      </c>
      <c r="F223" s="58">
        <f t="shared" si="27"/>
        <v>1.3911886187376341E-3</v>
      </c>
      <c r="H223" s="58">
        <v>0.98364017091362388</v>
      </c>
      <c r="I223" s="58">
        <v>0.92933444535912124</v>
      </c>
      <c r="J223" s="58">
        <f t="shared" si="32"/>
        <v>1.0254446568167541E-3</v>
      </c>
      <c r="K223" s="58">
        <f t="shared" si="33"/>
        <v>1.8562386482596755</v>
      </c>
      <c r="L223" s="58">
        <f t="shared" si="28"/>
        <v>1.9034700036346386E-3</v>
      </c>
      <c r="N223" s="58">
        <v>0.9822511555823038</v>
      </c>
      <c r="O223" s="58">
        <v>0.93490294257135576</v>
      </c>
      <c r="P223" s="58">
        <f t="shared" si="34"/>
        <v>1.7499571921542056E-3</v>
      </c>
      <c r="Q223" s="123">
        <f t="shared" si="35"/>
        <v>1.8662944558083483</v>
      </c>
      <c r="R223" s="58">
        <f t="shared" si="29"/>
        <v>3.2659354056193382E-3</v>
      </c>
    </row>
    <row r="224" spans="2:18" x14ac:dyDescent="0.25">
      <c r="B224" s="58">
        <v>0.98411481109885113</v>
      </c>
      <c r="C224" s="58">
        <v>0.94834841366868428</v>
      </c>
      <c r="D224" s="58">
        <f t="shared" si="30"/>
        <v>2.5642797734093392E-4</v>
      </c>
      <c r="E224" s="58">
        <f t="shared" si="31"/>
        <v>1.8961578040528977</v>
      </c>
      <c r="F224" s="58">
        <f t="shared" si="27"/>
        <v>4.8622791041251148E-4</v>
      </c>
      <c r="H224" s="58">
        <v>0.98391275746796758</v>
      </c>
      <c r="I224" s="58">
        <v>0.92999262721607467</v>
      </c>
      <c r="J224" s="58">
        <f t="shared" si="32"/>
        <v>2.7258655434370116E-4</v>
      </c>
      <c r="K224" s="58">
        <f t="shared" si="33"/>
        <v>1.859327072575196</v>
      </c>
      <c r="L224" s="58">
        <f t="shared" si="28"/>
        <v>5.0682756011123349E-4</v>
      </c>
      <c r="N224" s="58">
        <v>0.98267349572311746</v>
      </c>
      <c r="O224" s="58">
        <v>0.93575431796054798</v>
      </c>
      <c r="P224" s="58">
        <f t="shared" si="34"/>
        <v>4.2234014081365956E-4</v>
      </c>
      <c r="Q224" s="123">
        <f t="shared" si="35"/>
        <v>1.8706572605319036</v>
      </c>
      <c r="R224" s="58">
        <f t="shared" si="29"/>
        <v>7.900536508271388E-4</v>
      </c>
    </row>
    <row r="225" spans="2:18" x14ac:dyDescent="0.25">
      <c r="B225" s="58">
        <v>0.98455378910467073</v>
      </c>
      <c r="C225" s="58">
        <v>0.94928059447744595</v>
      </c>
      <c r="D225" s="58">
        <f t="shared" si="30"/>
        <v>4.3897800581960134E-4</v>
      </c>
      <c r="E225" s="58">
        <f t="shared" si="31"/>
        <v>1.8976290081461302</v>
      </c>
      <c r="F225" s="58">
        <f t="shared" si="27"/>
        <v>8.3301739778141623E-4</v>
      </c>
      <c r="H225" s="58">
        <v>0.98457011755990531</v>
      </c>
      <c r="I225" s="58">
        <v>0.93165350664716551</v>
      </c>
      <c r="J225" s="58">
        <f t="shared" si="32"/>
        <v>6.5736009193773093E-4</v>
      </c>
      <c r="K225" s="58">
        <f t="shared" si="33"/>
        <v>1.8616461338632402</v>
      </c>
      <c r="L225" s="58">
        <f t="shared" si="28"/>
        <v>1.2237718737118609E-3</v>
      </c>
      <c r="N225" s="58">
        <v>0.98280937907277055</v>
      </c>
      <c r="O225" s="58">
        <v>0.93603871261931748</v>
      </c>
      <c r="P225" s="58">
        <f t="shared" si="34"/>
        <v>1.3588334965308757E-4</v>
      </c>
      <c r="Q225" s="123">
        <f t="shared" si="35"/>
        <v>1.8717930305798656</v>
      </c>
      <c r="R225" s="58">
        <f t="shared" si="29"/>
        <v>2.5434550685249629E-4</v>
      </c>
    </row>
    <row r="226" spans="2:18" x14ac:dyDescent="0.25">
      <c r="B226" s="58">
        <v>0.98461861104689818</v>
      </c>
      <c r="C226" s="58">
        <v>0.94942095901676427</v>
      </c>
      <c r="D226" s="58">
        <f t="shared" si="30"/>
        <v>6.4821942227455409E-5</v>
      </c>
      <c r="E226" s="58">
        <f t="shared" si="31"/>
        <v>1.8987015534942102</v>
      </c>
      <c r="F226" s="58">
        <f t="shared" si="27"/>
        <v>1.2307752240778153E-4</v>
      </c>
      <c r="H226" s="58">
        <v>0.98475555059007103</v>
      </c>
      <c r="I226" s="58">
        <v>0.93212713008301185</v>
      </c>
      <c r="J226" s="58">
        <f t="shared" si="32"/>
        <v>1.8543303016571588E-4</v>
      </c>
      <c r="K226" s="58">
        <f t="shared" si="33"/>
        <v>1.8637806367301772</v>
      </c>
      <c r="L226" s="58">
        <f t="shared" si="28"/>
        <v>3.4560649103306413E-4</v>
      </c>
      <c r="N226" s="58">
        <v>0.98353332516196978</v>
      </c>
      <c r="O226" s="58">
        <v>0.93755905008512108</v>
      </c>
      <c r="P226" s="58">
        <f t="shared" si="34"/>
        <v>7.2394608919923442E-4</v>
      </c>
      <c r="Q226" s="123">
        <f t="shared" si="35"/>
        <v>1.8735977627044385</v>
      </c>
      <c r="R226" s="58">
        <f t="shared" si="29"/>
        <v>1.3563837730423134E-3</v>
      </c>
    </row>
    <row r="227" spans="2:18" x14ac:dyDescent="0.25">
      <c r="B227" s="58">
        <v>0.985084757072622</v>
      </c>
      <c r="C227" s="58">
        <v>0.9504399099501184</v>
      </c>
      <c r="D227" s="58">
        <f t="shared" si="30"/>
        <v>4.6614602572381258E-4</v>
      </c>
      <c r="E227" s="58">
        <f t="shared" si="31"/>
        <v>1.8998608689668828</v>
      </c>
      <c r="F227" s="58">
        <f t="shared" si="27"/>
        <v>8.8561259349710143E-4</v>
      </c>
      <c r="H227" s="58">
        <v>0.98516582116931284</v>
      </c>
      <c r="I227" s="58">
        <v>0.93317665014784734</v>
      </c>
      <c r="J227" s="58">
        <f t="shared" si="32"/>
        <v>4.1027057924181154E-4</v>
      </c>
      <c r="K227" s="58">
        <f t="shared" si="33"/>
        <v>1.8653037802308592</v>
      </c>
      <c r="L227" s="58">
        <f t="shared" si="28"/>
        <v>7.6527926237725534E-4</v>
      </c>
      <c r="N227" s="58">
        <v>0.98463737737790125</v>
      </c>
      <c r="O227" s="58">
        <v>0.93991144146649186</v>
      </c>
      <c r="P227" s="58">
        <f t="shared" si="34"/>
        <v>1.1040522159314614E-3</v>
      </c>
      <c r="Q227" s="123">
        <f t="shared" si="35"/>
        <v>1.8774704915516129</v>
      </c>
      <c r="R227" s="58">
        <f t="shared" si="29"/>
        <v>2.0728254565434883E-3</v>
      </c>
    </row>
    <row r="228" spans="2:18" x14ac:dyDescent="0.25">
      <c r="B228" s="58">
        <v>0.9861533658555186</v>
      </c>
      <c r="C228" s="58">
        <v>0.95288300014624372</v>
      </c>
      <c r="D228" s="58">
        <f t="shared" si="30"/>
        <v>1.0686087828966073E-3</v>
      </c>
      <c r="E228" s="58">
        <f t="shared" si="31"/>
        <v>1.903322910096362</v>
      </c>
      <c r="F228" s="58">
        <f t="shared" si="27"/>
        <v>2.0339075784173021E-3</v>
      </c>
      <c r="H228" s="58">
        <v>0.98585563204152959</v>
      </c>
      <c r="I228" s="58">
        <v>0.9349479028908706</v>
      </c>
      <c r="J228" s="58">
        <f t="shared" si="32"/>
        <v>6.8981087221675619E-4</v>
      </c>
      <c r="K228" s="58">
        <f t="shared" si="33"/>
        <v>1.8681245530387178</v>
      </c>
      <c r="L228" s="58">
        <f t="shared" si="28"/>
        <v>1.2886526273411757E-3</v>
      </c>
      <c r="N228" s="58">
        <v>0.98508083452575568</v>
      </c>
      <c r="O228" s="58">
        <v>0.940865510428746</v>
      </c>
      <c r="P228" s="58">
        <f t="shared" si="34"/>
        <v>4.4345714785443135E-4</v>
      </c>
      <c r="Q228" s="123">
        <f t="shared" si="35"/>
        <v>1.8807769518952377</v>
      </c>
      <c r="R228" s="58">
        <f t="shared" si="29"/>
        <v>8.3404398283781322E-4</v>
      </c>
    </row>
    <row r="229" spans="2:18" x14ac:dyDescent="0.25">
      <c r="B229" s="58">
        <v>0.98637499970210507</v>
      </c>
      <c r="C229" s="58">
        <v>0.95339160827474201</v>
      </c>
      <c r="D229" s="58">
        <f t="shared" si="30"/>
        <v>2.2163384658646645E-4</v>
      </c>
      <c r="E229" s="58">
        <f t="shared" si="31"/>
        <v>1.9062746084209858</v>
      </c>
      <c r="F229" s="58">
        <f t="shared" si="27"/>
        <v>4.224949741144532E-4</v>
      </c>
      <c r="H229" s="58">
        <v>0.9867081603977168</v>
      </c>
      <c r="I229" s="58">
        <v>0.93715072132276667</v>
      </c>
      <c r="J229" s="58">
        <f t="shared" si="32"/>
        <v>8.525283561872099E-4</v>
      </c>
      <c r="K229" s="58">
        <f t="shared" si="33"/>
        <v>1.8720986242136373</v>
      </c>
      <c r="L229" s="58">
        <f t="shared" si="28"/>
        <v>1.5960171627211893E-3</v>
      </c>
      <c r="N229" s="58">
        <v>0.98715351467333601</v>
      </c>
      <c r="O229" s="58">
        <v>0.94536567143355166</v>
      </c>
      <c r="P229" s="58">
        <f t="shared" si="34"/>
        <v>2.0726801475803303E-3</v>
      </c>
      <c r="Q229" s="123">
        <f t="shared" si="35"/>
        <v>1.8862311818622977</v>
      </c>
      <c r="R229" s="58">
        <f t="shared" si="29"/>
        <v>3.9095539243929681E-3</v>
      </c>
    </row>
    <row r="230" spans="2:18" x14ac:dyDescent="0.25">
      <c r="B230" s="58">
        <v>0.98693837864117007</v>
      </c>
      <c r="C230" s="58">
        <v>0.95471998747575837</v>
      </c>
      <c r="D230" s="58">
        <f t="shared" si="30"/>
        <v>5.633789390649957E-4</v>
      </c>
      <c r="E230" s="58">
        <f t="shared" si="31"/>
        <v>1.9081115957505004</v>
      </c>
      <c r="F230" s="58">
        <f t="shared" si="27"/>
        <v>1.0749898864315329E-3</v>
      </c>
      <c r="H230" s="58">
        <v>0.98685604323927401</v>
      </c>
      <c r="I230" s="58">
        <v>0.93753371335115532</v>
      </c>
      <c r="J230" s="58">
        <f t="shared" si="32"/>
        <v>1.4788284155720088E-4</v>
      </c>
      <c r="K230" s="58">
        <f t="shared" si="33"/>
        <v>1.874684434673922</v>
      </c>
      <c r="L230" s="58">
        <f t="shared" si="28"/>
        <v>2.7723366122263431E-4</v>
      </c>
      <c r="N230" s="58">
        <v>0.98782971796400831</v>
      </c>
      <c r="O230" s="58">
        <v>0.94685453461449831</v>
      </c>
      <c r="P230" s="58">
        <f t="shared" si="34"/>
        <v>6.7620329067230589E-4</v>
      </c>
      <c r="Q230" s="123">
        <f t="shared" si="35"/>
        <v>1.89222020604805</v>
      </c>
      <c r="R230" s="58">
        <f t="shared" si="29"/>
        <v>1.27952553000632E-3</v>
      </c>
    </row>
    <row r="231" spans="2:18" x14ac:dyDescent="0.25">
      <c r="B231" s="58">
        <v>0.9876166258749175</v>
      </c>
      <c r="C231" s="58">
        <v>0.95633252392779755</v>
      </c>
      <c r="D231" s="58">
        <f t="shared" si="30"/>
        <v>6.7824723374743101E-4</v>
      </c>
      <c r="E231" s="58">
        <f t="shared" si="31"/>
        <v>1.9110525114035559</v>
      </c>
      <c r="F231" s="58">
        <f t="shared" si="27"/>
        <v>1.2961660794055428E-3</v>
      </c>
      <c r="H231" s="58">
        <v>0.98702200580127231</v>
      </c>
      <c r="I231" s="58">
        <v>0.93796773364199593</v>
      </c>
      <c r="J231" s="58">
        <f t="shared" si="32"/>
        <v>1.6596256199830073E-4</v>
      </c>
      <c r="K231" s="58">
        <f t="shared" si="33"/>
        <v>1.8755014469931512</v>
      </c>
      <c r="L231" s="58">
        <f t="shared" si="28"/>
        <v>3.1126302517450359E-4</v>
      </c>
      <c r="N231" s="58">
        <v>0.98810882970924174</v>
      </c>
      <c r="O231" s="58">
        <v>0.94749553022619093</v>
      </c>
      <c r="P231" s="58">
        <f t="shared" si="34"/>
        <v>2.7911174523342908E-4</v>
      </c>
      <c r="Q231" s="123">
        <f t="shared" si="35"/>
        <v>1.8943500648406892</v>
      </c>
      <c r="R231" s="58">
        <f t="shared" si="29"/>
        <v>5.2873535268074432E-4</v>
      </c>
    </row>
    <row r="232" spans="2:18" x14ac:dyDescent="0.25">
      <c r="B232" s="58">
        <v>0.99012609297659027</v>
      </c>
      <c r="C232" s="58">
        <v>0.9626344359269956</v>
      </c>
      <c r="D232" s="58">
        <f t="shared" si="30"/>
        <v>2.5094671016727688E-3</v>
      </c>
      <c r="E232" s="58">
        <f t="shared" si="31"/>
        <v>1.9189669598547932</v>
      </c>
      <c r="F232" s="58">
        <f t="shared" si="27"/>
        <v>4.8155844549526124E-3</v>
      </c>
      <c r="H232" s="58">
        <v>0.98747724389032931</v>
      </c>
      <c r="I232" s="58">
        <v>0.93916746537707918</v>
      </c>
      <c r="J232" s="58">
        <f t="shared" si="32"/>
        <v>4.5523808905700847E-4</v>
      </c>
      <c r="K232" s="58">
        <f t="shared" si="33"/>
        <v>1.877135199019075</v>
      </c>
      <c r="L232" s="58">
        <f t="shared" si="28"/>
        <v>8.5454344090309098E-4</v>
      </c>
      <c r="N232" s="58">
        <v>0.98888005953159719</v>
      </c>
      <c r="O232" s="58">
        <v>0.94928385969666085</v>
      </c>
      <c r="P232" s="58">
        <f t="shared" si="34"/>
        <v>7.712298223554459E-4</v>
      </c>
      <c r="Q232" s="123">
        <f t="shared" si="35"/>
        <v>1.8967793899228518</v>
      </c>
      <c r="R232" s="58">
        <f t="shared" si="29"/>
        <v>1.4628528319376721E-3</v>
      </c>
    </row>
    <row r="233" spans="2:18" x14ac:dyDescent="0.25">
      <c r="B233" s="58">
        <v>0.99038871716899701</v>
      </c>
      <c r="C233" s="58">
        <v>0.96329627716939847</v>
      </c>
      <c r="D233" s="58">
        <f t="shared" si="30"/>
        <v>2.6262419240674628E-4</v>
      </c>
      <c r="E233" s="58">
        <f t="shared" si="31"/>
        <v>1.9259307130963941</v>
      </c>
      <c r="F233" s="58">
        <f t="shared" si="27"/>
        <v>5.0579599815828949E-4</v>
      </c>
      <c r="H233" s="58">
        <v>0.98756161591905478</v>
      </c>
      <c r="I233" s="58">
        <v>0.93939662557557824</v>
      </c>
      <c r="J233" s="58">
        <f t="shared" si="32"/>
        <v>8.4372028725465675E-5</v>
      </c>
      <c r="K233" s="58">
        <f t="shared" si="33"/>
        <v>1.8785640909526573</v>
      </c>
      <c r="L233" s="58">
        <f t="shared" si="28"/>
        <v>1.5849826344448592E-4</v>
      </c>
      <c r="N233" s="58">
        <v>0.98931938509111761</v>
      </c>
      <c r="O233" s="58">
        <v>0.95032809441299315</v>
      </c>
      <c r="P233" s="58">
        <f t="shared" si="34"/>
        <v>4.3932555952042041E-4</v>
      </c>
      <c r="Q233" s="123">
        <f t="shared" si="35"/>
        <v>1.8996119541096541</v>
      </c>
      <c r="R233" s="58">
        <f t="shared" si="29"/>
        <v>8.3454808461090298E-4</v>
      </c>
    </row>
    <row r="234" spans="2:18" x14ac:dyDescent="0.25">
      <c r="B234" s="58">
        <v>0.9920960127356051</v>
      </c>
      <c r="C234" s="58">
        <v>0.96772725623043143</v>
      </c>
      <c r="D234" s="58">
        <f t="shared" si="30"/>
        <v>1.7072955666080913E-3</v>
      </c>
      <c r="E234" s="58">
        <f t="shared" si="31"/>
        <v>1.9310235333998298</v>
      </c>
      <c r="F234" s="58">
        <f t="shared" si="27"/>
        <v>3.2968279175894211E-3</v>
      </c>
      <c r="H234" s="58">
        <v>0.9879964563747935</v>
      </c>
      <c r="I234" s="58">
        <v>0.94059658208868924</v>
      </c>
      <c r="J234" s="58">
        <f t="shared" si="32"/>
        <v>4.3484045573871644E-4</v>
      </c>
      <c r="K234" s="58">
        <f t="shared" si="33"/>
        <v>1.8799932076642674</v>
      </c>
      <c r="L234" s="58">
        <f t="shared" si="28"/>
        <v>8.1749710320642142E-4</v>
      </c>
      <c r="N234" s="58">
        <v>0.98992489231474068</v>
      </c>
      <c r="O234" s="58">
        <v>0.95181369653314429</v>
      </c>
      <c r="P234" s="58">
        <f t="shared" si="34"/>
        <v>6.0550722362306963E-4</v>
      </c>
      <c r="Q234" s="123">
        <f t="shared" si="35"/>
        <v>1.9021417909461373</v>
      </c>
      <c r="R234" s="58">
        <f t="shared" si="29"/>
        <v>1.1517605947732089E-3</v>
      </c>
    </row>
    <row r="235" spans="2:18" x14ac:dyDescent="0.25">
      <c r="B235" s="58">
        <v>0.99244395404314945</v>
      </c>
      <c r="C235" s="58">
        <v>0.9686570658503737</v>
      </c>
      <c r="D235" s="58">
        <f t="shared" si="30"/>
        <v>3.479413075443416E-4</v>
      </c>
      <c r="E235" s="58">
        <f t="shared" si="31"/>
        <v>1.936384322080805</v>
      </c>
      <c r="F235" s="58">
        <f t="shared" si="27"/>
        <v>6.7374809293315884E-4</v>
      </c>
      <c r="H235" s="58">
        <v>0.98978310362044086</v>
      </c>
      <c r="I235" s="58">
        <v>0.94593712443306732</v>
      </c>
      <c r="J235" s="58">
        <f t="shared" si="32"/>
        <v>1.7866472456473659E-3</v>
      </c>
      <c r="K235" s="58">
        <f t="shared" si="33"/>
        <v>1.8865337065217567</v>
      </c>
      <c r="L235" s="58">
        <f t="shared" si="28"/>
        <v>3.3705702505780126E-3</v>
      </c>
      <c r="N235" s="58">
        <v>0.99010071435162295</v>
      </c>
      <c r="O235" s="58">
        <v>0.95225158239145324</v>
      </c>
      <c r="P235" s="58">
        <f t="shared" si="34"/>
        <v>1.7582203688226716E-4</v>
      </c>
      <c r="Q235" s="123">
        <f t="shared" si="35"/>
        <v>1.9040652789245975</v>
      </c>
      <c r="R235" s="58">
        <f t="shared" si="29"/>
        <v>3.3477663569732492E-4</v>
      </c>
    </row>
    <row r="236" spans="2:18" x14ac:dyDescent="0.25">
      <c r="B236" s="58">
        <v>0.99320513523239384</v>
      </c>
      <c r="C236" s="58">
        <v>0.9707165180141889</v>
      </c>
      <c r="D236" s="58">
        <f t="shared" si="30"/>
        <v>7.6118118924439759E-4</v>
      </c>
      <c r="E236" s="58">
        <f t="shared" si="31"/>
        <v>1.9393735838645627</v>
      </c>
      <c r="F236" s="58">
        <f t="shared" si="27"/>
        <v>1.4762146909551974E-3</v>
      </c>
      <c r="H236" s="58">
        <v>0.99000284176118725</v>
      </c>
      <c r="I236" s="58">
        <v>0.94660246424564287</v>
      </c>
      <c r="J236" s="58">
        <f t="shared" si="32"/>
        <v>2.1973814074638387E-4</v>
      </c>
      <c r="K236" s="58">
        <f t="shared" si="33"/>
        <v>1.8925395886787102</v>
      </c>
      <c r="L236" s="58">
        <f t="shared" si="28"/>
        <v>4.1586313050518585E-4</v>
      </c>
      <c r="N236" s="58">
        <v>0.99015212967311328</v>
      </c>
      <c r="O236" s="58">
        <v>0.95238500871640541</v>
      </c>
      <c r="P236" s="58">
        <f t="shared" si="34"/>
        <v>5.1415321490333454E-5</v>
      </c>
      <c r="Q236" s="123">
        <f t="shared" si="35"/>
        <v>1.9046365911078587</v>
      </c>
      <c r="R236" s="58">
        <f t="shared" si="29"/>
        <v>9.7927502654063337E-5</v>
      </c>
    </row>
    <row r="237" spans="2:18" x14ac:dyDescent="0.25">
      <c r="B237" s="58">
        <v>0.99355117001222559</v>
      </c>
      <c r="C237" s="58">
        <v>0.97166728276264813</v>
      </c>
      <c r="D237" s="58">
        <f t="shared" si="30"/>
        <v>3.4603477983174979E-4</v>
      </c>
      <c r="E237" s="58">
        <f t="shared" si="31"/>
        <v>1.942383800776837</v>
      </c>
      <c r="F237" s="58">
        <f t="shared" si="27"/>
        <v>6.7213235085057015E-4</v>
      </c>
      <c r="H237" s="58">
        <v>0.99243804102983946</v>
      </c>
      <c r="I237" s="58">
        <v>0.95408310431335741</v>
      </c>
      <c r="J237" s="58">
        <f t="shared" si="32"/>
        <v>2.4351992686522106E-3</v>
      </c>
      <c r="K237" s="58">
        <f t="shared" si="33"/>
        <v>1.9006855685590003</v>
      </c>
      <c r="L237" s="58">
        <f t="shared" si="28"/>
        <v>4.6285481064926885E-3</v>
      </c>
      <c r="N237" s="58">
        <v>0.99041609226112193</v>
      </c>
      <c r="O237" s="58">
        <v>0.95308330409473929</v>
      </c>
      <c r="P237" s="58">
        <f t="shared" si="34"/>
        <v>2.6396258800864825E-4</v>
      </c>
      <c r="Q237" s="123">
        <f t="shared" si="35"/>
        <v>1.9054683128111447</v>
      </c>
      <c r="R237" s="58">
        <f t="shared" si="29"/>
        <v>5.0297234721810222E-4</v>
      </c>
    </row>
    <row r="238" spans="2:18" x14ac:dyDescent="0.25">
      <c r="B238" s="58">
        <v>0.9940754651331829</v>
      </c>
      <c r="C238" s="58">
        <v>0.97322843915027857</v>
      </c>
      <c r="D238" s="58">
        <f t="shared" si="30"/>
        <v>5.2429512095730768E-4</v>
      </c>
      <c r="E238" s="58">
        <f t="shared" si="31"/>
        <v>1.9448957219129266</v>
      </c>
      <c r="F238" s="58">
        <f t="shared" si="27"/>
        <v>1.0196993377696881E-3</v>
      </c>
      <c r="H238" s="58">
        <v>0.992705991758429</v>
      </c>
      <c r="I238" s="58">
        <v>0.95492553662550295</v>
      </c>
      <c r="J238" s="58">
        <f t="shared" si="32"/>
        <v>2.6795072858953883E-4</v>
      </c>
      <c r="K238" s="58">
        <f t="shared" si="33"/>
        <v>1.9090086409388602</v>
      </c>
      <c r="L238" s="58">
        <f t="shared" si="28"/>
        <v>5.1152025622329292E-4</v>
      </c>
      <c r="N238" s="58">
        <v>0.99059880027856084</v>
      </c>
      <c r="O238" s="58">
        <v>0.95362717107569417</v>
      </c>
      <c r="P238" s="58">
        <f t="shared" si="34"/>
        <v>1.8270801743891507E-4</v>
      </c>
      <c r="Q238" s="123">
        <f t="shared" si="35"/>
        <v>1.9067104751704336</v>
      </c>
      <c r="R238" s="58">
        <f t="shared" si="29"/>
        <v>3.4837129074840163E-4</v>
      </c>
    </row>
    <row r="239" spans="2:18" x14ac:dyDescent="0.25">
      <c r="B239" s="58">
        <v>0.99421178186463177</v>
      </c>
      <c r="C239" s="58">
        <v>0.97363543431157673</v>
      </c>
      <c r="D239" s="58">
        <f t="shared" si="30"/>
        <v>1.3631673144887113E-4</v>
      </c>
      <c r="E239" s="58">
        <f t="shared" si="31"/>
        <v>1.9468638734618553</v>
      </c>
      <c r="F239" s="58">
        <f t="shared" si="27"/>
        <v>2.6539011980620874E-4</v>
      </c>
      <c r="H239" s="58">
        <v>0.99309169246117379</v>
      </c>
      <c r="I239" s="58">
        <v>0.95615663917222504</v>
      </c>
      <c r="J239" s="58">
        <f t="shared" si="32"/>
        <v>3.8570070274479562E-4</v>
      </c>
      <c r="K239" s="58">
        <f t="shared" si="33"/>
        <v>1.9110821757977279</v>
      </c>
      <c r="L239" s="58">
        <f t="shared" si="28"/>
        <v>7.3710573820823667E-4</v>
      </c>
      <c r="N239" s="58">
        <v>0.99114141554643242</v>
      </c>
      <c r="O239" s="58">
        <v>0.95532651218046116</v>
      </c>
      <c r="P239" s="58">
        <f t="shared" si="34"/>
        <v>5.4261526787158232E-4</v>
      </c>
      <c r="Q239" s="123">
        <f t="shared" si="35"/>
        <v>1.9089536832561553</v>
      </c>
      <c r="R239" s="58">
        <f t="shared" si="29"/>
        <v>1.0358274141944823E-3</v>
      </c>
    </row>
    <row r="240" spans="2:18" x14ac:dyDescent="0.25">
      <c r="B240" s="58">
        <v>0.99426421137672749</v>
      </c>
      <c r="C240" s="58">
        <v>0.97380433711282333</v>
      </c>
      <c r="D240" s="58">
        <f t="shared" si="30"/>
        <v>5.2429512095719666E-5</v>
      </c>
      <c r="E240" s="58">
        <f t="shared" si="31"/>
        <v>1.9474397714244001</v>
      </c>
      <c r="F240" s="58">
        <f t="shared" si="27"/>
        <v>1.0210331705158112E-4</v>
      </c>
      <c r="H240" s="58">
        <v>0.99313480564068735</v>
      </c>
      <c r="I240" s="58">
        <v>0.95630635061127633</v>
      </c>
      <c r="J240" s="58">
        <f t="shared" si="32"/>
        <v>4.3113179513554201E-5</v>
      </c>
      <c r="K240" s="58">
        <f t="shared" si="33"/>
        <v>1.9124629897835015</v>
      </c>
      <c r="L240" s="58">
        <f t="shared" si="28"/>
        <v>8.2452360191564674E-5</v>
      </c>
      <c r="N240" s="58">
        <v>0.99123368768589282</v>
      </c>
      <c r="O240" s="58">
        <v>0.95562290959836527</v>
      </c>
      <c r="P240" s="58">
        <f t="shared" si="34"/>
        <v>9.2272139460392033E-5</v>
      </c>
      <c r="Q240" s="123">
        <f t="shared" si="35"/>
        <v>1.9109494217788265</v>
      </c>
      <c r="R240" s="58">
        <f t="shared" si="29"/>
        <v>1.763273915481314E-4</v>
      </c>
    </row>
    <row r="241" spans="2:18" x14ac:dyDescent="0.25">
      <c r="B241" s="58">
        <v>0.99503444857260648</v>
      </c>
      <c r="C241" s="58">
        <v>0.97645608492538827</v>
      </c>
      <c r="D241" s="58">
        <f t="shared" si="30"/>
        <v>7.7023719587898665E-4</v>
      </c>
      <c r="E241" s="58">
        <f t="shared" si="31"/>
        <v>1.9502604220382116</v>
      </c>
      <c r="F241" s="58">
        <f t="shared" si="27"/>
        <v>1.5021631187044811E-3</v>
      </c>
      <c r="H241" s="58">
        <v>0.99367766083649767</v>
      </c>
      <c r="I241" s="58">
        <v>0.95821786560900013</v>
      </c>
      <c r="J241" s="58">
        <f t="shared" si="32"/>
        <v>5.4285519581032116E-4</v>
      </c>
      <c r="K241" s="58">
        <f t="shared" si="33"/>
        <v>1.9145242162202765</v>
      </c>
      <c r="L241" s="58">
        <f t="shared" si="28"/>
        <v>1.0393094182798597E-3</v>
      </c>
      <c r="N241" s="58">
        <v>0.99369978685594851</v>
      </c>
      <c r="O241" s="58">
        <v>0.96357867112547868</v>
      </c>
      <c r="P241" s="58">
        <f t="shared" si="34"/>
        <v>2.4660991700556911E-3</v>
      </c>
      <c r="Q241" s="123">
        <f t="shared" si="35"/>
        <v>1.9192015807238438</v>
      </c>
      <c r="R241" s="58">
        <f t="shared" si="29"/>
        <v>4.7329414253926422E-3</v>
      </c>
    </row>
    <row r="242" spans="2:18" x14ac:dyDescent="0.25">
      <c r="B242" s="58">
        <v>0.99516647561670213</v>
      </c>
      <c r="C242" s="58">
        <v>0.9769126981956322</v>
      </c>
      <c r="D242" s="58">
        <f t="shared" si="30"/>
        <v>1.3202704409565058E-4</v>
      </c>
      <c r="E242" s="58">
        <f t="shared" si="31"/>
        <v>1.9533687831210205</v>
      </c>
      <c r="F242" s="58">
        <f t="shared" si="27"/>
        <v>2.5789750646418628E-4</v>
      </c>
      <c r="H242" s="58">
        <v>0.99428402684513972</v>
      </c>
      <c r="I242" s="58">
        <v>0.96035476832579258</v>
      </c>
      <c r="J242" s="58">
        <f t="shared" si="32"/>
        <v>6.0636600864205636E-4</v>
      </c>
      <c r="K242" s="58">
        <f t="shared" si="33"/>
        <v>1.9185726339347928</v>
      </c>
      <c r="L242" s="58">
        <f t="shared" si="28"/>
        <v>1.1633572303289175E-3</v>
      </c>
      <c r="N242" s="58">
        <v>0.99407667952508771</v>
      </c>
      <c r="O242" s="58">
        <v>0.96481550141411132</v>
      </c>
      <c r="P242" s="58">
        <f t="shared" si="34"/>
        <v>3.7689266913920605E-4</v>
      </c>
      <c r="Q242" s="123">
        <f t="shared" si="35"/>
        <v>1.9283941725395901</v>
      </c>
      <c r="R242" s="58">
        <f t="shared" si="29"/>
        <v>7.2679762684093674E-4</v>
      </c>
    </row>
    <row r="243" spans="2:18" x14ac:dyDescent="0.25">
      <c r="B243" s="58">
        <v>0.99556160348513267</v>
      </c>
      <c r="C243" s="58">
        <v>0.97828745717484866</v>
      </c>
      <c r="D243" s="58">
        <f t="shared" si="30"/>
        <v>3.9512786843054482E-4</v>
      </c>
      <c r="E243" s="58">
        <f t="shared" si="31"/>
        <v>1.955200155370481</v>
      </c>
      <c r="F243" s="58">
        <f t="shared" si="27"/>
        <v>7.7255406974660818E-4</v>
      </c>
      <c r="H243" s="58">
        <v>0.99498218220371393</v>
      </c>
      <c r="I243" s="58">
        <v>0.96281638842529416</v>
      </c>
      <c r="J243" s="58">
        <f t="shared" si="32"/>
        <v>6.9815535857420397E-4</v>
      </c>
      <c r="K243" s="58">
        <f t="shared" si="33"/>
        <v>1.9231711567510867</v>
      </c>
      <c r="L243" s="58">
        <f t="shared" si="28"/>
        <v>1.3426722485411215E-3</v>
      </c>
      <c r="N243" s="58">
        <v>0.99477078636520766</v>
      </c>
      <c r="O243" s="58">
        <v>0.96715714499247019</v>
      </c>
      <c r="P243" s="58">
        <f t="shared" si="34"/>
        <v>6.9410684011994572E-4</v>
      </c>
      <c r="Q243" s="123">
        <f t="shared" si="35"/>
        <v>1.9319726464065816</v>
      </c>
      <c r="R243" s="58">
        <f t="shared" si="29"/>
        <v>1.3409954287954416E-3</v>
      </c>
    </row>
    <row r="244" spans="2:18" x14ac:dyDescent="0.25">
      <c r="B244" s="58">
        <v>0.99606540343317973</v>
      </c>
      <c r="C244" s="58">
        <v>0.98004436139129536</v>
      </c>
      <c r="D244" s="58">
        <f t="shared" si="30"/>
        <v>5.0379994804705674E-4</v>
      </c>
      <c r="E244" s="58">
        <f t="shared" si="31"/>
        <v>1.958331818566144</v>
      </c>
      <c r="F244" s="58">
        <f t="shared" si="27"/>
        <v>9.8660746845252159E-4</v>
      </c>
      <c r="H244" s="58">
        <v>0.99518940361492425</v>
      </c>
      <c r="I244" s="58">
        <v>0.96356295661759617</v>
      </c>
      <c r="J244" s="58">
        <f t="shared" si="32"/>
        <v>2.0722141121032323E-4</v>
      </c>
      <c r="K244" s="58">
        <f t="shared" si="33"/>
        <v>1.9263793450428903</v>
      </c>
      <c r="L244" s="58">
        <f t="shared" si="28"/>
        <v>3.9918704640620593E-4</v>
      </c>
      <c r="N244" s="58">
        <v>0.99499985998506202</v>
      </c>
      <c r="O244" s="58">
        <v>0.96797402683424683</v>
      </c>
      <c r="P244" s="58">
        <f t="shared" si="34"/>
        <v>2.2907361985435859E-4</v>
      </c>
      <c r="Q244" s="123">
        <f t="shared" si="35"/>
        <v>1.935131171826717</v>
      </c>
      <c r="R244" s="58">
        <f t="shared" si="29"/>
        <v>4.4328750242335287E-4</v>
      </c>
    </row>
    <row r="245" spans="2:18" x14ac:dyDescent="0.25">
      <c r="B245" s="58">
        <v>0.99613165527119163</v>
      </c>
      <c r="C245" s="58">
        <v>0.98028736820977014</v>
      </c>
      <c r="D245" s="58">
        <f t="shared" si="30"/>
        <v>6.6251838011899267E-5</v>
      </c>
      <c r="E245" s="58">
        <f t="shared" si="31"/>
        <v>1.9603317296010654</v>
      </c>
      <c r="F245" s="58">
        <f t="shared" si="27"/>
        <v>1.298755801991161E-4</v>
      </c>
      <c r="H245" s="58">
        <v>0.99539569786098359</v>
      </c>
      <c r="I245" s="58">
        <v>0.9643893649880777</v>
      </c>
      <c r="J245" s="58">
        <f t="shared" si="32"/>
        <v>2.0629424605933533E-4</v>
      </c>
      <c r="K245" s="58">
        <f t="shared" si="33"/>
        <v>1.927952321605674</v>
      </c>
      <c r="L245" s="58">
        <f t="shared" si="28"/>
        <v>3.9772547062398773E-4</v>
      </c>
      <c r="N245" s="58">
        <v>0.99512380763508346</v>
      </c>
      <c r="O245" s="58">
        <v>0.96846767419552771</v>
      </c>
      <c r="P245" s="58">
        <f t="shared" si="34"/>
        <v>1.239476500214387E-4</v>
      </c>
      <c r="Q245" s="123">
        <f t="shared" si="35"/>
        <v>1.9364417010297745</v>
      </c>
      <c r="R245" s="58">
        <f t="shared" si="29"/>
        <v>2.4001739824615792E-4</v>
      </c>
    </row>
    <row r="246" spans="2:18" x14ac:dyDescent="0.25">
      <c r="B246" s="58">
        <v>0.99630181286953867</v>
      </c>
      <c r="C246" s="58">
        <v>0.9809150084208188</v>
      </c>
      <c r="D246" s="58">
        <f t="shared" si="30"/>
        <v>1.7015759834704269E-4</v>
      </c>
      <c r="E246" s="58">
        <f t="shared" si="31"/>
        <v>1.9612023766305891</v>
      </c>
      <c r="F246" s="58">
        <f t="shared" si="27"/>
        <v>3.3371348627997334E-4</v>
      </c>
      <c r="H246" s="58">
        <v>0.99551622933059136</v>
      </c>
      <c r="I246" s="58">
        <v>0.96496981185614406</v>
      </c>
      <c r="J246" s="58">
        <f t="shared" si="32"/>
        <v>1.2053146960777639E-4</v>
      </c>
      <c r="K246" s="58">
        <f t="shared" si="33"/>
        <v>1.9293591768442218</v>
      </c>
      <c r="L246" s="58">
        <f t="shared" si="28"/>
        <v>2.3254849698628379E-4</v>
      </c>
      <c r="N246" s="58">
        <v>0.99532074667900639</v>
      </c>
      <c r="O246" s="58">
        <v>0.96932693996707842</v>
      </c>
      <c r="P246" s="58">
        <f t="shared" si="34"/>
        <v>1.9693904392292794E-4</v>
      </c>
      <c r="Q246" s="123">
        <f t="shared" si="35"/>
        <v>1.9377946141626061</v>
      </c>
      <c r="R246" s="58">
        <f t="shared" si="29"/>
        <v>3.8162741863218268E-4</v>
      </c>
    </row>
    <row r="247" spans="2:18" x14ac:dyDescent="0.25">
      <c r="B247" s="58">
        <v>0.99648674605765819</v>
      </c>
      <c r="C247" s="58">
        <v>0.98160859688342961</v>
      </c>
      <c r="D247" s="58">
        <f t="shared" si="30"/>
        <v>1.849331881195182E-4</v>
      </c>
      <c r="E247" s="58">
        <f t="shared" si="31"/>
        <v>1.9625236053042485</v>
      </c>
      <c r="F247" s="58">
        <f t="shared" si="27"/>
        <v>3.6293574708872568E-4</v>
      </c>
      <c r="H247" s="58">
        <v>0.99569053637894722</v>
      </c>
      <c r="I247" s="58">
        <v>0.96592329034247437</v>
      </c>
      <c r="J247" s="58">
        <f t="shared" si="32"/>
        <v>1.7430704835585953E-4</v>
      </c>
      <c r="K247" s="58">
        <f t="shared" si="33"/>
        <v>1.9308931021986184</v>
      </c>
      <c r="L247" s="58">
        <f t="shared" si="28"/>
        <v>3.3656827733493017E-4</v>
      </c>
      <c r="N247" s="58">
        <v>0.99607545014802568</v>
      </c>
      <c r="O247" s="58">
        <v>0.97263874513578763</v>
      </c>
      <c r="P247" s="58">
        <f t="shared" si="34"/>
        <v>7.5470346901929108E-4</v>
      </c>
      <c r="Q247" s="123">
        <f t="shared" si="35"/>
        <v>1.9419656851028662</v>
      </c>
      <c r="R247" s="58">
        <f t="shared" si="29"/>
        <v>1.4656082392635573E-3</v>
      </c>
    </row>
    <row r="248" spans="2:18" x14ac:dyDescent="0.25">
      <c r="B248" s="58">
        <v>0.99696814430508252</v>
      </c>
      <c r="C248" s="58">
        <v>0.98352566709705103</v>
      </c>
      <c r="D248" s="58">
        <f t="shared" si="30"/>
        <v>4.8139824742432502E-4</v>
      </c>
      <c r="E248" s="58">
        <f t="shared" si="31"/>
        <v>1.9651342639804805</v>
      </c>
      <c r="F248" s="58">
        <f t="shared" si="27"/>
        <v>9.4601219063369425E-4</v>
      </c>
      <c r="H248" s="58">
        <v>0.99668584816836203</v>
      </c>
      <c r="I248" s="58">
        <v>0.97158999821878467</v>
      </c>
      <c r="J248" s="58">
        <f t="shared" si="32"/>
        <v>9.9531178941481002E-4</v>
      </c>
      <c r="K248" s="58">
        <f t="shared" si="33"/>
        <v>1.9375132885612589</v>
      </c>
      <c r="L248" s="58">
        <f t="shared" si="28"/>
        <v>1.9284298182528797E-3</v>
      </c>
      <c r="N248" s="58">
        <v>0.996282029564728</v>
      </c>
      <c r="O248" s="58">
        <v>0.97369463265301615</v>
      </c>
      <c r="P248" s="58">
        <f t="shared" si="34"/>
        <v>2.0657941670232383E-4</v>
      </c>
      <c r="Q248" s="123">
        <f t="shared" si="35"/>
        <v>1.9463333777888039</v>
      </c>
      <c r="R248" s="58">
        <f t="shared" si="29"/>
        <v>4.0207241389187478E-4</v>
      </c>
    </row>
    <row r="249" spans="2:18" x14ac:dyDescent="0.25">
      <c r="B249" s="58">
        <v>0.99777174573593164</v>
      </c>
      <c r="C249" s="58">
        <v>0.98677862134032979</v>
      </c>
      <c r="D249" s="58">
        <f t="shared" si="30"/>
        <v>8.0360143084912128E-4</v>
      </c>
      <c r="E249" s="58">
        <f t="shared" si="31"/>
        <v>1.9703042884373807</v>
      </c>
      <c r="F249" s="58">
        <f t="shared" si="27"/>
        <v>1.5833393453964389E-3</v>
      </c>
      <c r="H249" s="58">
        <v>0.99742943461932687</v>
      </c>
      <c r="I249" s="58">
        <v>0.97584945488985764</v>
      </c>
      <c r="J249" s="58">
        <f t="shared" si="32"/>
        <v>7.4358645096483933E-4</v>
      </c>
      <c r="K249" s="58">
        <f t="shared" si="33"/>
        <v>1.9474394531086423</v>
      </c>
      <c r="L249" s="58">
        <f t="shared" si="28"/>
        <v>1.4480895914059629E-3</v>
      </c>
      <c r="N249" s="58">
        <v>0.99743933336363166</v>
      </c>
      <c r="O249" s="58">
        <v>0.980160695913327</v>
      </c>
      <c r="P249" s="58">
        <f t="shared" si="34"/>
        <v>1.1573037989036639E-3</v>
      </c>
      <c r="Q249" s="123">
        <f t="shared" si="35"/>
        <v>1.9538553285663431</v>
      </c>
      <c r="R249" s="58">
        <f t="shared" si="29"/>
        <v>2.2612041942579953E-3</v>
      </c>
    </row>
    <row r="250" spans="2:18" x14ac:dyDescent="0.25">
      <c r="B250" s="58">
        <v>0.99839661019372705</v>
      </c>
      <c r="C250" s="58">
        <v>0.98971829801827993</v>
      </c>
      <c r="D250" s="58">
        <f t="shared" si="30"/>
        <v>6.2486445779541544E-4</v>
      </c>
      <c r="E250" s="58">
        <f t="shared" si="31"/>
        <v>1.9764969193586097</v>
      </c>
      <c r="F250" s="58">
        <f t="shared" si="27"/>
        <v>1.2350426758493266E-3</v>
      </c>
      <c r="H250" s="58">
        <v>0.99805573467871178</v>
      </c>
      <c r="I250" s="58">
        <v>0.98134125789314364</v>
      </c>
      <c r="J250" s="58">
        <f t="shared" si="32"/>
        <v>6.2630005938490996E-4</v>
      </c>
      <c r="K250" s="58">
        <f t="shared" si="33"/>
        <v>1.9571907127830013</v>
      </c>
      <c r="L250" s="58">
        <f t="shared" si="28"/>
        <v>1.225788659643588E-3</v>
      </c>
      <c r="N250" s="58">
        <v>0.99787452733481796</v>
      </c>
      <c r="O250" s="58">
        <v>0.98261377209889667</v>
      </c>
      <c r="P250" s="58">
        <f t="shared" si="34"/>
        <v>4.3519397118629843E-4</v>
      </c>
      <c r="Q250" s="123">
        <f t="shared" si="35"/>
        <v>1.9627744680122237</v>
      </c>
      <c r="R250" s="58">
        <f t="shared" si="29"/>
        <v>8.5418761527731387E-4</v>
      </c>
    </row>
    <row r="251" spans="2:18" x14ac:dyDescent="0.25">
      <c r="B251" s="58">
        <v>0.99985176747034754</v>
      </c>
      <c r="C251" s="58">
        <v>0.99899787379841631</v>
      </c>
      <c r="D251" s="58">
        <f t="shared" si="30"/>
        <v>1.455157276620489E-3</v>
      </c>
      <c r="E251" s="58">
        <f t="shared" si="31"/>
        <v>1.9887161718166961</v>
      </c>
      <c r="F251" s="58">
        <f t="shared" si="27"/>
        <v>2.8938948085519079E-3</v>
      </c>
      <c r="H251" s="58">
        <v>0.99850401902913755</v>
      </c>
      <c r="I251" s="58">
        <v>0.98540291618446918</v>
      </c>
      <c r="J251" s="58">
        <f t="shared" si="32"/>
        <v>4.4828435042576498E-4</v>
      </c>
      <c r="K251" s="58">
        <f t="shared" si="33"/>
        <v>1.9667441740776128</v>
      </c>
      <c r="L251" s="58">
        <f t="shared" si="28"/>
        <v>8.8166063453004031E-4</v>
      </c>
      <c r="N251" s="58">
        <v>0.99851630072270658</v>
      </c>
      <c r="O251" s="58">
        <v>0.98636635120006833</v>
      </c>
      <c r="P251" s="58">
        <f t="shared" si="34"/>
        <v>6.4177338788862226E-4</v>
      </c>
      <c r="Q251" s="123">
        <f t="shared" si="35"/>
        <v>1.968980123298965</v>
      </c>
      <c r="R251" s="58">
        <f t="shared" si="29"/>
        <v>1.263639044414934E-3</v>
      </c>
    </row>
    <row r="252" spans="2:18" x14ac:dyDescent="0.25">
      <c r="B252" s="58">
        <v>1</v>
      </c>
      <c r="C252" s="58">
        <v>1</v>
      </c>
      <c r="D252" s="58">
        <f t="shared" si="30"/>
        <v>1.4823252965245892E-4</v>
      </c>
      <c r="E252" s="58">
        <f t="shared" si="31"/>
        <v>1.9989978737984164</v>
      </c>
      <c r="F252" s="58">
        <f t="shared" si="27"/>
        <v>2.9631651160302608E-4</v>
      </c>
      <c r="H252" s="58">
        <v>1</v>
      </c>
      <c r="I252" s="58">
        <v>1</v>
      </c>
      <c r="J252" s="58">
        <f t="shared" si="32"/>
        <v>1.4959809708624539E-3</v>
      </c>
      <c r="K252" s="58">
        <f t="shared" si="33"/>
        <v>1.9854029161844693</v>
      </c>
      <c r="L252" s="58">
        <f t="shared" si="28"/>
        <v>2.9701249821067893E-3</v>
      </c>
      <c r="N252" s="58">
        <v>1</v>
      </c>
      <c r="O252" s="58">
        <v>1</v>
      </c>
      <c r="P252" s="58">
        <f t="shared" si="34"/>
        <v>1.4836992772934154E-3</v>
      </c>
      <c r="Q252" s="123">
        <f t="shared" si="35"/>
        <v>1.9863663512000684</v>
      </c>
      <c r="R252" s="58">
        <f t="shared" si="29"/>
        <v>2.9471703197155E-3</v>
      </c>
    </row>
    <row r="253" spans="2:18" x14ac:dyDescent="0.25">
      <c r="F253" s="58">
        <f>SUM(F2:F252)</f>
        <v>0.82430749929895764</v>
      </c>
      <c r="L253" s="59">
        <f>SUM(L2:L252)</f>
        <v>0.78583629061048288</v>
      </c>
      <c r="R253" s="58">
        <f>SUM(R2:R252)</f>
        <v>0.81107196234471635</v>
      </c>
    </row>
    <row r="254" spans="2:18" x14ac:dyDescent="0.25">
      <c r="E254" s="58" t="s">
        <v>300</v>
      </c>
      <c r="F254" s="58">
        <f>1-F253</f>
        <v>0.17569250070104236</v>
      </c>
      <c r="K254" s="58" t="s">
        <v>301</v>
      </c>
      <c r="L254" s="141">
        <f>1-L253</f>
        <v>0.21416370938951712</v>
      </c>
      <c r="Q254" s="58" t="s">
        <v>302</v>
      </c>
      <c r="R254" s="58">
        <f>1-R253</f>
        <v>0.18892803765528365</v>
      </c>
    </row>
    <row r="258" spans="11:12" x14ac:dyDescent="0.25">
      <c r="K258" s="58" t="s">
        <v>300</v>
      </c>
      <c r="L258" s="58">
        <v>0.17569250070104236</v>
      </c>
    </row>
    <row r="259" spans="11:12" x14ac:dyDescent="0.25">
      <c r="K259" s="58" t="s">
        <v>301</v>
      </c>
      <c r="L259" s="58">
        <v>0.21416370938951712</v>
      </c>
    </row>
    <row r="260" spans="11:12" x14ac:dyDescent="0.25">
      <c r="K260" s="58" t="s">
        <v>302</v>
      </c>
      <c r="L260" s="58">
        <v>0.18892803765528365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2"/>
  <sheetViews>
    <sheetView topLeftCell="J1" workbookViewId="0">
      <selection activeCell="M30" sqref="M30"/>
    </sheetView>
  </sheetViews>
  <sheetFormatPr baseColWidth="10" defaultRowHeight="15" x14ac:dyDescent="0.25"/>
  <cols>
    <col min="1" max="1" width="33" bestFit="1" customWidth="1"/>
    <col min="2" max="2" width="21.7109375" bestFit="1" customWidth="1"/>
    <col min="3" max="3" width="15.140625" bestFit="1" customWidth="1"/>
    <col min="5" max="5" width="33" bestFit="1" customWidth="1"/>
    <col min="6" max="6" width="21.28515625" bestFit="1" customWidth="1"/>
    <col min="7" max="7" width="15.140625" bestFit="1" customWidth="1"/>
    <col min="9" max="9" width="17.7109375" bestFit="1" customWidth="1"/>
  </cols>
  <sheetData>
    <row r="1" spans="1:12" x14ac:dyDescent="0.25">
      <c r="A1" t="s">
        <v>256</v>
      </c>
      <c r="B1" t="s">
        <v>315</v>
      </c>
      <c r="C1" t="s">
        <v>305</v>
      </c>
      <c r="E1" t="s">
        <v>256</v>
      </c>
      <c r="F1" t="s">
        <v>314</v>
      </c>
      <c r="G1" t="s">
        <v>306</v>
      </c>
    </row>
    <row r="2" spans="1:12" x14ac:dyDescent="0.25">
      <c r="A2" t="s">
        <v>5</v>
      </c>
      <c r="B2">
        <f>Año2010!C11/1.492</f>
        <v>6373.9946380697047</v>
      </c>
      <c r="C2">
        <v>348</v>
      </c>
      <c r="E2" t="s">
        <v>9</v>
      </c>
      <c r="F2">
        <v>5776.0778859527127</v>
      </c>
      <c r="G2">
        <v>396</v>
      </c>
      <c r="I2" s="159" t="s">
        <v>289</v>
      </c>
      <c r="J2" s="159" t="s">
        <v>286</v>
      </c>
      <c r="K2" s="159" t="s">
        <v>287</v>
      </c>
      <c r="L2" s="159" t="s">
        <v>288</v>
      </c>
    </row>
    <row r="3" spans="1:12" x14ac:dyDescent="0.25">
      <c r="A3" t="s">
        <v>6</v>
      </c>
      <c r="B3">
        <f>Año2010!C12/1.492</f>
        <v>6563.6729222520107</v>
      </c>
      <c r="C3">
        <v>193</v>
      </c>
      <c r="E3" t="s">
        <v>11</v>
      </c>
      <c r="F3">
        <v>6413.7691237830322</v>
      </c>
      <c r="G3">
        <v>157</v>
      </c>
      <c r="I3" s="159" t="s">
        <v>290</v>
      </c>
      <c r="J3" s="159">
        <v>160674</v>
      </c>
      <c r="K3" s="159">
        <f>SUM(G2:G17)</f>
        <v>8117</v>
      </c>
      <c r="L3" s="159">
        <f>SUM(C2:C15)</f>
        <v>8732</v>
      </c>
    </row>
    <row r="4" spans="1:12" x14ac:dyDescent="0.25">
      <c r="A4" t="s">
        <v>7</v>
      </c>
      <c r="B4">
        <f>Año2010!C13/1.492</f>
        <v>6907.5067024128684</v>
      </c>
      <c r="C4">
        <v>166</v>
      </c>
      <c r="E4" t="s">
        <v>5</v>
      </c>
      <c r="F4">
        <v>6603.6161335187762</v>
      </c>
      <c r="G4">
        <v>343</v>
      </c>
      <c r="I4" s="159" t="s">
        <v>291</v>
      </c>
      <c r="J4" s="159">
        <v>476202</v>
      </c>
      <c r="K4" s="159">
        <f>SUM(G18:G51)</f>
        <v>226407</v>
      </c>
      <c r="L4" s="159">
        <f>SUM(C16:C57)</f>
        <v>201940</v>
      </c>
    </row>
    <row r="5" spans="1:12" x14ac:dyDescent="0.25">
      <c r="A5" t="s">
        <v>8</v>
      </c>
      <c r="B5">
        <f>Año2010!C14/1.492</f>
        <v>7077.7479892761394</v>
      </c>
      <c r="C5">
        <v>253</v>
      </c>
      <c r="E5" t="s">
        <v>8</v>
      </c>
      <c r="F5">
        <v>6927.6773296244783</v>
      </c>
      <c r="G5">
        <v>239</v>
      </c>
      <c r="I5" s="159" t="s">
        <v>292</v>
      </c>
      <c r="J5" s="159">
        <v>285422</v>
      </c>
      <c r="K5" s="159">
        <f>SUM(G52:G77)</f>
        <v>183909</v>
      </c>
      <c r="L5" s="159">
        <f>SUM(C58:C94)</f>
        <v>215112</v>
      </c>
    </row>
    <row r="6" spans="1:12" x14ac:dyDescent="0.25">
      <c r="A6" t="s">
        <v>9</v>
      </c>
      <c r="B6">
        <f>Año2010!C15/1.492</f>
        <v>7083.7801608579093</v>
      </c>
      <c r="C6">
        <v>408</v>
      </c>
      <c r="E6" t="s">
        <v>7</v>
      </c>
      <c r="F6">
        <v>7361.6133518776078</v>
      </c>
      <c r="G6">
        <v>166</v>
      </c>
      <c r="I6" s="159" t="s">
        <v>295</v>
      </c>
      <c r="J6" s="159">
        <v>932822</v>
      </c>
      <c r="K6" s="159">
        <f>SUM(G78:G101)</f>
        <v>221319</v>
      </c>
      <c r="L6" s="159">
        <f>SUM(C95:C117)</f>
        <v>331887</v>
      </c>
    </row>
    <row r="7" spans="1:12" x14ac:dyDescent="0.25">
      <c r="A7" t="s">
        <v>10</v>
      </c>
      <c r="B7">
        <f>Año2010!C16/1.492</f>
        <v>7435.6568364611257</v>
      </c>
      <c r="C7">
        <v>323</v>
      </c>
      <c r="E7" t="s">
        <v>22</v>
      </c>
      <c r="F7">
        <v>7397.0792767732964</v>
      </c>
      <c r="G7">
        <v>371</v>
      </c>
      <c r="I7" s="159" t="s">
        <v>296</v>
      </c>
      <c r="J7" s="159">
        <v>95812</v>
      </c>
      <c r="K7" s="159">
        <f>SUM(G102:G127)</f>
        <v>175418</v>
      </c>
      <c r="L7" s="159">
        <f>SUM(C118:C142)</f>
        <v>543360</v>
      </c>
    </row>
    <row r="8" spans="1:12" x14ac:dyDescent="0.25">
      <c r="A8" t="s">
        <v>11</v>
      </c>
      <c r="B8">
        <f>Año2010!C17/1.492</f>
        <v>7470.5093833780165</v>
      </c>
      <c r="C8">
        <v>159</v>
      </c>
      <c r="E8" t="s">
        <v>13</v>
      </c>
      <c r="F8">
        <v>7755.9109874826154</v>
      </c>
      <c r="G8">
        <v>1417</v>
      </c>
      <c r="I8" s="159" t="s">
        <v>293</v>
      </c>
      <c r="J8" s="159">
        <v>110720</v>
      </c>
      <c r="K8" s="159">
        <f>SUM(G128:G183)</f>
        <v>1162699</v>
      </c>
      <c r="L8" s="159">
        <f>SUM(C143:C196)</f>
        <v>753077</v>
      </c>
    </row>
    <row r="9" spans="1:12" x14ac:dyDescent="0.25">
      <c r="A9" t="s">
        <v>12</v>
      </c>
      <c r="B9">
        <f>Año2010!C18/1.492</f>
        <v>8303.6193029490623</v>
      </c>
      <c r="C9">
        <v>1497</v>
      </c>
      <c r="E9" t="s">
        <v>6</v>
      </c>
      <c r="F9">
        <v>7808.0667593880389</v>
      </c>
      <c r="G9">
        <v>184</v>
      </c>
      <c r="I9" s="159" t="s">
        <v>294</v>
      </c>
      <c r="J9" s="159">
        <v>36403</v>
      </c>
      <c r="K9" s="159">
        <f>SUM(G184:G252)</f>
        <v>179244</v>
      </c>
      <c r="L9" s="159">
        <f>SUM(C197:C252)</f>
        <v>124231</v>
      </c>
    </row>
    <row r="10" spans="1:12" x14ac:dyDescent="0.25">
      <c r="A10" t="s">
        <v>13</v>
      </c>
      <c r="B10">
        <f>Año2010!C19/1.492</f>
        <v>8550.9383378016082</v>
      </c>
      <c r="C10">
        <v>1487</v>
      </c>
      <c r="E10" t="s">
        <v>42</v>
      </c>
      <c r="F10">
        <v>7933.9360222531295</v>
      </c>
      <c r="G10">
        <v>1716</v>
      </c>
    </row>
    <row r="11" spans="1:12" x14ac:dyDescent="0.25">
      <c r="A11" t="s">
        <v>14</v>
      </c>
      <c r="B11">
        <f>Año2010!C20/1.492</f>
        <v>8552.9490616621988</v>
      </c>
      <c r="C11">
        <v>262</v>
      </c>
      <c r="E11" t="s">
        <v>10</v>
      </c>
      <c r="F11">
        <v>8057.719054242003</v>
      </c>
      <c r="G11">
        <v>321</v>
      </c>
    </row>
    <row r="12" spans="1:12" x14ac:dyDescent="0.25">
      <c r="A12" t="s">
        <v>15</v>
      </c>
      <c r="B12">
        <f>Año2010!C21/1.492</f>
        <v>8760.0536193029493</v>
      </c>
      <c r="C12">
        <v>128</v>
      </c>
      <c r="E12" t="s">
        <v>14</v>
      </c>
      <c r="F12">
        <v>8146.7315716272606</v>
      </c>
      <c r="G12">
        <v>263</v>
      </c>
    </row>
    <row r="13" spans="1:12" x14ac:dyDescent="0.25">
      <c r="A13" t="s">
        <v>16</v>
      </c>
      <c r="B13">
        <f>Año2010!C22/1.492</f>
        <v>8823.0563002680974</v>
      </c>
      <c r="C13">
        <v>511</v>
      </c>
      <c r="E13" t="s">
        <v>187</v>
      </c>
      <c r="F13">
        <v>8421.4186369958279</v>
      </c>
      <c r="G13">
        <v>286</v>
      </c>
    </row>
    <row r="14" spans="1:12" x14ac:dyDescent="0.25">
      <c r="A14" t="s">
        <v>17</v>
      </c>
      <c r="B14">
        <f>Año2010!C23/1.492</f>
        <v>8841.1528150134054</v>
      </c>
      <c r="C14">
        <v>1670</v>
      </c>
      <c r="E14" t="s">
        <v>32</v>
      </c>
      <c r="F14">
        <v>8564.6731571627261</v>
      </c>
      <c r="G14">
        <v>870</v>
      </c>
    </row>
    <row r="15" spans="1:12" x14ac:dyDescent="0.25">
      <c r="A15" t="s">
        <v>18</v>
      </c>
      <c r="B15">
        <f>Año2010!C24/1.492</f>
        <v>8957.774798927614</v>
      </c>
      <c r="C15">
        <v>1327</v>
      </c>
      <c r="E15" t="s">
        <v>19</v>
      </c>
      <c r="F15">
        <v>8743.3936022253129</v>
      </c>
      <c r="G15">
        <v>551</v>
      </c>
    </row>
    <row r="16" spans="1:12" x14ac:dyDescent="0.25">
      <c r="A16" t="s">
        <v>19</v>
      </c>
      <c r="B16">
        <f>Año2010!C25/1.492</f>
        <v>9077.0777479892768</v>
      </c>
      <c r="C16">
        <v>558</v>
      </c>
      <c r="E16" t="s">
        <v>33</v>
      </c>
      <c r="F16">
        <v>8764.2559109874837</v>
      </c>
      <c r="G16">
        <v>399</v>
      </c>
    </row>
    <row r="17" spans="1:7" x14ac:dyDescent="0.25">
      <c r="A17" t="s">
        <v>20</v>
      </c>
      <c r="B17">
        <f>Año2010!C26/1.492</f>
        <v>9128.6863270777485</v>
      </c>
      <c r="C17">
        <v>167</v>
      </c>
      <c r="E17" t="s">
        <v>35</v>
      </c>
      <c r="F17">
        <v>8918.6369958275391</v>
      </c>
      <c r="G17">
        <v>438</v>
      </c>
    </row>
    <row r="18" spans="1:7" x14ac:dyDescent="0.25">
      <c r="A18" t="s">
        <v>21</v>
      </c>
      <c r="B18">
        <f>Año2010!C27/1.492</f>
        <v>9138.0697050938343</v>
      </c>
      <c r="C18">
        <v>729</v>
      </c>
      <c r="E18" t="s">
        <v>38</v>
      </c>
      <c r="F18">
        <v>9040.3337969401946</v>
      </c>
      <c r="G18">
        <v>347</v>
      </c>
    </row>
    <row r="19" spans="1:7" x14ac:dyDescent="0.25">
      <c r="A19" t="s">
        <v>22</v>
      </c>
      <c r="B19">
        <f>Año2010!C28/1.492</f>
        <v>9166.8900804289551</v>
      </c>
      <c r="C19">
        <v>390</v>
      </c>
      <c r="E19" t="s">
        <v>34</v>
      </c>
      <c r="F19">
        <v>9346.3143254520164</v>
      </c>
      <c r="G19">
        <v>7490</v>
      </c>
    </row>
    <row r="20" spans="1:7" x14ac:dyDescent="0.25">
      <c r="A20" t="s">
        <v>23</v>
      </c>
      <c r="B20">
        <f>Año2010!C29/1.492</f>
        <v>9184.3163538873996</v>
      </c>
      <c r="C20">
        <v>325</v>
      </c>
      <c r="E20" t="s">
        <v>17</v>
      </c>
      <c r="F20">
        <v>9383.8664812239222</v>
      </c>
      <c r="G20">
        <v>1654</v>
      </c>
    </row>
    <row r="21" spans="1:7" x14ac:dyDescent="0.25">
      <c r="A21" t="s">
        <v>24</v>
      </c>
      <c r="B21">
        <f>Año2010!C30/1.492</f>
        <v>9227.8820375335126</v>
      </c>
      <c r="C21">
        <v>896</v>
      </c>
      <c r="E21" t="s">
        <v>37</v>
      </c>
      <c r="F21">
        <v>9471.4881780250344</v>
      </c>
      <c r="G21">
        <v>4146</v>
      </c>
    </row>
    <row r="22" spans="1:7" x14ac:dyDescent="0.25">
      <c r="A22" t="s">
        <v>25</v>
      </c>
      <c r="B22">
        <f>Año2010!C31/1.492</f>
        <v>9294.2359249329766</v>
      </c>
      <c r="C22">
        <v>450</v>
      </c>
      <c r="E22" t="s">
        <v>54</v>
      </c>
      <c r="F22">
        <v>9475.6606397774685</v>
      </c>
      <c r="G22">
        <v>12242</v>
      </c>
    </row>
    <row r="23" spans="1:7" x14ac:dyDescent="0.25">
      <c r="A23" t="s">
        <v>26</v>
      </c>
      <c r="B23">
        <f>Año2010!C32/1.492</f>
        <v>9322.3860589812339</v>
      </c>
      <c r="C23">
        <v>529</v>
      </c>
      <c r="E23" t="s">
        <v>29</v>
      </c>
      <c r="F23">
        <v>9505.5632823365795</v>
      </c>
      <c r="G23">
        <v>180</v>
      </c>
    </row>
    <row r="24" spans="1:7" x14ac:dyDescent="0.25">
      <c r="A24" t="s">
        <v>27</v>
      </c>
      <c r="B24">
        <f>Año2010!C33/1.492</f>
        <v>9363.2707774798928</v>
      </c>
      <c r="C24">
        <v>1455</v>
      </c>
      <c r="E24" t="s">
        <v>20</v>
      </c>
      <c r="F24">
        <v>9616.1335187760778</v>
      </c>
      <c r="G24">
        <v>158</v>
      </c>
    </row>
    <row r="25" spans="1:7" x14ac:dyDescent="0.25">
      <c r="A25" t="s">
        <v>28</v>
      </c>
      <c r="B25">
        <f>Año2010!C34/1.492</f>
        <v>9405.4959785522788</v>
      </c>
      <c r="C25">
        <v>415</v>
      </c>
      <c r="E25" t="s">
        <v>16</v>
      </c>
      <c r="F25">
        <v>9678.7204450625868</v>
      </c>
      <c r="G25">
        <v>486</v>
      </c>
    </row>
    <row r="26" spans="1:7" x14ac:dyDescent="0.25">
      <c r="A26" t="s">
        <v>29</v>
      </c>
      <c r="B26">
        <f>Año2010!C35/1.492</f>
        <v>9441.0187667560331</v>
      </c>
      <c r="C26">
        <v>191</v>
      </c>
      <c r="E26" t="s">
        <v>44</v>
      </c>
      <c r="F26">
        <v>9690.5424200278176</v>
      </c>
      <c r="G26">
        <v>409</v>
      </c>
    </row>
    <row r="27" spans="1:7" x14ac:dyDescent="0.25">
      <c r="A27" t="s">
        <v>30</v>
      </c>
      <c r="B27">
        <f>Año2010!C36/1.492</f>
        <v>9465.1474530831092</v>
      </c>
      <c r="C27">
        <v>183</v>
      </c>
      <c r="E27" t="s">
        <v>60</v>
      </c>
      <c r="F27">
        <v>9715.5771905424208</v>
      </c>
      <c r="G27">
        <v>611</v>
      </c>
    </row>
    <row r="28" spans="1:7" x14ac:dyDescent="0.25">
      <c r="A28" t="s">
        <v>31</v>
      </c>
      <c r="B28">
        <f>Año2010!C37/1.492</f>
        <v>9668.2305630026804</v>
      </c>
      <c r="C28">
        <v>1530</v>
      </c>
      <c r="E28" t="s">
        <v>94</v>
      </c>
      <c r="F28">
        <v>9929.0681502086227</v>
      </c>
      <c r="G28">
        <v>190</v>
      </c>
    </row>
    <row r="29" spans="1:7" x14ac:dyDescent="0.25">
      <c r="A29" t="s">
        <v>32</v>
      </c>
      <c r="B29">
        <f>Año2010!C38/1.492</f>
        <v>9672.2520107238615</v>
      </c>
      <c r="C29">
        <v>869</v>
      </c>
      <c r="E29" t="s">
        <v>47</v>
      </c>
      <c r="F29">
        <v>9960.3616133518772</v>
      </c>
      <c r="G29">
        <v>4197</v>
      </c>
    </row>
    <row r="30" spans="1:7" x14ac:dyDescent="0.25">
      <c r="A30" t="s">
        <v>33</v>
      </c>
      <c r="B30">
        <f>Año2010!C39/1.492</f>
        <v>9758.7131367292222</v>
      </c>
      <c r="C30">
        <v>419</v>
      </c>
      <c r="E30" t="s">
        <v>79</v>
      </c>
      <c r="F30">
        <v>10192.628650904035</v>
      </c>
      <c r="G30">
        <v>1317</v>
      </c>
    </row>
    <row r="31" spans="1:7" x14ac:dyDescent="0.25">
      <c r="A31" t="s">
        <v>34</v>
      </c>
      <c r="B31">
        <f>Año2010!C40/1.492</f>
        <v>9869.9731903485263</v>
      </c>
      <c r="C31">
        <v>7438</v>
      </c>
      <c r="E31" t="s">
        <v>68</v>
      </c>
      <c r="F31">
        <v>10271.905424200279</v>
      </c>
      <c r="G31">
        <v>414</v>
      </c>
    </row>
    <row r="32" spans="1:7" x14ac:dyDescent="0.25">
      <c r="A32" t="s">
        <v>35</v>
      </c>
      <c r="B32">
        <f>Año2010!C41/1.492</f>
        <v>9934.9865951742631</v>
      </c>
      <c r="C32">
        <v>439</v>
      </c>
      <c r="E32" t="s">
        <v>36</v>
      </c>
      <c r="F32">
        <v>10305.28511821975</v>
      </c>
      <c r="G32">
        <v>841</v>
      </c>
    </row>
    <row r="33" spans="1:7" x14ac:dyDescent="0.25">
      <c r="A33" t="s">
        <v>36</v>
      </c>
      <c r="B33">
        <f>Año2010!C42/1.492</f>
        <v>9975.2010723860585</v>
      </c>
      <c r="C33">
        <v>910</v>
      </c>
      <c r="E33" t="s">
        <v>40</v>
      </c>
      <c r="F33">
        <v>10326.842837273993</v>
      </c>
      <c r="G33">
        <v>48205</v>
      </c>
    </row>
    <row r="34" spans="1:7" x14ac:dyDescent="0.25">
      <c r="A34" t="s">
        <v>37</v>
      </c>
      <c r="B34">
        <f>Año2010!C43/1.492</f>
        <v>10112.600536193029</v>
      </c>
      <c r="C34">
        <v>4292</v>
      </c>
      <c r="E34" t="s">
        <v>45</v>
      </c>
      <c r="F34">
        <v>10360.917941585536</v>
      </c>
      <c r="G34">
        <v>47004</v>
      </c>
    </row>
    <row r="35" spans="1:7" x14ac:dyDescent="0.25">
      <c r="A35" t="s">
        <v>38</v>
      </c>
      <c r="B35">
        <f>Año2010!C44/1.492</f>
        <v>10236.595174262735</v>
      </c>
      <c r="C35">
        <v>353</v>
      </c>
      <c r="E35" t="s">
        <v>28</v>
      </c>
      <c r="F35">
        <v>10379.694019471488</v>
      </c>
      <c r="G35">
        <v>395</v>
      </c>
    </row>
    <row r="36" spans="1:7" x14ac:dyDescent="0.25">
      <c r="A36" t="s">
        <v>39</v>
      </c>
      <c r="B36">
        <f>Año2010!C45/1.492</f>
        <v>10276.80965147453</v>
      </c>
      <c r="C36">
        <v>120</v>
      </c>
      <c r="E36" t="s">
        <v>12</v>
      </c>
      <c r="F36">
        <v>10381.780250347705</v>
      </c>
      <c r="G36">
        <v>1489</v>
      </c>
    </row>
    <row r="37" spans="1:7" x14ac:dyDescent="0.25">
      <c r="A37" t="s">
        <v>40</v>
      </c>
      <c r="B37">
        <f>Año2010!C46/1.492</f>
        <v>10307.640750670242</v>
      </c>
      <c r="C37">
        <v>47856</v>
      </c>
      <c r="E37" t="s">
        <v>18</v>
      </c>
      <c r="F37">
        <v>10434.631432545202</v>
      </c>
      <c r="G37">
        <v>1283</v>
      </c>
    </row>
    <row r="38" spans="1:7" x14ac:dyDescent="0.25">
      <c r="A38" t="s">
        <v>41</v>
      </c>
      <c r="B38">
        <f>Año2010!C47/1.492</f>
        <v>10317.024128686327</v>
      </c>
      <c r="C38">
        <v>5021</v>
      </c>
      <c r="E38" t="s">
        <v>21</v>
      </c>
      <c r="F38">
        <v>10436.022253129348</v>
      </c>
      <c r="G38">
        <v>710</v>
      </c>
    </row>
    <row r="39" spans="1:7" x14ac:dyDescent="0.25">
      <c r="A39" t="s">
        <v>42</v>
      </c>
      <c r="B39">
        <f>Año2010!C48/1.492</f>
        <v>10508.713136729222</v>
      </c>
      <c r="C39">
        <v>1762</v>
      </c>
      <c r="E39" t="s">
        <v>51</v>
      </c>
      <c r="F39">
        <v>10622.392211404729</v>
      </c>
      <c r="G39">
        <v>271</v>
      </c>
    </row>
    <row r="40" spans="1:7" x14ac:dyDescent="0.25">
      <c r="A40" t="s">
        <v>43</v>
      </c>
      <c r="B40">
        <f>Año2010!C49/1.492</f>
        <v>10847.855227882037</v>
      </c>
      <c r="C40">
        <v>355</v>
      </c>
      <c r="E40" t="s">
        <v>92</v>
      </c>
      <c r="F40">
        <v>10652.294853963838</v>
      </c>
      <c r="G40">
        <v>4969</v>
      </c>
    </row>
    <row r="41" spans="1:7" x14ac:dyDescent="0.25">
      <c r="A41" t="s">
        <v>44</v>
      </c>
      <c r="B41">
        <f>Año2010!C50/1.492</f>
        <v>10855.898123324398</v>
      </c>
      <c r="C41">
        <v>419</v>
      </c>
      <c r="E41" t="s">
        <v>70</v>
      </c>
      <c r="F41">
        <v>10665.507649513213</v>
      </c>
      <c r="G41">
        <v>1072</v>
      </c>
    </row>
    <row r="42" spans="1:7" x14ac:dyDescent="0.25">
      <c r="A42" t="s">
        <v>45</v>
      </c>
      <c r="B42">
        <f>Año2010!C51/1.492</f>
        <v>10936.997319034852</v>
      </c>
      <c r="C42">
        <v>47101</v>
      </c>
      <c r="E42" t="s">
        <v>72</v>
      </c>
      <c r="F42">
        <v>10697.496522948541</v>
      </c>
      <c r="G42">
        <v>311</v>
      </c>
    </row>
    <row r="43" spans="1:7" x14ac:dyDescent="0.25">
      <c r="A43" t="s">
        <v>46</v>
      </c>
      <c r="B43">
        <f>Año2010!C52/1.492</f>
        <v>10945.040214477212</v>
      </c>
      <c r="C43">
        <v>39020</v>
      </c>
      <c r="E43" t="s">
        <v>61</v>
      </c>
      <c r="F43">
        <v>11249.652294853964</v>
      </c>
      <c r="G43">
        <v>1056</v>
      </c>
    </row>
    <row r="44" spans="1:7" x14ac:dyDescent="0.25">
      <c r="A44" t="s">
        <v>47</v>
      </c>
      <c r="B44">
        <f>Año2010!C53/1.492</f>
        <v>10969.839142091152</v>
      </c>
      <c r="C44">
        <v>4258</v>
      </c>
      <c r="E44" t="s">
        <v>64</v>
      </c>
      <c r="F44">
        <v>11307.371349095967</v>
      </c>
      <c r="G44">
        <v>81260</v>
      </c>
    </row>
    <row r="45" spans="1:7" x14ac:dyDescent="0.25">
      <c r="A45" t="s">
        <v>48</v>
      </c>
      <c r="B45">
        <f>Año2010!C54/1.492</f>
        <v>11047.587131367292</v>
      </c>
      <c r="C45">
        <v>123</v>
      </c>
      <c r="E45" t="s">
        <v>90</v>
      </c>
      <c r="F45">
        <v>11319.88873435327</v>
      </c>
      <c r="G45">
        <v>235</v>
      </c>
    </row>
    <row r="46" spans="1:7" x14ac:dyDescent="0.25">
      <c r="A46" t="s">
        <v>49</v>
      </c>
      <c r="B46">
        <f>Año2010!C55/1.492</f>
        <v>11475.871313672922</v>
      </c>
      <c r="C46">
        <v>1504</v>
      </c>
      <c r="E46" t="s">
        <v>30</v>
      </c>
      <c r="F46">
        <v>11333.796940194716</v>
      </c>
      <c r="G46">
        <v>180</v>
      </c>
    </row>
    <row r="47" spans="1:7" x14ac:dyDescent="0.25">
      <c r="A47" t="s">
        <v>50</v>
      </c>
      <c r="B47">
        <f>Año2010!C56/1.492</f>
        <v>11499.329758713136</v>
      </c>
      <c r="C47">
        <v>1012</v>
      </c>
      <c r="E47" t="s">
        <v>76</v>
      </c>
      <c r="F47">
        <v>11392.211404728791</v>
      </c>
      <c r="G47">
        <v>664</v>
      </c>
    </row>
    <row r="48" spans="1:7" x14ac:dyDescent="0.25">
      <c r="A48" t="s">
        <v>51</v>
      </c>
      <c r="B48">
        <f>Año2010!C57/1.492</f>
        <v>11525.469168900805</v>
      </c>
      <c r="C48">
        <v>296</v>
      </c>
      <c r="E48" t="s">
        <v>67</v>
      </c>
      <c r="F48">
        <v>11503.477051460362</v>
      </c>
      <c r="G48">
        <v>1266</v>
      </c>
    </row>
    <row r="49" spans="1:7" x14ac:dyDescent="0.25">
      <c r="A49" t="s">
        <v>52</v>
      </c>
      <c r="B49">
        <f>Año2010!C58/1.492</f>
        <v>11656.166219839142</v>
      </c>
      <c r="C49">
        <v>195</v>
      </c>
      <c r="E49" t="s">
        <v>26</v>
      </c>
      <c r="F49">
        <v>11562.586926286509</v>
      </c>
      <c r="G49">
        <v>518</v>
      </c>
    </row>
    <row r="50" spans="1:7" x14ac:dyDescent="0.25">
      <c r="A50" t="s">
        <v>53</v>
      </c>
      <c r="B50">
        <f>Año2010!C59/1.492</f>
        <v>11691.689008042895</v>
      </c>
      <c r="C50">
        <v>6748</v>
      </c>
      <c r="E50" t="s">
        <v>15</v>
      </c>
      <c r="F50">
        <v>11746.870653685675</v>
      </c>
      <c r="G50">
        <v>132</v>
      </c>
    </row>
    <row r="51" spans="1:7" x14ac:dyDescent="0.25">
      <c r="A51" t="s">
        <v>54</v>
      </c>
      <c r="B51">
        <f>Año2010!C60/1.492</f>
        <v>11721.179624664879</v>
      </c>
      <c r="C51">
        <v>12527</v>
      </c>
      <c r="E51" t="s">
        <v>58</v>
      </c>
      <c r="F51">
        <v>11917.246175243394</v>
      </c>
      <c r="G51">
        <v>705</v>
      </c>
    </row>
    <row r="52" spans="1:7" x14ac:dyDescent="0.25">
      <c r="A52" t="s">
        <v>55</v>
      </c>
      <c r="B52">
        <f>Año2010!C61/1.492</f>
        <v>11793.565683646113</v>
      </c>
      <c r="C52">
        <v>589</v>
      </c>
      <c r="E52" t="s">
        <v>69</v>
      </c>
      <c r="F52">
        <v>12023.64394993046</v>
      </c>
      <c r="G52">
        <v>892</v>
      </c>
    </row>
    <row r="53" spans="1:7" x14ac:dyDescent="0.25">
      <c r="A53" t="s">
        <v>56</v>
      </c>
      <c r="B53">
        <f>Año2010!C62/1.492</f>
        <v>11813.002680965148</v>
      </c>
      <c r="C53">
        <v>1570</v>
      </c>
      <c r="E53" t="s">
        <v>43</v>
      </c>
      <c r="F53">
        <v>12296.24478442281</v>
      </c>
      <c r="G53">
        <v>357</v>
      </c>
    </row>
    <row r="54" spans="1:7" x14ac:dyDescent="0.25">
      <c r="A54" t="s">
        <v>57</v>
      </c>
      <c r="B54">
        <f>Año2010!C63/1.492</f>
        <v>11835.120643431635</v>
      </c>
      <c r="C54">
        <v>1740</v>
      </c>
      <c r="E54" t="s">
        <v>107</v>
      </c>
      <c r="F54">
        <v>12331.710709318499</v>
      </c>
      <c r="G54">
        <v>17694</v>
      </c>
    </row>
    <row r="55" spans="1:7" x14ac:dyDescent="0.25">
      <c r="A55" t="s">
        <v>58</v>
      </c>
      <c r="B55">
        <f>Año2010!C64/1.492</f>
        <v>11881.367292225201</v>
      </c>
      <c r="C55">
        <v>750</v>
      </c>
      <c r="E55" t="s">
        <v>100</v>
      </c>
      <c r="F55">
        <v>12438.108484005565</v>
      </c>
      <c r="G55">
        <v>225</v>
      </c>
    </row>
    <row r="56" spans="1:7" x14ac:dyDescent="0.25">
      <c r="A56" t="s">
        <v>59</v>
      </c>
      <c r="B56">
        <f>Año2010!C65/1.492</f>
        <v>11892.091152815014</v>
      </c>
      <c r="C56">
        <v>5822</v>
      </c>
      <c r="E56" t="s">
        <v>57</v>
      </c>
      <c r="F56">
        <v>12452.712100139082</v>
      </c>
      <c r="G56">
        <v>1704</v>
      </c>
    </row>
    <row r="57" spans="1:7" x14ac:dyDescent="0.25">
      <c r="A57" t="s">
        <v>60</v>
      </c>
      <c r="B57">
        <f>Año2010!C66/1.492</f>
        <v>11918.900804289544</v>
      </c>
      <c r="C57">
        <v>614</v>
      </c>
      <c r="E57" t="s">
        <v>86</v>
      </c>
      <c r="F57">
        <v>12536.856745479834</v>
      </c>
      <c r="G57">
        <v>5287</v>
      </c>
    </row>
    <row r="58" spans="1:7" x14ac:dyDescent="0.25">
      <c r="A58" t="s">
        <v>61</v>
      </c>
      <c r="B58">
        <f>Año2010!C67/1.492</f>
        <v>12156.166219839142</v>
      </c>
      <c r="C58">
        <v>1109</v>
      </c>
      <c r="E58" t="s">
        <v>71</v>
      </c>
      <c r="F58">
        <v>12673.852573018081</v>
      </c>
      <c r="G58">
        <v>2379</v>
      </c>
    </row>
    <row r="59" spans="1:7" x14ac:dyDescent="0.25">
      <c r="A59" t="s">
        <v>62</v>
      </c>
      <c r="B59">
        <f>Año2010!C68/1.492</f>
        <v>12161.528150134049</v>
      </c>
      <c r="C59">
        <v>258</v>
      </c>
      <c r="E59" t="s">
        <v>41</v>
      </c>
      <c r="F59">
        <v>12831.710709318499</v>
      </c>
      <c r="G59">
        <v>4973</v>
      </c>
    </row>
    <row r="60" spans="1:7" x14ac:dyDescent="0.25">
      <c r="A60" t="s">
        <v>63</v>
      </c>
      <c r="B60">
        <f>Año2010!C69/1.492</f>
        <v>12233.914209115281</v>
      </c>
      <c r="C60">
        <v>6957</v>
      </c>
      <c r="E60" t="s">
        <v>46</v>
      </c>
      <c r="F60">
        <v>12926.981919332407</v>
      </c>
      <c r="G60">
        <v>38505</v>
      </c>
    </row>
    <row r="61" spans="1:7" x14ac:dyDescent="0.25">
      <c r="A61" t="s">
        <v>64</v>
      </c>
      <c r="B61">
        <f>Año2010!C70/1.492</f>
        <v>12361.930294906166</v>
      </c>
      <c r="C61">
        <v>80277</v>
      </c>
      <c r="E61" t="s">
        <v>87</v>
      </c>
      <c r="F61">
        <v>13032.6842837274</v>
      </c>
      <c r="G61">
        <v>16315</v>
      </c>
    </row>
    <row r="62" spans="1:7" x14ac:dyDescent="0.25">
      <c r="A62" t="s">
        <v>65</v>
      </c>
      <c r="B62">
        <f>Año2010!C71/1.492</f>
        <v>12370.643431635388</v>
      </c>
      <c r="C62">
        <v>1142</v>
      </c>
      <c r="E62" t="s">
        <v>27</v>
      </c>
      <c r="F62">
        <v>13120.305980528512</v>
      </c>
      <c r="G62">
        <v>1377</v>
      </c>
    </row>
    <row r="63" spans="1:7" x14ac:dyDescent="0.25">
      <c r="A63" t="s">
        <v>66</v>
      </c>
      <c r="B63">
        <f>Año2010!C72/1.492</f>
        <v>12435.656836461127</v>
      </c>
      <c r="C63">
        <v>531</v>
      </c>
      <c r="E63" t="s">
        <v>31</v>
      </c>
      <c r="F63">
        <v>13381.084840055633</v>
      </c>
      <c r="G63">
        <v>1454</v>
      </c>
    </row>
    <row r="64" spans="1:7" x14ac:dyDescent="0.25">
      <c r="A64" t="s">
        <v>67</v>
      </c>
      <c r="B64">
        <f>Año2010!C73/1.492</f>
        <v>12463.13672922252</v>
      </c>
      <c r="C64">
        <v>1313</v>
      </c>
      <c r="E64" t="s">
        <v>48</v>
      </c>
      <c r="F64">
        <v>13390.820584144645</v>
      </c>
      <c r="G64">
        <v>121</v>
      </c>
    </row>
    <row r="65" spans="1:7" x14ac:dyDescent="0.25">
      <c r="A65" t="s">
        <v>68</v>
      </c>
      <c r="B65">
        <f>Año2010!C74/1.492</f>
        <v>12580.428954423593</v>
      </c>
      <c r="C65">
        <v>431</v>
      </c>
      <c r="E65" t="s">
        <v>118</v>
      </c>
      <c r="F65">
        <v>13427.677329624479</v>
      </c>
      <c r="G65">
        <v>15996</v>
      </c>
    </row>
    <row r="66" spans="1:7" x14ac:dyDescent="0.25">
      <c r="A66" t="s">
        <v>69</v>
      </c>
      <c r="B66">
        <f>Año2010!C75/1.492</f>
        <v>12608.57908847185</v>
      </c>
      <c r="C66">
        <v>897</v>
      </c>
      <c r="E66" t="s">
        <v>53</v>
      </c>
      <c r="F66">
        <v>13435.326842837274</v>
      </c>
      <c r="G66">
        <v>6440</v>
      </c>
    </row>
    <row r="67" spans="1:7" x14ac:dyDescent="0.25">
      <c r="A67" t="s">
        <v>70</v>
      </c>
      <c r="B67">
        <f>Año2010!C76/1.492</f>
        <v>12745.308310991957</v>
      </c>
      <c r="C67">
        <v>1060</v>
      </c>
      <c r="E67" t="s">
        <v>63</v>
      </c>
      <c r="F67">
        <v>13723.922114047289</v>
      </c>
      <c r="G67">
        <v>6812</v>
      </c>
    </row>
    <row r="68" spans="1:7" x14ac:dyDescent="0.25">
      <c r="A68" t="s">
        <v>71</v>
      </c>
      <c r="B68">
        <f>Año2010!C77/1.492</f>
        <v>12804.289544235926</v>
      </c>
      <c r="C68">
        <v>2401</v>
      </c>
      <c r="E68" t="s">
        <v>59</v>
      </c>
      <c r="F68">
        <v>13756.606397774687</v>
      </c>
      <c r="G68">
        <v>5760</v>
      </c>
    </row>
    <row r="69" spans="1:7" x14ac:dyDescent="0.25">
      <c r="A69" t="s">
        <v>72</v>
      </c>
      <c r="B69">
        <f>Año2010!C78/1.492</f>
        <v>12862.600536193029</v>
      </c>
      <c r="C69">
        <v>296</v>
      </c>
      <c r="E69" t="s">
        <v>139</v>
      </c>
      <c r="F69">
        <v>13942.976356050071</v>
      </c>
      <c r="G69">
        <v>1031</v>
      </c>
    </row>
    <row r="70" spans="1:7" x14ac:dyDescent="0.25">
      <c r="A70" t="s">
        <v>73</v>
      </c>
      <c r="B70">
        <f>Año2010!C79/1.492</f>
        <v>12983.914209115281</v>
      </c>
      <c r="C70">
        <v>668</v>
      </c>
      <c r="E70" t="s">
        <v>77</v>
      </c>
      <c r="F70">
        <v>14041.029207232268</v>
      </c>
      <c r="G70">
        <v>8987</v>
      </c>
    </row>
    <row r="71" spans="1:7" x14ac:dyDescent="0.25">
      <c r="A71" t="s">
        <v>74</v>
      </c>
      <c r="B71">
        <f>Año2010!C80/1.492</f>
        <v>13010.723860589813</v>
      </c>
      <c r="C71">
        <v>249</v>
      </c>
      <c r="E71" t="s">
        <v>104</v>
      </c>
      <c r="F71">
        <v>14062.586926286509</v>
      </c>
      <c r="G71">
        <v>1148</v>
      </c>
    </row>
    <row r="72" spans="1:7" x14ac:dyDescent="0.25">
      <c r="A72" t="s">
        <v>75</v>
      </c>
      <c r="B72">
        <f>Año2010!C81/1.492</f>
        <v>13016.756032171581</v>
      </c>
      <c r="C72">
        <v>1750</v>
      </c>
      <c r="E72" t="s">
        <v>82</v>
      </c>
      <c r="F72">
        <v>14305.980528511822</v>
      </c>
      <c r="G72">
        <v>16277</v>
      </c>
    </row>
    <row r="73" spans="1:7" x14ac:dyDescent="0.25">
      <c r="A73" t="s">
        <v>76</v>
      </c>
      <c r="B73">
        <f>Año2010!C82/1.492</f>
        <v>13244.638069705094</v>
      </c>
      <c r="C73">
        <v>702</v>
      </c>
      <c r="E73" t="s">
        <v>113</v>
      </c>
      <c r="F73">
        <v>14337.273991655076</v>
      </c>
      <c r="G73">
        <v>27861</v>
      </c>
    </row>
    <row r="74" spans="1:7" x14ac:dyDescent="0.25">
      <c r="A74" t="s">
        <v>77</v>
      </c>
      <c r="B74">
        <f>Año2010!C83/1.492</f>
        <v>13367.292225201072</v>
      </c>
      <c r="C74">
        <v>8856</v>
      </c>
      <c r="E74" t="s">
        <v>74</v>
      </c>
      <c r="F74">
        <v>14728.789986091795</v>
      </c>
      <c r="G74">
        <v>244</v>
      </c>
    </row>
    <row r="75" spans="1:7" x14ac:dyDescent="0.25">
      <c r="A75" t="s">
        <v>78</v>
      </c>
      <c r="B75">
        <f>Año2010!C84/1.492</f>
        <v>13555.630026809651</v>
      </c>
      <c r="C75">
        <v>1269</v>
      </c>
      <c r="E75" t="s">
        <v>52</v>
      </c>
      <c r="F75">
        <v>14817.802503477053</v>
      </c>
      <c r="G75">
        <v>184</v>
      </c>
    </row>
    <row r="76" spans="1:7" x14ac:dyDescent="0.25">
      <c r="A76" t="s">
        <v>79</v>
      </c>
      <c r="B76">
        <f>Año2010!C85/1.492</f>
        <v>13678.954423592493</v>
      </c>
      <c r="C76">
        <v>1302</v>
      </c>
      <c r="E76" t="s">
        <v>75</v>
      </c>
      <c r="F76">
        <v>14826.147426981919</v>
      </c>
      <c r="G76">
        <v>1710</v>
      </c>
    </row>
    <row r="77" spans="1:7" x14ac:dyDescent="0.25">
      <c r="A77" t="s">
        <v>80</v>
      </c>
      <c r="B77">
        <f>Año2010!C86/1.492</f>
        <v>13717.828418230563</v>
      </c>
      <c r="C77">
        <v>2828</v>
      </c>
      <c r="E77" t="s">
        <v>164</v>
      </c>
      <c r="F77">
        <v>14938.803894297636</v>
      </c>
      <c r="G77">
        <v>176</v>
      </c>
    </row>
    <row r="78" spans="1:7" x14ac:dyDescent="0.25">
      <c r="A78" t="s">
        <v>81</v>
      </c>
      <c r="B78">
        <f>Año2010!C87/1.492</f>
        <v>13785.522788203754</v>
      </c>
      <c r="C78">
        <v>542</v>
      </c>
      <c r="E78" t="s">
        <v>49</v>
      </c>
      <c r="F78">
        <v>15052.155771905425</v>
      </c>
      <c r="G78">
        <v>1504</v>
      </c>
    </row>
    <row r="79" spans="1:7" x14ac:dyDescent="0.25">
      <c r="A79" t="s">
        <v>82</v>
      </c>
      <c r="B79">
        <f>Año2010!C88/1.492</f>
        <v>13910.857908847185</v>
      </c>
      <c r="C79">
        <v>16196</v>
      </c>
      <c r="E79" t="s">
        <v>116</v>
      </c>
      <c r="F79">
        <v>15396.383866481225</v>
      </c>
      <c r="G79">
        <v>9758</v>
      </c>
    </row>
    <row r="80" spans="1:7" x14ac:dyDescent="0.25">
      <c r="A80" t="s">
        <v>83</v>
      </c>
      <c r="B80">
        <f>Año2010!C89/1.492</f>
        <v>13912.198391420912</v>
      </c>
      <c r="C80">
        <v>4345</v>
      </c>
      <c r="E80" t="s">
        <v>145</v>
      </c>
      <c r="F80">
        <v>15533.379694019472</v>
      </c>
      <c r="G80">
        <v>4014</v>
      </c>
    </row>
    <row r="81" spans="1:7" x14ac:dyDescent="0.25">
      <c r="A81" t="s">
        <v>84</v>
      </c>
      <c r="B81">
        <f>Año2010!C90/1.492</f>
        <v>13950.402144772119</v>
      </c>
      <c r="C81">
        <v>29224</v>
      </c>
      <c r="E81" t="s">
        <v>115</v>
      </c>
      <c r="F81">
        <v>15543.810848400557</v>
      </c>
      <c r="G81">
        <v>680</v>
      </c>
    </row>
    <row r="82" spans="1:7" x14ac:dyDescent="0.25">
      <c r="A82" t="s">
        <v>85</v>
      </c>
      <c r="B82">
        <f>Año2010!C91/1.492</f>
        <v>14010.723860589813</v>
      </c>
      <c r="C82">
        <v>5348</v>
      </c>
      <c r="E82" t="s">
        <v>83</v>
      </c>
      <c r="F82">
        <v>15584.840055632823</v>
      </c>
      <c r="G82">
        <v>4298</v>
      </c>
    </row>
    <row r="83" spans="1:7" x14ac:dyDescent="0.25">
      <c r="A83" t="s">
        <v>86</v>
      </c>
      <c r="B83">
        <f>Año2010!C92/1.492</f>
        <v>14012.064343163538</v>
      </c>
      <c r="C83">
        <v>5503</v>
      </c>
      <c r="E83" t="s">
        <v>84</v>
      </c>
      <c r="F83">
        <v>15700.973574408901</v>
      </c>
      <c r="G83">
        <v>29638</v>
      </c>
    </row>
    <row r="84" spans="1:7" x14ac:dyDescent="0.25">
      <c r="A84" t="s">
        <v>87</v>
      </c>
      <c r="B84">
        <f>Año2010!C93/1.492</f>
        <v>14081.099195710456</v>
      </c>
      <c r="C84">
        <v>16464</v>
      </c>
      <c r="E84" t="s">
        <v>50</v>
      </c>
      <c r="F84">
        <v>15721.140472878998</v>
      </c>
      <c r="G84">
        <v>986</v>
      </c>
    </row>
    <row r="85" spans="1:7" x14ac:dyDescent="0.25">
      <c r="A85" t="s">
        <v>88</v>
      </c>
      <c r="B85">
        <f>Año2010!C94/1.492</f>
        <v>14101.876675603216</v>
      </c>
      <c r="C85">
        <v>7366</v>
      </c>
      <c r="E85" t="s">
        <v>159</v>
      </c>
      <c r="F85">
        <v>15885.952712100139</v>
      </c>
      <c r="G85">
        <v>358</v>
      </c>
    </row>
    <row r="86" spans="1:7" x14ac:dyDescent="0.25">
      <c r="A86" t="s">
        <v>89</v>
      </c>
      <c r="B86">
        <f>Año2010!C95/1.492</f>
        <v>14143.431635388741</v>
      </c>
      <c r="C86">
        <v>286</v>
      </c>
      <c r="E86" t="s">
        <v>98</v>
      </c>
      <c r="F86">
        <v>15890.820584144645</v>
      </c>
      <c r="G86">
        <v>97328</v>
      </c>
    </row>
    <row r="87" spans="1:7" x14ac:dyDescent="0.25">
      <c r="A87" t="s">
        <v>90</v>
      </c>
      <c r="B87">
        <f>Año2010!C96/1.492</f>
        <v>14146.112600536193</v>
      </c>
      <c r="C87">
        <v>248</v>
      </c>
      <c r="E87" t="s">
        <v>89</v>
      </c>
      <c r="F87">
        <v>15933.93602225313</v>
      </c>
      <c r="G87">
        <v>299</v>
      </c>
    </row>
    <row r="88" spans="1:7" x14ac:dyDescent="0.25">
      <c r="A88" t="s">
        <v>91</v>
      </c>
      <c r="B88">
        <f>Año2010!C97/1.492</f>
        <v>14186.32707774799</v>
      </c>
      <c r="C88">
        <v>326</v>
      </c>
      <c r="E88" t="s">
        <v>96</v>
      </c>
      <c r="F88">
        <v>16014.60361613352</v>
      </c>
      <c r="G88">
        <v>4029</v>
      </c>
    </row>
    <row r="89" spans="1:7" x14ac:dyDescent="0.25">
      <c r="A89" t="s">
        <v>92</v>
      </c>
      <c r="B89">
        <f>Año2010!C98/1.492</f>
        <v>14269.436997319035</v>
      </c>
      <c r="C89">
        <v>5147</v>
      </c>
      <c r="E89" t="s">
        <v>88</v>
      </c>
      <c r="F89">
        <v>16102.920723226704</v>
      </c>
      <c r="G89">
        <v>7174</v>
      </c>
    </row>
    <row r="90" spans="1:7" x14ac:dyDescent="0.25">
      <c r="A90" t="s">
        <v>93</v>
      </c>
      <c r="B90">
        <f>Año2010!C99/1.492</f>
        <v>14324.396782841823</v>
      </c>
      <c r="C90">
        <v>1271</v>
      </c>
      <c r="E90" t="s">
        <v>62</v>
      </c>
      <c r="F90">
        <v>16171.070931849792</v>
      </c>
      <c r="G90">
        <v>253</v>
      </c>
    </row>
    <row r="91" spans="1:7" x14ac:dyDescent="0.25">
      <c r="A91" t="s">
        <v>94</v>
      </c>
      <c r="B91">
        <f>Año2010!C100/1.492</f>
        <v>14495.978552278821</v>
      </c>
      <c r="C91">
        <v>178</v>
      </c>
      <c r="E91" t="s">
        <v>132</v>
      </c>
      <c r="F91">
        <v>16375.521557719056</v>
      </c>
      <c r="G91">
        <v>1031</v>
      </c>
    </row>
    <row r="92" spans="1:7" x14ac:dyDescent="0.25">
      <c r="A92" t="s">
        <v>95</v>
      </c>
      <c r="B92">
        <f>Año2010!C101/1.492</f>
        <v>14551.608579088472</v>
      </c>
      <c r="C92">
        <v>2552</v>
      </c>
      <c r="E92" t="s">
        <v>122</v>
      </c>
      <c r="F92">
        <v>16417.941585535467</v>
      </c>
      <c r="G92">
        <v>22474</v>
      </c>
    </row>
    <row r="93" spans="1:7" x14ac:dyDescent="0.25">
      <c r="A93" t="s">
        <v>96</v>
      </c>
      <c r="B93">
        <f>Año2010!C102/1.492</f>
        <v>14704.423592493298</v>
      </c>
      <c r="C93">
        <v>4002</v>
      </c>
      <c r="E93" t="s">
        <v>24</v>
      </c>
      <c r="F93">
        <v>16454.102920723228</v>
      </c>
      <c r="G93">
        <v>855</v>
      </c>
    </row>
    <row r="94" spans="1:7" x14ac:dyDescent="0.25">
      <c r="A94" t="s">
        <v>97</v>
      </c>
      <c r="B94">
        <f>Año2010!C103/1.492</f>
        <v>14855.898123324398</v>
      </c>
      <c r="C94">
        <v>1818</v>
      </c>
      <c r="E94" t="s">
        <v>99</v>
      </c>
      <c r="F94">
        <v>16489.568845618916</v>
      </c>
      <c r="G94">
        <v>267</v>
      </c>
    </row>
    <row r="95" spans="1:7" x14ac:dyDescent="0.25">
      <c r="A95" t="s">
        <v>98</v>
      </c>
      <c r="B95">
        <f>Año2010!C104/1.492</f>
        <v>15081.099195710456</v>
      </c>
      <c r="C95">
        <v>99321</v>
      </c>
      <c r="E95" t="s">
        <v>114</v>
      </c>
      <c r="F95">
        <v>16520.862308762171</v>
      </c>
      <c r="G95">
        <v>27496</v>
      </c>
    </row>
    <row r="96" spans="1:7" x14ac:dyDescent="0.25">
      <c r="A96" t="s">
        <v>99</v>
      </c>
      <c r="B96">
        <f>Año2010!C105/1.492</f>
        <v>15102.54691689008</v>
      </c>
      <c r="C96">
        <v>249</v>
      </c>
      <c r="E96" t="s">
        <v>93</v>
      </c>
      <c r="F96">
        <v>16599.443671766341</v>
      </c>
      <c r="G96">
        <v>1159</v>
      </c>
    </row>
    <row r="97" spans="1:7" x14ac:dyDescent="0.25">
      <c r="A97" t="s">
        <v>100</v>
      </c>
      <c r="B97">
        <f>Año2010!C106/1.492</f>
        <v>15110.58981233244</v>
      </c>
      <c r="C97">
        <v>234</v>
      </c>
      <c r="E97" t="s">
        <v>85</v>
      </c>
      <c r="F97">
        <v>16636.995827538249</v>
      </c>
      <c r="G97">
        <v>5285</v>
      </c>
    </row>
    <row r="98" spans="1:7" x14ac:dyDescent="0.25">
      <c r="A98" t="s">
        <v>101</v>
      </c>
      <c r="B98">
        <f>Año2010!C107/1.492</f>
        <v>15181.635388739947</v>
      </c>
      <c r="C98">
        <v>2714</v>
      </c>
      <c r="E98" t="s">
        <v>66</v>
      </c>
      <c r="F98">
        <v>16772.60083449235</v>
      </c>
      <c r="G98">
        <v>492</v>
      </c>
    </row>
    <row r="99" spans="1:7" x14ac:dyDescent="0.25">
      <c r="A99" t="s">
        <v>102</v>
      </c>
      <c r="B99">
        <f>Año2010!C108/1.492</f>
        <v>15369.973190348526</v>
      </c>
      <c r="C99">
        <v>6473</v>
      </c>
      <c r="E99" t="s">
        <v>123</v>
      </c>
      <c r="F99">
        <v>16820.584144645341</v>
      </c>
      <c r="G99">
        <v>1108</v>
      </c>
    </row>
    <row r="100" spans="1:7" x14ac:dyDescent="0.25">
      <c r="A100" t="s">
        <v>103</v>
      </c>
      <c r="B100">
        <f>Año2010!C109/1.492</f>
        <v>15547.587131367292</v>
      </c>
      <c r="C100">
        <v>8176</v>
      </c>
      <c r="E100" t="s">
        <v>55</v>
      </c>
      <c r="F100">
        <v>16897.079276773296</v>
      </c>
      <c r="G100">
        <v>526</v>
      </c>
    </row>
    <row r="101" spans="1:7" x14ac:dyDescent="0.25">
      <c r="A101" t="s">
        <v>104</v>
      </c>
      <c r="B101">
        <f>Año2010!C110/1.492</f>
        <v>15846.514745308312</v>
      </c>
      <c r="C101">
        <v>1106</v>
      </c>
      <c r="E101" t="s">
        <v>23</v>
      </c>
      <c r="F101">
        <v>16986.787204450626</v>
      </c>
      <c r="G101">
        <v>307</v>
      </c>
    </row>
    <row r="102" spans="1:7" x14ac:dyDescent="0.25">
      <c r="A102" t="s">
        <v>105</v>
      </c>
      <c r="B102">
        <f>Año2010!C111/1.492</f>
        <v>15873.994638069706</v>
      </c>
      <c r="C102">
        <v>492</v>
      </c>
      <c r="E102" t="s">
        <v>78</v>
      </c>
      <c r="F102">
        <v>17097.357440890126</v>
      </c>
      <c r="G102">
        <v>1220</v>
      </c>
    </row>
    <row r="103" spans="1:7" x14ac:dyDescent="0.25">
      <c r="A103" t="s">
        <v>106</v>
      </c>
      <c r="B103">
        <f>Año2010!C112/1.492</f>
        <v>15930.965147453084</v>
      </c>
      <c r="C103">
        <v>725</v>
      </c>
      <c r="E103" t="s">
        <v>134</v>
      </c>
      <c r="F103">
        <v>17113.351877607791</v>
      </c>
      <c r="G103">
        <v>388</v>
      </c>
    </row>
    <row r="104" spans="1:7" x14ac:dyDescent="0.25">
      <c r="A104" t="s">
        <v>107</v>
      </c>
      <c r="B104">
        <f>Año2010!C113/1.492</f>
        <v>16022.117962466487</v>
      </c>
      <c r="C104">
        <v>17856</v>
      </c>
      <c r="E104" t="s">
        <v>175</v>
      </c>
      <c r="F104">
        <v>17150.904033379695</v>
      </c>
      <c r="G104">
        <v>727</v>
      </c>
    </row>
    <row r="105" spans="1:7" x14ac:dyDescent="0.25">
      <c r="A105" t="s">
        <v>108</v>
      </c>
      <c r="B105">
        <f>Año2010!C114/1.492</f>
        <v>16059.65147453083</v>
      </c>
      <c r="C105">
        <v>17026</v>
      </c>
      <c r="E105" t="s">
        <v>95</v>
      </c>
      <c r="F105">
        <v>17395.688456189153</v>
      </c>
      <c r="G105">
        <v>2427</v>
      </c>
    </row>
    <row r="106" spans="1:7" x14ac:dyDescent="0.25">
      <c r="A106" t="s">
        <v>109</v>
      </c>
      <c r="B106">
        <f>Año2010!C115/1.492</f>
        <v>16180.29490616622</v>
      </c>
      <c r="C106">
        <v>4950</v>
      </c>
      <c r="E106" t="s">
        <v>25</v>
      </c>
      <c r="F106">
        <v>17509.735744089012</v>
      </c>
      <c r="G106">
        <v>408</v>
      </c>
    </row>
    <row r="107" spans="1:7" x14ac:dyDescent="0.25">
      <c r="A107" t="s">
        <v>110</v>
      </c>
      <c r="B107">
        <f>Año2010!C116/1.492</f>
        <v>16240.616621983914</v>
      </c>
      <c r="C107">
        <v>16295</v>
      </c>
      <c r="E107" t="s">
        <v>39</v>
      </c>
      <c r="F107">
        <v>17515.994436717665</v>
      </c>
      <c r="G107">
        <v>100</v>
      </c>
    </row>
    <row r="108" spans="1:7" x14ac:dyDescent="0.25">
      <c r="A108" t="s">
        <v>111</v>
      </c>
      <c r="B108">
        <f>Año2010!C117/1.492</f>
        <v>16272.117962466487</v>
      </c>
      <c r="C108">
        <v>1116</v>
      </c>
      <c r="E108" t="s">
        <v>110</v>
      </c>
      <c r="F108">
        <v>17566.759388038943</v>
      </c>
      <c r="G108">
        <v>16255</v>
      </c>
    </row>
    <row r="109" spans="1:7" x14ac:dyDescent="0.25">
      <c r="A109" t="s">
        <v>112</v>
      </c>
      <c r="B109">
        <f>Año2010!C118/1.492</f>
        <v>16350.536193029491</v>
      </c>
      <c r="C109">
        <v>11351</v>
      </c>
      <c r="E109" t="s">
        <v>102</v>
      </c>
      <c r="F109">
        <v>17652.99026425591</v>
      </c>
      <c r="G109">
        <v>6275</v>
      </c>
    </row>
    <row r="110" spans="1:7" x14ac:dyDescent="0.25">
      <c r="A110" t="s">
        <v>113</v>
      </c>
      <c r="B110">
        <f>Año2010!C119/1.492</f>
        <v>16363.941018766756</v>
      </c>
      <c r="C110">
        <v>28261</v>
      </c>
      <c r="E110" t="s">
        <v>81</v>
      </c>
      <c r="F110">
        <v>17769.123783031988</v>
      </c>
      <c r="G110">
        <v>546</v>
      </c>
    </row>
    <row r="111" spans="1:7" x14ac:dyDescent="0.25">
      <c r="A111" t="s">
        <v>114</v>
      </c>
      <c r="B111">
        <f>Año2010!C120/1.492</f>
        <v>16470.509383378016</v>
      </c>
      <c r="C111">
        <v>27378</v>
      </c>
      <c r="E111" t="s">
        <v>103</v>
      </c>
      <c r="F111">
        <v>17808.066759388039</v>
      </c>
      <c r="G111">
        <v>8178</v>
      </c>
    </row>
    <row r="112" spans="1:7" x14ac:dyDescent="0.25">
      <c r="A112" t="s">
        <v>115</v>
      </c>
      <c r="B112">
        <f>Año2010!C121/1.492</f>
        <v>16553.619302949061</v>
      </c>
      <c r="C112">
        <v>680</v>
      </c>
      <c r="E112" t="s">
        <v>108</v>
      </c>
      <c r="F112">
        <v>17867.872044506261</v>
      </c>
      <c r="G112">
        <v>16940</v>
      </c>
    </row>
    <row r="113" spans="1:7" x14ac:dyDescent="0.25">
      <c r="A113" t="s">
        <v>116</v>
      </c>
      <c r="B113">
        <f>Año2010!C122/1.492</f>
        <v>16583.109919571045</v>
      </c>
      <c r="C113">
        <v>9758</v>
      </c>
      <c r="E113" t="s">
        <v>178</v>
      </c>
      <c r="F113">
        <v>18106.397774687066</v>
      </c>
      <c r="G113">
        <v>2443</v>
      </c>
    </row>
    <row r="114" spans="1:7" x14ac:dyDescent="0.25">
      <c r="A114" t="s">
        <v>117</v>
      </c>
      <c r="B114">
        <f>Año2010!C123/1.492</f>
        <v>16693.699731903485</v>
      </c>
      <c r="C114">
        <v>576</v>
      </c>
      <c r="E114" t="s">
        <v>148</v>
      </c>
      <c r="F114">
        <v>18125.173852573018</v>
      </c>
      <c r="G114">
        <v>1863</v>
      </c>
    </row>
    <row r="115" spans="1:7" x14ac:dyDescent="0.25">
      <c r="A115" t="s">
        <v>118</v>
      </c>
      <c r="B115">
        <f>Año2010!C124/1.492</f>
        <v>16764.74530831099</v>
      </c>
      <c r="C115">
        <v>15977</v>
      </c>
      <c r="E115" t="s">
        <v>73</v>
      </c>
      <c r="F115">
        <v>18261.474269819195</v>
      </c>
      <c r="G115">
        <v>662</v>
      </c>
    </row>
    <row r="116" spans="1:7" x14ac:dyDescent="0.25">
      <c r="A116" t="s">
        <v>119</v>
      </c>
      <c r="B116">
        <f>Año2010!C125/1.492</f>
        <v>16931.635388739945</v>
      </c>
      <c r="C116">
        <v>60938</v>
      </c>
      <c r="E116" t="s">
        <v>119</v>
      </c>
      <c r="F116">
        <v>18283.031988873438</v>
      </c>
      <c r="G116">
        <v>60914</v>
      </c>
    </row>
    <row r="117" spans="1:7" x14ac:dyDescent="0.25">
      <c r="A117" t="s">
        <v>120</v>
      </c>
      <c r="B117">
        <f>Año2010!C126/1.492</f>
        <v>16983.914209115283</v>
      </c>
      <c r="C117">
        <v>235</v>
      </c>
      <c r="E117" t="s">
        <v>109</v>
      </c>
      <c r="F117">
        <v>18299.026425591099</v>
      </c>
      <c r="G117">
        <v>4804</v>
      </c>
    </row>
    <row r="118" spans="1:7" x14ac:dyDescent="0.25">
      <c r="A118" t="s">
        <v>121</v>
      </c>
      <c r="B118">
        <f>Año2010!C127/1.492</f>
        <v>17038.87399463807</v>
      </c>
      <c r="C118">
        <v>2827</v>
      </c>
      <c r="E118" t="s">
        <v>138</v>
      </c>
      <c r="F118">
        <v>18511.126564673159</v>
      </c>
      <c r="G118">
        <v>14427</v>
      </c>
    </row>
    <row r="119" spans="1:7" x14ac:dyDescent="0.25">
      <c r="A119" t="s">
        <v>122</v>
      </c>
      <c r="B119">
        <f>Año2010!C128/1.492</f>
        <v>17073.726541554959</v>
      </c>
      <c r="C119">
        <v>22658</v>
      </c>
      <c r="E119" t="s">
        <v>151</v>
      </c>
      <c r="F119">
        <v>18730.18080667594</v>
      </c>
      <c r="G119">
        <v>624</v>
      </c>
    </row>
    <row r="120" spans="1:7" x14ac:dyDescent="0.25">
      <c r="A120" t="s">
        <v>123</v>
      </c>
      <c r="B120">
        <f>Año2010!C129/1.492</f>
        <v>17239.276139410187</v>
      </c>
      <c r="C120">
        <v>1126</v>
      </c>
      <c r="E120" t="s">
        <v>106</v>
      </c>
      <c r="F120">
        <v>18969.401947148817</v>
      </c>
      <c r="G120">
        <v>715</v>
      </c>
    </row>
    <row r="121" spans="1:7" x14ac:dyDescent="0.25">
      <c r="A121" t="s">
        <v>124</v>
      </c>
      <c r="B121">
        <f>Año2010!C130/1.492</f>
        <v>17345.174262734585</v>
      </c>
      <c r="C121">
        <v>838</v>
      </c>
      <c r="E121" t="s">
        <v>91</v>
      </c>
      <c r="F121">
        <v>19014.603616133518</v>
      </c>
      <c r="G121">
        <v>317</v>
      </c>
    </row>
    <row r="122" spans="1:7" x14ac:dyDescent="0.25">
      <c r="A122" t="s">
        <v>125</v>
      </c>
      <c r="B122">
        <f>Año2010!C131/1.492</f>
        <v>17534.182305630027</v>
      </c>
      <c r="C122">
        <v>8718</v>
      </c>
      <c r="E122" t="s">
        <v>128</v>
      </c>
      <c r="F122">
        <v>19032.684283727402</v>
      </c>
      <c r="G122">
        <v>10053</v>
      </c>
    </row>
    <row r="123" spans="1:7" x14ac:dyDescent="0.25">
      <c r="A123" t="s">
        <v>126</v>
      </c>
      <c r="B123">
        <f>Año2010!C132/1.492</f>
        <v>17574.396782841824</v>
      </c>
      <c r="C123">
        <v>12358</v>
      </c>
      <c r="E123" t="s">
        <v>65</v>
      </c>
      <c r="F123">
        <v>19221.140472879</v>
      </c>
      <c r="G123">
        <v>1110</v>
      </c>
    </row>
    <row r="124" spans="1:7" x14ac:dyDescent="0.25">
      <c r="A124" t="s">
        <v>127</v>
      </c>
      <c r="B124">
        <f>Año2010!C133/1.492</f>
        <v>17658.176943699731</v>
      </c>
      <c r="C124">
        <v>4867</v>
      </c>
      <c r="E124" t="s">
        <v>133</v>
      </c>
      <c r="F124">
        <v>19280.250347705147</v>
      </c>
      <c r="G124">
        <v>17894</v>
      </c>
    </row>
    <row r="125" spans="1:7" x14ac:dyDescent="0.25">
      <c r="A125" t="s">
        <v>128</v>
      </c>
      <c r="B125">
        <f>Año2010!C134/1.492</f>
        <v>17892.761394101875</v>
      </c>
      <c r="C125">
        <v>10037</v>
      </c>
      <c r="E125" t="s">
        <v>168</v>
      </c>
      <c r="F125">
        <v>19677.329624478443</v>
      </c>
      <c r="G125">
        <v>2585</v>
      </c>
    </row>
    <row r="126" spans="1:7" x14ac:dyDescent="0.25">
      <c r="A126" t="s">
        <v>129</v>
      </c>
      <c r="B126">
        <f>Año2010!C135/1.492</f>
        <v>17917.560321715817</v>
      </c>
      <c r="C126">
        <v>18420</v>
      </c>
      <c r="E126" t="s">
        <v>101</v>
      </c>
      <c r="F126">
        <v>19890.125173852575</v>
      </c>
      <c r="G126">
        <v>2467</v>
      </c>
    </row>
    <row r="127" spans="1:7" x14ac:dyDescent="0.25">
      <c r="A127" t="s">
        <v>130</v>
      </c>
      <c r="B127">
        <f>Año2010!C136/1.492</f>
        <v>17998.659517426273</v>
      </c>
      <c r="C127">
        <v>1917</v>
      </c>
      <c r="E127" t="s">
        <v>111</v>
      </c>
      <c r="F127">
        <v>19966.62030598053</v>
      </c>
      <c r="G127">
        <v>1076</v>
      </c>
    </row>
    <row r="128" spans="1:7" x14ac:dyDescent="0.25">
      <c r="A128" t="s">
        <v>131</v>
      </c>
      <c r="B128">
        <f>Año2010!C137/1.492</f>
        <v>18063.672922252012</v>
      </c>
      <c r="C128">
        <v>6700</v>
      </c>
      <c r="E128" t="s">
        <v>124</v>
      </c>
      <c r="F128">
        <v>20221.835883171072</v>
      </c>
      <c r="G128">
        <v>813</v>
      </c>
    </row>
    <row r="129" spans="1:7" x14ac:dyDescent="0.25">
      <c r="A129" t="s">
        <v>132</v>
      </c>
      <c r="B129">
        <f>Año2010!C138/1.492</f>
        <v>18466.487935656838</v>
      </c>
      <c r="C129">
        <v>1051</v>
      </c>
      <c r="E129" t="s">
        <v>126</v>
      </c>
      <c r="F129">
        <v>20362.30876216968</v>
      </c>
      <c r="G129">
        <v>12399</v>
      </c>
    </row>
    <row r="130" spans="1:7" x14ac:dyDescent="0.25">
      <c r="A130" t="s">
        <v>133</v>
      </c>
      <c r="B130">
        <f>Año2010!C139/1.492</f>
        <v>18664.209115281501</v>
      </c>
      <c r="C130">
        <v>18095</v>
      </c>
      <c r="E130" t="s">
        <v>158</v>
      </c>
      <c r="F130">
        <v>20436.717663421419</v>
      </c>
      <c r="G130">
        <v>628</v>
      </c>
    </row>
    <row r="131" spans="1:7" x14ac:dyDescent="0.25">
      <c r="A131" t="s">
        <v>134</v>
      </c>
      <c r="B131">
        <f>Año2010!C140/1.492</f>
        <v>18754.691689008043</v>
      </c>
      <c r="C131">
        <v>395</v>
      </c>
      <c r="E131" t="s">
        <v>137</v>
      </c>
      <c r="F131">
        <v>20471.488178025036</v>
      </c>
      <c r="G131">
        <v>1811</v>
      </c>
    </row>
    <row r="132" spans="1:7" x14ac:dyDescent="0.25">
      <c r="A132" t="s">
        <v>135</v>
      </c>
      <c r="B132">
        <f>Año2010!C141/1.492</f>
        <v>18867.292225201072</v>
      </c>
      <c r="C132">
        <v>2470</v>
      </c>
      <c r="E132" t="s">
        <v>117</v>
      </c>
      <c r="F132">
        <v>20513.212795549374</v>
      </c>
      <c r="G132">
        <v>589</v>
      </c>
    </row>
    <row r="133" spans="1:7" x14ac:dyDescent="0.25">
      <c r="A133" t="s">
        <v>136</v>
      </c>
      <c r="B133">
        <f>Año2010!C142/1.492</f>
        <v>18884.048257372655</v>
      </c>
      <c r="C133">
        <v>913</v>
      </c>
      <c r="E133" t="s">
        <v>112</v>
      </c>
      <c r="F133">
        <v>20612.656467315715</v>
      </c>
      <c r="G133">
        <v>11091</v>
      </c>
    </row>
    <row r="134" spans="1:7" x14ac:dyDescent="0.25">
      <c r="A134" t="s">
        <v>137</v>
      </c>
      <c r="B134">
        <f>Año2010!C143/1.492</f>
        <v>18968.498659517427</v>
      </c>
      <c r="C134">
        <v>1850</v>
      </c>
      <c r="E134" t="s">
        <v>147</v>
      </c>
      <c r="F134">
        <v>20686.369958275383</v>
      </c>
      <c r="G134">
        <v>8504</v>
      </c>
    </row>
    <row r="135" spans="1:7" x14ac:dyDescent="0.25">
      <c r="A135" t="s">
        <v>138</v>
      </c>
      <c r="B135">
        <f>Año2010!C144/1.492</f>
        <v>19046.916890080429</v>
      </c>
      <c r="C135">
        <v>14662</v>
      </c>
      <c r="E135" t="s">
        <v>230</v>
      </c>
      <c r="F135">
        <v>20731.571627260084</v>
      </c>
      <c r="G135">
        <v>2382</v>
      </c>
    </row>
    <row r="136" spans="1:7" x14ac:dyDescent="0.25">
      <c r="A136" t="s">
        <v>139</v>
      </c>
      <c r="B136">
        <f>Año2010!C145/1.492</f>
        <v>19065.013404825739</v>
      </c>
      <c r="C136">
        <v>1023</v>
      </c>
      <c r="E136" t="s">
        <v>141</v>
      </c>
      <c r="F136">
        <v>20842.141863699584</v>
      </c>
      <c r="G136">
        <v>2831</v>
      </c>
    </row>
    <row r="137" spans="1:7" x14ac:dyDescent="0.25">
      <c r="A137" t="s">
        <v>140</v>
      </c>
      <c r="B137">
        <f>Año2010!C146/1.492</f>
        <v>19178.28418230563</v>
      </c>
      <c r="C137">
        <v>42452</v>
      </c>
      <c r="E137" t="s">
        <v>135</v>
      </c>
      <c r="F137">
        <v>21014.603616133518</v>
      </c>
      <c r="G137">
        <v>2258</v>
      </c>
    </row>
    <row r="138" spans="1:7" x14ac:dyDescent="0.25">
      <c r="A138" t="s">
        <v>141</v>
      </c>
      <c r="B138">
        <f>Año2010!C147/1.492</f>
        <v>19339.81233243968</v>
      </c>
      <c r="C138">
        <v>2786</v>
      </c>
      <c r="E138" t="s">
        <v>157</v>
      </c>
      <c r="F138">
        <v>21064.673157162728</v>
      </c>
      <c r="G138">
        <v>1448</v>
      </c>
    </row>
    <row r="139" spans="1:7" x14ac:dyDescent="0.25">
      <c r="A139" t="s">
        <v>142</v>
      </c>
      <c r="B139">
        <f>Año2010!C148/1.492</f>
        <v>19398.793565683645</v>
      </c>
      <c r="C139">
        <v>353187</v>
      </c>
      <c r="E139" t="s">
        <v>142</v>
      </c>
      <c r="F139">
        <v>21260.083449235048</v>
      </c>
      <c r="G139">
        <v>353340</v>
      </c>
    </row>
    <row r="140" spans="1:7" x14ac:dyDescent="0.25">
      <c r="A140" t="s">
        <v>143</v>
      </c>
      <c r="B140">
        <f>Año2010!C149/1.492</f>
        <v>19404.155495978554</v>
      </c>
      <c r="C140">
        <v>9724</v>
      </c>
      <c r="E140" t="s">
        <v>127</v>
      </c>
      <c r="F140">
        <v>21326.842837273991</v>
      </c>
      <c r="G140">
        <v>4628</v>
      </c>
    </row>
    <row r="141" spans="1:7" x14ac:dyDescent="0.25">
      <c r="A141" t="s">
        <v>144</v>
      </c>
      <c r="B141">
        <f>Año2010!C150/1.492</f>
        <v>19504.021447721181</v>
      </c>
      <c r="C141">
        <v>236</v>
      </c>
      <c r="E141" t="s">
        <v>167</v>
      </c>
      <c r="F141">
        <v>21538.942976356051</v>
      </c>
      <c r="G141">
        <v>983</v>
      </c>
    </row>
    <row r="142" spans="1:7" x14ac:dyDescent="0.25">
      <c r="A142" t="s">
        <v>145</v>
      </c>
      <c r="B142">
        <f>Año2010!C151/1.492</f>
        <v>19974.530831099197</v>
      </c>
      <c r="C142">
        <v>4050</v>
      </c>
      <c r="E142" t="s">
        <v>160</v>
      </c>
      <c r="F142">
        <v>21563.282336578581</v>
      </c>
      <c r="G142">
        <v>29234</v>
      </c>
    </row>
    <row r="143" spans="1:7" x14ac:dyDescent="0.25">
      <c r="A143" t="s">
        <v>146</v>
      </c>
      <c r="B143">
        <f>Año2010!C152/1.492</f>
        <v>20166.21983914209</v>
      </c>
      <c r="C143">
        <v>4882</v>
      </c>
      <c r="E143" t="s">
        <v>162</v>
      </c>
      <c r="F143">
        <v>21659.944367176635</v>
      </c>
      <c r="G143">
        <v>6065</v>
      </c>
    </row>
    <row r="144" spans="1:7" x14ac:dyDescent="0.25">
      <c r="A144" t="s">
        <v>147</v>
      </c>
      <c r="B144">
        <f>Año2010!C153/1.492</f>
        <v>20172.922252010725</v>
      </c>
      <c r="C144">
        <v>8435</v>
      </c>
      <c r="E144" t="s">
        <v>97</v>
      </c>
      <c r="F144">
        <v>21701.668984700973</v>
      </c>
      <c r="G144">
        <v>1764</v>
      </c>
    </row>
    <row r="145" spans="1:7" x14ac:dyDescent="0.25">
      <c r="A145" t="s">
        <v>148</v>
      </c>
      <c r="B145">
        <f>Año2010!C154/1.492</f>
        <v>20306.300268096515</v>
      </c>
      <c r="C145">
        <v>1938</v>
      </c>
      <c r="E145" t="s">
        <v>140</v>
      </c>
      <c r="F145">
        <v>21807.371349095967</v>
      </c>
      <c r="G145">
        <v>42966</v>
      </c>
    </row>
    <row r="146" spans="1:7" x14ac:dyDescent="0.25">
      <c r="A146" t="s">
        <v>149</v>
      </c>
      <c r="B146">
        <f>Año2010!C155/1.492</f>
        <v>20488.605898123325</v>
      </c>
      <c r="C146">
        <v>238247</v>
      </c>
      <c r="E146" t="s">
        <v>80</v>
      </c>
      <c r="F146">
        <v>22052.155771905425</v>
      </c>
      <c r="G146">
        <v>2831</v>
      </c>
    </row>
    <row r="147" spans="1:7" x14ac:dyDescent="0.25">
      <c r="A147" t="s">
        <v>150</v>
      </c>
      <c r="B147">
        <f>Año2010!C156/1.492</f>
        <v>20737.93565683646</v>
      </c>
      <c r="C147">
        <v>367</v>
      </c>
      <c r="E147" t="s">
        <v>184</v>
      </c>
      <c r="F147">
        <v>22056.32823365786</v>
      </c>
      <c r="G147">
        <v>707</v>
      </c>
    </row>
    <row r="148" spans="1:7" x14ac:dyDescent="0.25">
      <c r="A148" t="s">
        <v>151</v>
      </c>
      <c r="B148">
        <f>Año2010!C157/1.492</f>
        <v>21178.954423592495</v>
      </c>
      <c r="C148">
        <v>616</v>
      </c>
      <c r="E148" t="s">
        <v>125</v>
      </c>
      <c r="F148">
        <v>22090.403337969401</v>
      </c>
      <c r="G148">
        <v>8709</v>
      </c>
    </row>
    <row r="149" spans="1:7" x14ac:dyDescent="0.25">
      <c r="A149" t="s">
        <v>152</v>
      </c>
      <c r="B149">
        <f>Año2010!C158/1.492</f>
        <v>21248.659517426273</v>
      </c>
      <c r="C149">
        <v>14305</v>
      </c>
      <c r="E149" t="s">
        <v>121</v>
      </c>
      <c r="F149">
        <v>22122.392211404731</v>
      </c>
      <c r="G149">
        <v>2710</v>
      </c>
    </row>
    <row r="150" spans="1:7" x14ac:dyDescent="0.25">
      <c r="A150" t="s">
        <v>153</v>
      </c>
      <c r="B150">
        <f>Año2010!C159/1.492</f>
        <v>21439.678284182304</v>
      </c>
      <c r="C150">
        <v>9337</v>
      </c>
      <c r="E150" t="s">
        <v>153</v>
      </c>
      <c r="F150">
        <v>22214.186369958275</v>
      </c>
      <c r="G150">
        <v>9099</v>
      </c>
    </row>
    <row r="151" spans="1:7" x14ac:dyDescent="0.25">
      <c r="A151" t="s">
        <v>154</v>
      </c>
      <c r="B151">
        <f>Año2010!C160/1.492</f>
        <v>21641.420911528152</v>
      </c>
      <c r="C151">
        <v>185506</v>
      </c>
      <c r="E151" t="s">
        <v>131</v>
      </c>
      <c r="F151">
        <v>22414.464534075105</v>
      </c>
      <c r="G151">
        <v>6646</v>
      </c>
    </row>
    <row r="152" spans="1:7" x14ac:dyDescent="0.25">
      <c r="A152" t="s">
        <v>155</v>
      </c>
      <c r="B152">
        <f>Año2010!C161/1.492</f>
        <v>21746.648793565684</v>
      </c>
      <c r="C152">
        <v>2161</v>
      </c>
      <c r="E152" t="s">
        <v>130</v>
      </c>
      <c r="F152">
        <v>22480.528511821976</v>
      </c>
      <c r="G152">
        <v>1840</v>
      </c>
    </row>
    <row r="153" spans="1:7" x14ac:dyDescent="0.25">
      <c r="A153" t="s">
        <v>156</v>
      </c>
      <c r="B153">
        <f>Año2010!C162/1.492</f>
        <v>22018.09651474531</v>
      </c>
      <c r="C153">
        <v>329</v>
      </c>
      <c r="E153" t="s">
        <v>154</v>
      </c>
      <c r="F153">
        <v>22654.381084840057</v>
      </c>
      <c r="G153">
        <v>184248</v>
      </c>
    </row>
    <row r="154" spans="1:7" x14ac:dyDescent="0.25">
      <c r="A154" t="s">
        <v>157</v>
      </c>
      <c r="B154">
        <f>Año2010!C163/1.492</f>
        <v>22060.991957104558</v>
      </c>
      <c r="C154">
        <v>1496</v>
      </c>
      <c r="E154" t="s">
        <v>105</v>
      </c>
      <c r="F154">
        <v>22751.043115438108</v>
      </c>
      <c r="G154">
        <v>448</v>
      </c>
    </row>
    <row r="155" spans="1:7" x14ac:dyDescent="0.25">
      <c r="A155" t="s">
        <v>158</v>
      </c>
      <c r="B155">
        <f>Año2010!C164/1.492</f>
        <v>22137.399463806971</v>
      </c>
      <c r="C155">
        <v>661</v>
      </c>
      <c r="E155" t="s">
        <v>143</v>
      </c>
      <c r="F155">
        <v>22862.30876216968</v>
      </c>
      <c r="G155">
        <v>9608</v>
      </c>
    </row>
    <row r="156" spans="1:7" x14ac:dyDescent="0.25">
      <c r="A156" t="s">
        <v>159</v>
      </c>
      <c r="B156">
        <f>Año2010!C165/1.492</f>
        <v>22140.750670241287</v>
      </c>
      <c r="C156">
        <v>379</v>
      </c>
      <c r="E156" t="s">
        <v>129</v>
      </c>
      <c r="F156">
        <v>23046.592489568848</v>
      </c>
      <c r="G156">
        <v>18276</v>
      </c>
    </row>
    <row r="157" spans="1:7" x14ac:dyDescent="0.25">
      <c r="A157" t="s">
        <v>160</v>
      </c>
      <c r="B157">
        <f>Año2010!C166/1.492</f>
        <v>22271.447721179626</v>
      </c>
      <c r="C157">
        <v>29254</v>
      </c>
      <c r="E157" t="s">
        <v>149</v>
      </c>
      <c r="F157">
        <v>23295.549374130736</v>
      </c>
      <c r="G157">
        <v>232477</v>
      </c>
    </row>
    <row r="158" spans="1:7" x14ac:dyDescent="0.25">
      <c r="A158" t="s">
        <v>161</v>
      </c>
      <c r="B158">
        <f>Año2010!C167/1.492</f>
        <v>22300.93833780161</v>
      </c>
      <c r="C158">
        <v>1466</v>
      </c>
      <c r="E158" t="s">
        <v>56</v>
      </c>
      <c r="F158">
        <v>24059.109874826147</v>
      </c>
      <c r="G158">
        <v>1520</v>
      </c>
    </row>
    <row r="159" spans="1:7" x14ac:dyDescent="0.25">
      <c r="A159" t="s">
        <v>162</v>
      </c>
      <c r="B159">
        <f>Año2010!C168/1.492</f>
        <v>22473.19034852547</v>
      </c>
      <c r="C159">
        <v>6145</v>
      </c>
      <c r="E159" t="s">
        <v>200</v>
      </c>
      <c r="F159">
        <v>24319.193324061198</v>
      </c>
      <c r="G159">
        <v>3300</v>
      </c>
    </row>
    <row r="160" spans="1:7" x14ac:dyDescent="0.25">
      <c r="A160" t="s">
        <v>163</v>
      </c>
      <c r="B160">
        <f>Año2010!C169/1.492</f>
        <v>22532.171581769438</v>
      </c>
      <c r="C160">
        <v>211</v>
      </c>
      <c r="E160" t="s">
        <v>161</v>
      </c>
      <c r="F160">
        <v>24541.029207232266</v>
      </c>
      <c r="G160">
        <v>1448</v>
      </c>
    </row>
    <row r="161" spans="1:7" x14ac:dyDescent="0.25">
      <c r="A161" t="s">
        <v>164</v>
      </c>
      <c r="B161">
        <f>Año2010!C170/1.492</f>
        <v>22624.664879356569</v>
      </c>
      <c r="C161">
        <v>175</v>
      </c>
      <c r="E161" t="s">
        <v>155</v>
      </c>
      <c r="F161">
        <v>24594.575799721835</v>
      </c>
      <c r="G161">
        <v>2145</v>
      </c>
    </row>
    <row r="162" spans="1:7" x14ac:dyDescent="0.25">
      <c r="A162" t="s">
        <v>165</v>
      </c>
      <c r="B162">
        <f>Año2010!C171/1.492</f>
        <v>22782.8418230563</v>
      </c>
      <c r="C162">
        <v>3041</v>
      </c>
      <c r="E162" t="s">
        <v>185</v>
      </c>
      <c r="F162">
        <v>24945.062586926288</v>
      </c>
      <c r="G162">
        <v>23987</v>
      </c>
    </row>
    <row r="163" spans="1:7" x14ac:dyDescent="0.25">
      <c r="A163" t="s">
        <v>166</v>
      </c>
      <c r="B163">
        <f>Año2010!C172/1.492</f>
        <v>22886.729222520109</v>
      </c>
      <c r="C163">
        <v>5384</v>
      </c>
      <c r="E163" t="s">
        <v>176</v>
      </c>
      <c r="F163">
        <v>25289.986091794159</v>
      </c>
      <c r="G163">
        <v>15848</v>
      </c>
    </row>
    <row r="164" spans="1:7" x14ac:dyDescent="0.25">
      <c r="A164" t="s">
        <v>167</v>
      </c>
      <c r="B164">
        <f>Año2010!C173/1.492</f>
        <v>23024.128686327076</v>
      </c>
      <c r="C164">
        <v>994</v>
      </c>
      <c r="E164" t="s">
        <v>171</v>
      </c>
      <c r="F164">
        <v>25586.230876216971</v>
      </c>
      <c r="G164">
        <v>6022</v>
      </c>
    </row>
    <row r="165" spans="1:7" x14ac:dyDescent="0.25">
      <c r="A165" t="s">
        <v>168</v>
      </c>
      <c r="B165">
        <f>Año2010!C174/1.492</f>
        <v>23080.428954423594</v>
      </c>
      <c r="C165">
        <v>2675</v>
      </c>
      <c r="E165" t="s">
        <v>120</v>
      </c>
      <c r="F165">
        <v>25665.507649513213</v>
      </c>
      <c r="G165">
        <v>236</v>
      </c>
    </row>
    <row r="166" spans="1:7" x14ac:dyDescent="0.25">
      <c r="A166" t="s">
        <v>169</v>
      </c>
      <c r="B166">
        <f>Año2010!C175/1.492</f>
        <v>23152.144772117961</v>
      </c>
      <c r="C166">
        <v>3544</v>
      </c>
      <c r="E166" t="s">
        <v>190</v>
      </c>
      <c r="F166">
        <v>26031.988873435326</v>
      </c>
      <c r="G166">
        <v>2794</v>
      </c>
    </row>
    <row r="167" spans="1:7" x14ac:dyDescent="0.25">
      <c r="A167" t="s">
        <v>170</v>
      </c>
      <c r="B167">
        <f>Año2010!C176/1.492</f>
        <v>23504.021447721181</v>
      </c>
      <c r="C167">
        <v>14637</v>
      </c>
      <c r="E167" t="s">
        <v>198</v>
      </c>
      <c r="F167">
        <v>26057.023643949931</v>
      </c>
      <c r="G167">
        <v>29748</v>
      </c>
    </row>
    <row r="168" spans="1:7" x14ac:dyDescent="0.25">
      <c r="A168" t="s">
        <v>171</v>
      </c>
      <c r="B168">
        <f>Año2010!C177/1.492</f>
        <v>23674.932975871314</v>
      </c>
      <c r="C168">
        <v>5988</v>
      </c>
      <c r="E168" t="s">
        <v>170</v>
      </c>
      <c r="F168">
        <v>26215.577190542423</v>
      </c>
      <c r="G168">
        <v>14746</v>
      </c>
    </row>
    <row r="169" spans="1:7" x14ac:dyDescent="0.25">
      <c r="A169" t="s">
        <v>172</v>
      </c>
      <c r="B169">
        <f>Año2010!C178/1.492</f>
        <v>23779.490616621984</v>
      </c>
      <c r="C169">
        <v>2007</v>
      </c>
      <c r="E169" t="s">
        <v>179</v>
      </c>
      <c r="F169">
        <v>26753.129346314327</v>
      </c>
      <c r="G169">
        <v>8536</v>
      </c>
    </row>
    <row r="170" spans="1:7" x14ac:dyDescent="0.25">
      <c r="A170" t="s">
        <v>173</v>
      </c>
      <c r="B170">
        <f>Año2010!C179/1.492</f>
        <v>23831.099195710456</v>
      </c>
      <c r="C170">
        <v>19285</v>
      </c>
      <c r="E170" t="s">
        <v>192</v>
      </c>
      <c r="F170">
        <v>26803.198887343533</v>
      </c>
      <c r="G170">
        <v>309</v>
      </c>
    </row>
    <row r="171" spans="1:7" x14ac:dyDescent="0.25">
      <c r="A171" t="s">
        <v>174</v>
      </c>
      <c r="B171">
        <f>Año2010!C180/1.492</f>
        <v>24516.756032171583</v>
      </c>
      <c r="C171">
        <v>7252</v>
      </c>
      <c r="E171" t="s">
        <v>173</v>
      </c>
      <c r="F171">
        <v>26934.631432545204</v>
      </c>
      <c r="G171">
        <v>19229</v>
      </c>
    </row>
    <row r="172" spans="1:7" x14ac:dyDescent="0.25">
      <c r="A172" t="s">
        <v>175</v>
      </c>
      <c r="B172">
        <f>Año2010!C181/1.492</f>
        <v>24768.766756032172</v>
      </c>
      <c r="C172">
        <v>760</v>
      </c>
      <c r="E172" t="s">
        <v>163</v>
      </c>
      <c r="F172">
        <v>27127.260083449237</v>
      </c>
      <c r="G172">
        <v>219</v>
      </c>
    </row>
    <row r="173" spans="1:7" x14ac:dyDescent="0.25">
      <c r="A173" t="s">
        <v>176</v>
      </c>
      <c r="B173">
        <f>Año2010!C182/1.492</f>
        <v>24781.501340482573</v>
      </c>
      <c r="C173">
        <v>16527</v>
      </c>
      <c r="E173" t="s">
        <v>203</v>
      </c>
      <c r="F173">
        <v>27155.076495132129</v>
      </c>
      <c r="G173">
        <v>459</v>
      </c>
    </row>
    <row r="174" spans="1:7" x14ac:dyDescent="0.25">
      <c r="A174" t="s">
        <v>177</v>
      </c>
      <c r="B174">
        <f>Año2010!C183/1.492</f>
        <v>25196.380697050939</v>
      </c>
      <c r="C174">
        <v>866</v>
      </c>
      <c r="E174" t="s">
        <v>150</v>
      </c>
      <c r="F174">
        <v>27247.566063977749</v>
      </c>
      <c r="G174">
        <v>357</v>
      </c>
    </row>
    <row r="175" spans="1:7" x14ac:dyDescent="0.25">
      <c r="A175" t="s">
        <v>178</v>
      </c>
      <c r="B175">
        <f>Año2010!C184/1.492</f>
        <v>25303.619302949061</v>
      </c>
      <c r="C175">
        <v>2501</v>
      </c>
      <c r="E175" t="s">
        <v>146</v>
      </c>
      <c r="F175">
        <v>27387.343532684285</v>
      </c>
      <c r="G175">
        <v>4829</v>
      </c>
    </row>
    <row r="176" spans="1:7" x14ac:dyDescent="0.25">
      <c r="A176" t="s">
        <v>179</v>
      </c>
      <c r="B176">
        <f>Año2010!C185/1.492</f>
        <v>25344.504021447723</v>
      </c>
      <c r="C176">
        <v>9667</v>
      </c>
      <c r="E176" t="s">
        <v>174</v>
      </c>
      <c r="F176">
        <v>27577.885952712102</v>
      </c>
      <c r="G176">
        <v>7165</v>
      </c>
    </row>
    <row r="177" spans="1:7" x14ac:dyDescent="0.25">
      <c r="A177" t="s">
        <v>180</v>
      </c>
      <c r="B177">
        <f>Año2010!C186/1.492</f>
        <v>25433.646112600538</v>
      </c>
      <c r="C177">
        <v>11324</v>
      </c>
      <c r="E177" t="s">
        <v>191</v>
      </c>
      <c r="F177">
        <v>27777.468706536856</v>
      </c>
      <c r="G177">
        <v>4071</v>
      </c>
    </row>
    <row r="178" spans="1:7" x14ac:dyDescent="0.25">
      <c r="A178" t="s">
        <v>181</v>
      </c>
      <c r="B178">
        <f>Año2010!C187/1.492</f>
        <v>25550.93833780161</v>
      </c>
      <c r="C178">
        <v>1471</v>
      </c>
      <c r="E178" t="s">
        <v>177</v>
      </c>
      <c r="F178">
        <v>27856.745479833102</v>
      </c>
      <c r="G178">
        <v>910</v>
      </c>
    </row>
    <row r="179" spans="1:7" x14ac:dyDescent="0.25">
      <c r="A179" t="s">
        <v>182</v>
      </c>
      <c r="B179">
        <f>Año2010!C188/1.492</f>
        <v>25714.477211796246</v>
      </c>
      <c r="C179">
        <v>696</v>
      </c>
      <c r="E179" t="s">
        <v>180</v>
      </c>
      <c r="F179">
        <v>28200.278164116829</v>
      </c>
      <c r="G179">
        <v>11051</v>
      </c>
    </row>
    <row r="180" spans="1:7" x14ac:dyDescent="0.25">
      <c r="A180" t="s">
        <v>183</v>
      </c>
      <c r="B180">
        <f>Año2010!C189/1.492</f>
        <v>25979.892761394101</v>
      </c>
      <c r="C180">
        <v>10050</v>
      </c>
      <c r="E180" t="s">
        <v>152</v>
      </c>
      <c r="F180">
        <v>28315.716272600836</v>
      </c>
      <c r="G180">
        <v>14157</v>
      </c>
    </row>
    <row r="181" spans="1:7" x14ac:dyDescent="0.25">
      <c r="A181" t="s">
        <v>184</v>
      </c>
      <c r="B181">
        <f>Año2010!C190/1.492</f>
        <v>26274.128686327076</v>
      </c>
      <c r="C181">
        <v>708</v>
      </c>
      <c r="E181" t="s">
        <v>188</v>
      </c>
      <c r="F181">
        <v>28363.699582753827</v>
      </c>
      <c r="G181">
        <v>21974</v>
      </c>
    </row>
    <row r="182" spans="1:7" x14ac:dyDescent="0.25">
      <c r="A182" t="s">
        <v>185</v>
      </c>
      <c r="B182">
        <f>Año2010!C191/1.492</f>
        <v>26298.257372654156</v>
      </c>
      <c r="C182">
        <v>24294</v>
      </c>
      <c r="E182" t="s">
        <v>136</v>
      </c>
      <c r="F182">
        <v>28752.433936022255</v>
      </c>
      <c r="G182">
        <v>902</v>
      </c>
    </row>
    <row r="183" spans="1:7" x14ac:dyDescent="0.25">
      <c r="A183" t="s">
        <v>186</v>
      </c>
      <c r="B183">
        <f>Año2010!C192/1.492</f>
        <v>26519.436997319033</v>
      </c>
      <c r="C183">
        <v>1694</v>
      </c>
      <c r="E183" t="s">
        <v>166</v>
      </c>
      <c r="F183">
        <v>29477.051460361614</v>
      </c>
      <c r="G183">
        <v>5404</v>
      </c>
    </row>
    <row r="184" spans="1:7" x14ac:dyDescent="0.25">
      <c r="A184" t="s">
        <v>187</v>
      </c>
      <c r="B184">
        <f>Año2010!C193/1.492</f>
        <v>26768.766756032172</v>
      </c>
      <c r="C184">
        <v>272</v>
      </c>
      <c r="E184" t="s">
        <v>156</v>
      </c>
      <c r="F184">
        <v>30164.812239221141</v>
      </c>
      <c r="G184">
        <v>357</v>
      </c>
    </row>
    <row r="185" spans="1:7" x14ac:dyDescent="0.25">
      <c r="A185" t="s">
        <v>188</v>
      </c>
      <c r="B185">
        <f>Año2010!C194/1.492</f>
        <v>26904.155495978554</v>
      </c>
      <c r="C185">
        <v>22011</v>
      </c>
      <c r="E185" t="s">
        <v>172</v>
      </c>
      <c r="F185">
        <v>30397.079276773296</v>
      </c>
      <c r="G185">
        <v>1854</v>
      </c>
    </row>
    <row r="186" spans="1:7" x14ac:dyDescent="0.25">
      <c r="A186" t="s">
        <v>189</v>
      </c>
      <c r="B186">
        <f>Año2010!C195/1.492</f>
        <v>27548.927613941018</v>
      </c>
      <c r="C186">
        <v>661</v>
      </c>
      <c r="E186" t="s">
        <v>181</v>
      </c>
      <c r="F186">
        <v>30561.196105702365</v>
      </c>
      <c r="G186">
        <v>1503</v>
      </c>
    </row>
    <row r="187" spans="1:7" x14ac:dyDescent="0.25">
      <c r="A187" t="s">
        <v>190</v>
      </c>
      <c r="B187">
        <f>Año2010!C196/1.492</f>
        <v>27613.270777479895</v>
      </c>
      <c r="C187">
        <v>2766</v>
      </c>
      <c r="E187" t="s">
        <v>165</v>
      </c>
      <c r="F187">
        <v>30819.88873435327</v>
      </c>
      <c r="G187">
        <v>2931</v>
      </c>
    </row>
    <row r="188" spans="1:7" x14ac:dyDescent="0.25">
      <c r="A188" t="s">
        <v>191</v>
      </c>
      <c r="B188">
        <f>Año2010!C197/1.492</f>
        <v>27670.241286863271</v>
      </c>
      <c r="C188">
        <v>4055</v>
      </c>
      <c r="E188" t="s">
        <v>182</v>
      </c>
      <c r="F188">
        <v>30847.00973574409</v>
      </c>
      <c r="G188">
        <v>683</v>
      </c>
    </row>
    <row r="189" spans="1:7" x14ac:dyDescent="0.25">
      <c r="A189" t="s">
        <v>192</v>
      </c>
      <c r="B189">
        <f>Año2010!C198/1.492</f>
        <v>28036.193029490616</v>
      </c>
      <c r="C189">
        <v>308</v>
      </c>
      <c r="E189" t="s">
        <v>194</v>
      </c>
      <c r="F189">
        <v>31203.05980528512</v>
      </c>
      <c r="G189">
        <v>17626</v>
      </c>
    </row>
    <row r="190" spans="1:7" x14ac:dyDescent="0.25">
      <c r="A190" t="s">
        <v>193</v>
      </c>
      <c r="B190">
        <f>Año2010!C199/1.492</f>
        <v>28093.163538873996</v>
      </c>
      <c r="C190">
        <v>2973</v>
      </c>
      <c r="E190" t="s">
        <v>220</v>
      </c>
      <c r="F190">
        <v>32259.388038942976</v>
      </c>
      <c r="G190">
        <v>7089</v>
      </c>
    </row>
    <row r="191" spans="1:7" x14ac:dyDescent="0.25">
      <c r="A191" t="s">
        <v>194</v>
      </c>
      <c r="B191">
        <f>Año2010!C200/1.492</f>
        <v>29097.855227882039</v>
      </c>
      <c r="C191">
        <v>17969</v>
      </c>
      <c r="E191" t="s">
        <v>197</v>
      </c>
      <c r="F191">
        <v>32340.751043115441</v>
      </c>
      <c r="G191">
        <v>329</v>
      </c>
    </row>
    <row r="192" spans="1:7" x14ac:dyDescent="0.25">
      <c r="A192" t="s">
        <v>195</v>
      </c>
      <c r="B192">
        <f>Año2010!C201/1.492</f>
        <v>29134.718498659517</v>
      </c>
      <c r="C192">
        <v>10957</v>
      </c>
      <c r="E192" t="s">
        <v>207</v>
      </c>
      <c r="F192">
        <v>33650.208623087623</v>
      </c>
      <c r="G192">
        <v>314</v>
      </c>
    </row>
    <row r="193" spans="1:7" x14ac:dyDescent="0.25">
      <c r="A193" t="s">
        <v>196</v>
      </c>
      <c r="B193">
        <f>Año2010!C202/1.492</f>
        <v>29216.487935656838</v>
      </c>
      <c r="C193">
        <v>3226</v>
      </c>
      <c r="E193" t="s">
        <v>189</v>
      </c>
      <c r="F193">
        <v>33968.011126564677</v>
      </c>
      <c r="G193">
        <v>631</v>
      </c>
    </row>
    <row r="194" spans="1:7" x14ac:dyDescent="0.25">
      <c r="A194" t="s">
        <v>197</v>
      </c>
      <c r="B194">
        <f>Año2010!C203/1.492</f>
        <v>29629.356568364612</v>
      </c>
      <c r="C194">
        <v>329</v>
      </c>
      <c r="E194" t="s">
        <v>212</v>
      </c>
      <c r="F194">
        <v>35299.026425591102</v>
      </c>
      <c r="G194">
        <v>1173</v>
      </c>
    </row>
    <row r="195" spans="1:7" x14ac:dyDescent="0.25">
      <c r="A195" t="s">
        <v>198</v>
      </c>
      <c r="B195">
        <f>Año2010!C204/1.492</f>
        <v>29831.769436997318</v>
      </c>
      <c r="C195">
        <v>30262</v>
      </c>
      <c r="E195" t="s">
        <v>202</v>
      </c>
      <c r="F195">
        <v>35318.497913769126</v>
      </c>
      <c r="G195">
        <v>9846</v>
      </c>
    </row>
    <row r="196" spans="1:7" x14ac:dyDescent="0.25">
      <c r="A196" t="s">
        <v>199</v>
      </c>
      <c r="B196">
        <f>Año2010!C205/1.492</f>
        <v>29890.080428954425</v>
      </c>
      <c r="C196">
        <v>6013</v>
      </c>
      <c r="E196" t="s">
        <v>193</v>
      </c>
      <c r="F196">
        <v>35363.699582753827</v>
      </c>
      <c r="G196">
        <v>2783</v>
      </c>
    </row>
    <row r="197" spans="1:7" x14ac:dyDescent="0.25">
      <c r="A197" t="s">
        <v>200</v>
      </c>
      <c r="B197">
        <f>Año2010!C206/1.492</f>
        <v>30516.085790884717</v>
      </c>
      <c r="C197">
        <v>3422</v>
      </c>
      <c r="E197" t="s">
        <v>195</v>
      </c>
      <c r="F197">
        <v>35603.616133518779</v>
      </c>
      <c r="G197">
        <v>10816</v>
      </c>
    </row>
    <row r="198" spans="1:7" x14ac:dyDescent="0.25">
      <c r="A198" t="s">
        <v>201</v>
      </c>
      <c r="B198">
        <f>Año2010!C207/1.492</f>
        <v>31267.426273458444</v>
      </c>
      <c r="C198">
        <v>12317</v>
      </c>
      <c r="E198" t="s">
        <v>204</v>
      </c>
      <c r="F198">
        <v>35925.591098748264</v>
      </c>
      <c r="G198">
        <v>13510</v>
      </c>
    </row>
    <row r="199" spans="1:7" x14ac:dyDescent="0.25">
      <c r="A199" t="s">
        <v>202</v>
      </c>
      <c r="B199">
        <f>Año2010!C208/1.492</f>
        <v>31310.991957104558</v>
      </c>
      <c r="C199">
        <v>9947</v>
      </c>
      <c r="E199" t="s">
        <v>205</v>
      </c>
      <c r="F199">
        <v>37758.692628650904</v>
      </c>
      <c r="G199">
        <v>404</v>
      </c>
    </row>
    <row r="200" spans="1:7" x14ac:dyDescent="0.25">
      <c r="A200" t="s">
        <v>203</v>
      </c>
      <c r="B200">
        <f>Año2010!C209/1.492</f>
        <v>31421.581769436998</v>
      </c>
      <c r="C200">
        <v>470</v>
      </c>
      <c r="E200" t="s">
        <v>196</v>
      </c>
      <c r="F200">
        <v>37858.831710709317</v>
      </c>
      <c r="G200">
        <v>3114</v>
      </c>
    </row>
    <row r="201" spans="1:7" x14ac:dyDescent="0.25">
      <c r="A201" t="s">
        <v>204</v>
      </c>
      <c r="B201">
        <f>Año2010!C210/1.492</f>
        <v>31566.353887399466</v>
      </c>
      <c r="C201">
        <v>13680</v>
      </c>
      <c r="E201" t="s">
        <v>186</v>
      </c>
      <c r="F201">
        <v>38619.610570236444</v>
      </c>
      <c r="G201">
        <v>1589</v>
      </c>
    </row>
    <row r="202" spans="1:7" x14ac:dyDescent="0.25">
      <c r="A202" t="s">
        <v>205</v>
      </c>
      <c r="B202">
        <f>Año2010!C211/1.492</f>
        <v>31574.396782841824</v>
      </c>
      <c r="C202">
        <v>414</v>
      </c>
      <c r="E202" t="s">
        <v>183</v>
      </c>
      <c r="F202">
        <v>38789.290681502091</v>
      </c>
      <c r="G202">
        <v>10027</v>
      </c>
    </row>
    <row r="203" spans="1:7" x14ac:dyDescent="0.25">
      <c r="A203" t="s">
        <v>206</v>
      </c>
      <c r="B203">
        <f>Año2010!C212/1.492</f>
        <v>31675.603217158176</v>
      </c>
      <c r="C203">
        <v>352</v>
      </c>
      <c r="E203" t="s">
        <v>218</v>
      </c>
      <c r="F203">
        <v>40150.208623087623</v>
      </c>
      <c r="G203">
        <v>1025</v>
      </c>
    </row>
    <row r="204" spans="1:7" x14ac:dyDescent="0.25">
      <c r="A204" t="s">
        <v>207</v>
      </c>
      <c r="B204">
        <f>Año2010!C213/1.492</f>
        <v>31723.19034852547</v>
      </c>
      <c r="C204">
        <v>315</v>
      </c>
      <c r="E204" t="s">
        <v>208</v>
      </c>
      <c r="F204">
        <v>40933.24061196106</v>
      </c>
      <c r="G204">
        <v>1456</v>
      </c>
    </row>
    <row r="205" spans="1:7" x14ac:dyDescent="0.25">
      <c r="A205" t="s">
        <v>208</v>
      </c>
      <c r="B205">
        <f>Año2010!C214/1.492</f>
        <v>32724.530831099197</v>
      </c>
      <c r="C205">
        <v>1433</v>
      </c>
      <c r="E205" t="s">
        <v>222</v>
      </c>
      <c r="F205">
        <v>41068.15020862309</v>
      </c>
      <c r="G205">
        <v>4522</v>
      </c>
    </row>
    <row r="206" spans="1:7" x14ac:dyDescent="0.25">
      <c r="A206" t="s">
        <v>209</v>
      </c>
      <c r="B206">
        <f>Año2010!C215/1.492</f>
        <v>33378.686327077747</v>
      </c>
      <c r="C206">
        <v>519</v>
      </c>
      <c r="E206" t="s">
        <v>169</v>
      </c>
      <c r="F206">
        <v>41395.688456189157</v>
      </c>
      <c r="G206">
        <v>3426</v>
      </c>
    </row>
    <row r="207" spans="1:7" x14ac:dyDescent="0.25">
      <c r="A207" t="s">
        <v>210</v>
      </c>
      <c r="B207">
        <f>Año2010!C216/1.492</f>
        <v>34103.887399463805</v>
      </c>
      <c r="C207">
        <v>218</v>
      </c>
      <c r="E207" t="s">
        <v>215</v>
      </c>
      <c r="F207">
        <v>42214.186369958275</v>
      </c>
      <c r="G207">
        <v>4162</v>
      </c>
    </row>
    <row r="208" spans="1:7" x14ac:dyDescent="0.25">
      <c r="A208" t="s">
        <v>211</v>
      </c>
      <c r="B208">
        <f>Año2010!C217/1.492</f>
        <v>34163.538873994636</v>
      </c>
      <c r="C208">
        <v>1079</v>
      </c>
      <c r="E208" t="s">
        <v>211</v>
      </c>
      <c r="F208">
        <v>42355.354659248958</v>
      </c>
      <c r="G208">
        <v>1050</v>
      </c>
    </row>
    <row r="209" spans="1:7" x14ac:dyDescent="0.25">
      <c r="A209" t="s">
        <v>212</v>
      </c>
      <c r="B209">
        <f>Año2010!C218/1.492</f>
        <v>34481.233243967828</v>
      </c>
      <c r="C209">
        <v>1303</v>
      </c>
      <c r="E209" t="s">
        <v>206</v>
      </c>
      <c r="F209">
        <v>43093.184979137695</v>
      </c>
      <c r="G209">
        <v>345</v>
      </c>
    </row>
    <row r="210" spans="1:7" x14ac:dyDescent="0.25">
      <c r="A210" t="s">
        <v>213</v>
      </c>
      <c r="B210">
        <f>Año2010!C219/1.492</f>
        <v>34969.83914209115</v>
      </c>
      <c r="C210">
        <v>225</v>
      </c>
      <c r="E210" t="s">
        <v>223</v>
      </c>
      <c r="F210">
        <v>43367.176634214185</v>
      </c>
      <c r="G210">
        <v>1282</v>
      </c>
    </row>
    <row r="211" spans="1:7" x14ac:dyDescent="0.25">
      <c r="A211" t="s">
        <v>214</v>
      </c>
      <c r="B211">
        <f>Año2010!C220/1.492</f>
        <v>35787.533512064343</v>
      </c>
      <c r="C211">
        <v>3246</v>
      </c>
      <c r="E211" t="s">
        <v>213</v>
      </c>
      <c r="F211">
        <v>44313.630041724617</v>
      </c>
      <c r="G211">
        <v>198</v>
      </c>
    </row>
    <row r="212" spans="1:7" x14ac:dyDescent="0.25">
      <c r="A212" t="s">
        <v>215</v>
      </c>
      <c r="B212">
        <f>Año2010!C221/1.492</f>
        <v>36597.184986595174</v>
      </c>
      <c r="C212">
        <v>4239</v>
      </c>
      <c r="E212" t="s">
        <v>144</v>
      </c>
      <c r="F212">
        <v>44861.613351877611</v>
      </c>
      <c r="G212">
        <v>226</v>
      </c>
    </row>
    <row r="213" spans="1:7" x14ac:dyDescent="0.25">
      <c r="A213" t="s">
        <v>216</v>
      </c>
      <c r="B213">
        <f>Año2010!C222/1.492</f>
        <v>36678.954423592491</v>
      </c>
      <c r="C213">
        <v>2261</v>
      </c>
      <c r="E213" t="s">
        <v>214</v>
      </c>
      <c r="F213">
        <v>45054.937413073712</v>
      </c>
      <c r="G213">
        <v>3101</v>
      </c>
    </row>
    <row r="214" spans="1:7" x14ac:dyDescent="0.25">
      <c r="A214" t="s">
        <v>217</v>
      </c>
      <c r="B214">
        <f>Año2010!C223/1.492</f>
        <v>37496.648793565684</v>
      </c>
      <c r="C214">
        <v>1709</v>
      </c>
      <c r="E214" t="s">
        <v>224</v>
      </c>
      <c r="F214">
        <v>45289.290681502091</v>
      </c>
      <c r="G214">
        <v>7197</v>
      </c>
    </row>
    <row r="215" spans="1:7" x14ac:dyDescent="0.25">
      <c r="A215" t="s">
        <v>218</v>
      </c>
      <c r="B215">
        <f>Año2010!C224/1.492</f>
        <v>37721.849865951743</v>
      </c>
      <c r="C215">
        <v>1051</v>
      </c>
      <c r="E215" t="s">
        <v>201</v>
      </c>
      <c r="F215">
        <v>46315.716272600839</v>
      </c>
      <c r="G215">
        <v>12402</v>
      </c>
    </row>
    <row r="216" spans="1:7" x14ac:dyDescent="0.25">
      <c r="A216" t="s">
        <v>219</v>
      </c>
      <c r="B216">
        <f>Año2010!C225/1.492</f>
        <v>37988.605898123322</v>
      </c>
      <c r="C216">
        <v>1898</v>
      </c>
      <c r="E216" t="s">
        <v>199</v>
      </c>
      <c r="F216">
        <v>46422.114047287905</v>
      </c>
      <c r="G216">
        <v>5793</v>
      </c>
    </row>
    <row r="217" spans="1:7" x14ac:dyDescent="0.25">
      <c r="A217" t="s">
        <v>220</v>
      </c>
      <c r="B217">
        <f>Año2010!C226/1.492</f>
        <v>38026.139410187665</v>
      </c>
      <c r="C217">
        <v>7331</v>
      </c>
      <c r="E217" t="s">
        <v>210</v>
      </c>
      <c r="F217">
        <v>46652.99026425591</v>
      </c>
      <c r="G217">
        <v>188</v>
      </c>
    </row>
    <row r="218" spans="1:7" x14ac:dyDescent="0.25">
      <c r="A218" t="s">
        <v>221</v>
      </c>
      <c r="B218">
        <f>Año2010!C227/1.492</f>
        <v>38977.882037533513</v>
      </c>
      <c r="C218">
        <v>708</v>
      </c>
      <c r="E218" t="s">
        <v>221</v>
      </c>
      <c r="F218">
        <v>49078.581363004174</v>
      </c>
      <c r="G218">
        <v>653</v>
      </c>
    </row>
    <row r="219" spans="1:7" x14ac:dyDescent="0.25">
      <c r="A219" t="s">
        <v>222</v>
      </c>
      <c r="B219">
        <f>Año2010!C228/1.492</f>
        <v>39241.286863270776</v>
      </c>
      <c r="C219">
        <v>4709</v>
      </c>
      <c r="E219" t="s">
        <v>235</v>
      </c>
      <c r="F219">
        <v>50086.926286509042</v>
      </c>
      <c r="G219">
        <v>1595</v>
      </c>
    </row>
    <row r="220" spans="1:7" x14ac:dyDescent="0.25">
      <c r="A220" t="s">
        <v>223</v>
      </c>
      <c r="B220">
        <f>Año2010!C229/1.492</f>
        <v>39405.495978552281</v>
      </c>
      <c r="C220">
        <v>1284</v>
      </c>
      <c r="E220" t="s">
        <v>232</v>
      </c>
      <c r="F220">
        <v>50144.645340751042</v>
      </c>
      <c r="G220">
        <v>4484</v>
      </c>
    </row>
    <row r="221" spans="1:7" x14ac:dyDescent="0.25">
      <c r="A221" t="s">
        <v>224</v>
      </c>
      <c r="B221">
        <f>Año2010!C230/1.492</f>
        <v>39567.694369973193</v>
      </c>
      <c r="C221">
        <v>7310</v>
      </c>
      <c r="E221" t="s">
        <v>217</v>
      </c>
      <c r="F221">
        <v>50503.477051460366</v>
      </c>
      <c r="G221">
        <v>1741</v>
      </c>
    </row>
    <row r="222" spans="1:7" x14ac:dyDescent="0.25">
      <c r="A222" t="s">
        <v>225</v>
      </c>
      <c r="B222">
        <f>Año2010!C231/1.492</f>
        <v>40158.847184986596</v>
      </c>
      <c r="C222">
        <v>316</v>
      </c>
      <c r="E222" t="s">
        <v>225</v>
      </c>
      <c r="F222">
        <v>50655.076495132133</v>
      </c>
      <c r="G222">
        <v>317</v>
      </c>
    </row>
    <row r="223" spans="1:7" x14ac:dyDescent="0.25">
      <c r="A223" t="s">
        <v>226</v>
      </c>
      <c r="B223">
        <f>Año2010!C232/1.492</f>
        <v>40322.386058981232</v>
      </c>
      <c r="C223">
        <v>3812</v>
      </c>
      <c r="E223" t="s">
        <v>216</v>
      </c>
      <c r="F223">
        <v>51909.596662030599</v>
      </c>
      <c r="G223">
        <v>2212</v>
      </c>
    </row>
    <row r="224" spans="1:7" x14ac:dyDescent="0.25">
      <c r="A224" t="s">
        <v>227</v>
      </c>
      <c r="B224">
        <f>Año2010!C233/1.492</f>
        <v>40508.713136729224</v>
      </c>
      <c r="C224">
        <v>920</v>
      </c>
      <c r="E224" t="s">
        <v>240</v>
      </c>
      <c r="F224">
        <v>52887.343532684288</v>
      </c>
      <c r="G224">
        <v>588</v>
      </c>
    </row>
    <row r="225" spans="1:7" x14ac:dyDescent="0.25">
      <c r="A225" t="s">
        <v>228</v>
      </c>
      <c r="B225">
        <f>Año2010!C234/1.492</f>
        <v>42057.640750670238</v>
      </c>
      <c r="C225">
        <v>296</v>
      </c>
      <c r="E225" t="s">
        <v>229</v>
      </c>
      <c r="F225">
        <v>55340.751043115437</v>
      </c>
      <c r="G225">
        <v>1418</v>
      </c>
    </row>
    <row r="226" spans="1:7" x14ac:dyDescent="0.25">
      <c r="A226" t="s">
        <v>229</v>
      </c>
      <c r="B226">
        <f>Año2010!C235/1.492</f>
        <v>42201.072386058979</v>
      </c>
      <c r="C226">
        <v>1577</v>
      </c>
      <c r="E226" t="s">
        <v>241</v>
      </c>
      <c r="F226">
        <v>55944.367176634216</v>
      </c>
      <c r="G226">
        <v>400</v>
      </c>
    </row>
    <row r="227" spans="1:7" x14ac:dyDescent="0.25">
      <c r="A227" t="s">
        <v>230</v>
      </c>
      <c r="B227">
        <f>Año2010!C236/1.492</f>
        <v>42816.353887399462</v>
      </c>
      <c r="C227">
        <v>2405</v>
      </c>
      <c r="E227" t="s">
        <v>227</v>
      </c>
      <c r="F227">
        <v>56031.293463143258</v>
      </c>
      <c r="G227">
        <v>885</v>
      </c>
    </row>
    <row r="228" spans="1:7" x14ac:dyDescent="0.25">
      <c r="A228" t="s">
        <v>231</v>
      </c>
      <c r="B228">
        <f>Año2010!C237/1.492</f>
        <v>43233.243967828421</v>
      </c>
      <c r="C228">
        <v>966</v>
      </c>
      <c r="E228" t="s">
        <v>233</v>
      </c>
      <c r="F228">
        <v>56242.002781641168</v>
      </c>
      <c r="G228">
        <v>1488</v>
      </c>
    </row>
    <row r="229" spans="1:7" x14ac:dyDescent="0.25">
      <c r="A229" t="s">
        <v>232</v>
      </c>
      <c r="B229">
        <f>Año2010!C238/1.492</f>
        <v>43630.026809651477</v>
      </c>
      <c r="C229">
        <v>4515</v>
      </c>
      <c r="E229" t="s">
        <v>219</v>
      </c>
      <c r="F229">
        <v>56595.271210013911</v>
      </c>
      <c r="G229">
        <v>1839</v>
      </c>
    </row>
    <row r="230" spans="1:7" x14ac:dyDescent="0.25">
      <c r="A230" t="s">
        <v>233</v>
      </c>
      <c r="B230">
        <f>Año2010!C239/1.492</f>
        <v>44245.308310991961</v>
      </c>
      <c r="C230">
        <v>1473</v>
      </c>
      <c r="E230" t="s">
        <v>228</v>
      </c>
      <c r="F230">
        <v>56726.00834492351</v>
      </c>
      <c r="G230">
        <v>319</v>
      </c>
    </row>
    <row r="231" spans="1:7" x14ac:dyDescent="0.25">
      <c r="A231" t="s">
        <v>234</v>
      </c>
      <c r="B231">
        <f>Año2010!C240/1.492</f>
        <v>46149.463806970511</v>
      </c>
      <c r="C231">
        <v>608</v>
      </c>
      <c r="E231" t="s">
        <v>238</v>
      </c>
      <c r="F231">
        <v>57280.945757997222</v>
      </c>
      <c r="G231">
        <v>358</v>
      </c>
    </row>
    <row r="232" spans="1:7" x14ac:dyDescent="0.25">
      <c r="A232" t="s">
        <v>235</v>
      </c>
      <c r="B232">
        <f>Año2010!C241/1.492</f>
        <v>46596.514745308312</v>
      </c>
      <c r="C232">
        <v>1680</v>
      </c>
      <c r="E232" t="s">
        <v>231</v>
      </c>
      <c r="F232">
        <v>57723.922114047287</v>
      </c>
      <c r="G232">
        <v>982</v>
      </c>
    </row>
    <row r="233" spans="1:7" x14ac:dyDescent="0.25">
      <c r="A233" t="s">
        <v>236</v>
      </c>
      <c r="B233">
        <f>Año2010!C242/1.492</f>
        <v>47764.075067024132</v>
      </c>
      <c r="C233">
        <v>957</v>
      </c>
      <c r="E233" t="s">
        <v>243</v>
      </c>
      <c r="F233">
        <v>59490.95966620306</v>
      </c>
      <c r="G233">
        <v>182</v>
      </c>
    </row>
    <row r="234" spans="1:7" x14ac:dyDescent="0.25">
      <c r="A234" t="s">
        <v>237</v>
      </c>
      <c r="B234">
        <f>Año2010!C243/1.492</f>
        <v>49302.949061662199</v>
      </c>
      <c r="C234">
        <v>1319</v>
      </c>
      <c r="E234" t="s">
        <v>236</v>
      </c>
      <c r="F234">
        <v>60442.976356050072</v>
      </c>
      <c r="G234">
        <v>938</v>
      </c>
    </row>
    <row r="235" spans="1:7" x14ac:dyDescent="0.25">
      <c r="A235" t="s">
        <v>238</v>
      </c>
      <c r="B235">
        <f>Año2010!C244/1.492</f>
        <v>50046.916890080429</v>
      </c>
      <c r="C235">
        <v>383</v>
      </c>
      <c r="E235" t="s">
        <v>226</v>
      </c>
      <c r="F235">
        <v>65472.183588317108</v>
      </c>
      <c r="G235">
        <v>3854</v>
      </c>
    </row>
    <row r="236" spans="1:7" x14ac:dyDescent="0.25">
      <c r="A236" t="s">
        <v>239</v>
      </c>
      <c r="B236">
        <f>Año2010!C245/1.492</f>
        <v>52148.12332439678</v>
      </c>
      <c r="C236">
        <v>112</v>
      </c>
      <c r="E236" t="s">
        <v>209</v>
      </c>
      <c r="F236">
        <v>66320.584144645341</v>
      </c>
      <c r="G236">
        <v>474</v>
      </c>
    </row>
    <row r="237" spans="1:7" x14ac:dyDescent="0.25">
      <c r="A237" t="s">
        <v>240</v>
      </c>
      <c r="B237">
        <f>Año2010!C246/1.492</f>
        <v>53160.18766756032</v>
      </c>
      <c r="C237">
        <v>575</v>
      </c>
      <c r="E237" t="s">
        <v>244</v>
      </c>
      <c r="F237">
        <v>67284.422809457581</v>
      </c>
      <c r="G237">
        <v>5253</v>
      </c>
    </row>
    <row r="238" spans="1:7" x14ac:dyDescent="0.25">
      <c r="A238" t="s">
        <v>241</v>
      </c>
      <c r="B238">
        <f>Año2010!C247/1.492</f>
        <v>59817.024128686324</v>
      </c>
      <c r="C238">
        <v>398</v>
      </c>
      <c r="E238" t="s">
        <v>234</v>
      </c>
      <c r="F238">
        <v>68863.699582753834</v>
      </c>
      <c r="G238">
        <v>578</v>
      </c>
    </row>
    <row r="239" spans="1:7" x14ac:dyDescent="0.25">
      <c r="A239" t="s">
        <v>242</v>
      </c>
      <c r="B239">
        <f>Año2010!C248/1.492</f>
        <v>62932.975871313676</v>
      </c>
      <c r="C239">
        <v>1182</v>
      </c>
      <c r="E239" t="s">
        <v>245</v>
      </c>
      <c r="F239">
        <v>69912.378303198886</v>
      </c>
      <c r="G239">
        <v>832</v>
      </c>
    </row>
    <row r="240" spans="1:7" x14ac:dyDescent="0.25">
      <c r="A240" t="s">
        <v>243</v>
      </c>
      <c r="B240">
        <f>Año2010!C249/1.492</f>
        <v>64549.597855227883</v>
      </c>
      <c r="C240">
        <v>201</v>
      </c>
      <c r="E240" t="s">
        <v>239</v>
      </c>
      <c r="F240">
        <v>76059.805285118229</v>
      </c>
      <c r="G240">
        <v>93</v>
      </c>
    </row>
    <row r="241" spans="1:7" x14ac:dyDescent="0.25">
      <c r="A241" t="s">
        <v>244</v>
      </c>
      <c r="B241">
        <f>Año2010!C250/1.492</f>
        <v>64827.74798927614</v>
      </c>
      <c r="C241">
        <v>5372</v>
      </c>
      <c r="E241" t="s">
        <v>242</v>
      </c>
      <c r="F241">
        <v>77126.564673157161</v>
      </c>
      <c r="G241">
        <v>1171</v>
      </c>
    </row>
    <row r="242" spans="1:7" x14ac:dyDescent="0.25">
      <c r="A242" t="s">
        <v>245</v>
      </c>
      <c r="B242">
        <f>Año2010!C251/1.492</f>
        <v>65945.040214477209</v>
      </c>
      <c r="C242">
        <v>821</v>
      </c>
      <c r="E242" t="s">
        <v>237</v>
      </c>
      <c r="F242">
        <v>77189.847009735749</v>
      </c>
      <c r="G242">
        <v>1308</v>
      </c>
    </row>
    <row r="243" spans="1:7" x14ac:dyDescent="0.25">
      <c r="A243" t="s">
        <v>246</v>
      </c>
      <c r="B243">
        <f>Año2010!C252/1.492</f>
        <v>67792.895442359251</v>
      </c>
      <c r="C243">
        <v>1512</v>
      </c>
      <c r="E243" t="s">
        <v>246</v>
      </c>
      <c r="F243">
        <v>77228.789986091797</v>
      </c>
      <c r="G243">
        <v>1506</v>
      </c>
    </row>
    <row r="244" spans="1:7" x14ac:dyDescent="0.25">
      <c r="A244" t="s">
        <v>247</v>
      </c>
      <c r="B244">
        <f>Año2010!C253/1.492</f>
        <v>71659.517426273465</v>
      </c>
      <c r="C244">
        <v>499</v>
      </c>
      <c r="E244" t="s">
        <v>247</v>
      </c>
      <c r="F244">
        <v>78912.378303198886</v>
      </c>
      <c r="G244">
        <v>447</v>
      </c>
    </row>
    <row r="245" spans="1:7" x14ac:dyDescent="0.25">
      <c r="A245" t="s">
        <v>248</v>
      </c>
      <c r="B245">
        <f>Año2010!C254/1.492</f>
        <v>80032.841823056297</v>
      </c>
      <c r="C245">
        <v>270</v>
      </c>
      <c r="E245" t="s">
        <v>251</v>
      </c>
      <c r="F245">
        <v>87744.08901251739</v>
      </c>
      <c r="G245">
        <v>445</v>
      </c>
    </row>
    <row r="246" spans="1:7" x14ac:dyDescent="0.25">
      <c r="A246" t="s">
        <v>249</v>
      </c>
      <c r="B246">
        <f>Año2010!C255/1.492</f>
        <v>87676.943699731899</v>
      </c>
      <c r="C246">
        <v>429</v>
      </c>
      <c r="E246" t="s">
        <v>248</v>
      </c>
      <c r="F246">
        <v>105480.52851182198</v>
      </c>
      <c r="G246">
        <v>260</v>
      </c>
    </row>
    <row r="247" spans="1:7" x14ac:dyDescent="0.25">
      <c r="A247" t="s">
        <v>250</v>
      </c>
      <c r="B247">
        <f>Año2010!C256/1.492</f>
        <v>88181.635388739945</v>
      </c>
      <c r="C247">
        <v>1644</v>
      </c>
      <c r="E247" t="s">
        <v>249</v>
      </c>
      <c r="F247">
        <v>119813.63004172462</v>
      </c>
      <c r="G247">
        <v>376</v>
      </c>
    </row>
    <row r="248" spans="1:7" x14ac:dyDescent="0.25">
      <c r="A248" t="s">
        <v>251</v>
      </c>
      <c r="B248">
        <f>Año2010!C257/1.492</f>
        <v>102711.7962466488</v>
      </c>
      <c r="C248">
        <v>450</v>
      </c>
      <c r="E248" t="s">
        <v>252</v>
      </c>
      <c r="F248">
        <v>124704.45062586927</v>
      </c>
      <c r="G248">
        <v>2147</v>
      </c>
    </row>
    <row r="249" spans="1:7" x14ac:dyDescent="0.25">
      <c r="A249" t="s">
        <v>252</v>
      </c>
      <c r="B249">
        <f>Año2010!C258/1.492</f>
        <v>112274.79892761394</v>
      </c>
      <c r="C249">
        <v>2521</v>
      </c>
      <c r="E249" t="s">
        <v>250</v>
      </c>
      <c r="F249">
        <v>125468.01112656468</v>
      </c>
      <c r="G249">
        <v>1604</v>
      </c>
    </row>
    <row r="250" spans="1:7" x14ac:dyDescent="0.25">
      <c r="A250" t="s">
        <v>253</v>
      </c>
      <c r="B250">
        <f>Año2010!C259/1.492</f>
        <v>113270.77747989276</v>
      </c>
      <c r="C250">
        <v>948</v>
      </c>
      <c r="E250" t="s">
        <v>254</v>
      </c>
      <c r="F250">
        <v>192062.58692628652</v>
      </c>
      <c r="G250">
        <v>1351</v>
      </c>
    </row>
    <row r="251" spans="1:7" x14ac:dyDescent="0.25">
      <c r="A251" t="s">
        <v>254</v>
      </c>
      <c r="B251">
        <f>Año2010!C260/1.492</f>
        <v>117500</v>
      </c>
      <c r="C251">
        <v>1398</v>
      </c>
      <c r="E251" t="s">
        <v>253</v>
      </c>
      <c r="F251">
        <v>198454.10292072324</v>
      </c>
      <c r="G251">
        <v>967</v>
      </c>
    </row>
    <row r="252" spans="1:7" x14ac:dyDescent="0.25">
      <c r="A252" t="s">
        <v>255</v>
      </c>
      <c r="B252">
        <f>Año2010!C261/1.492</f>
        <v>184652.81501340482</v>
      </c>
      <c r="C252">
        <v>3232</v>
      </c>
      <c r="E252" t="s">
        <v>255</v>
      </c>
      <c r="F252">
        <v>213722.53129346317</v>
      </c>
      <c r="G252">
        <v>3227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Año2010</vt:lpstr>
      <vt:lpstr>Año 2010 (2)</vt:lpstr>
      <vt:lpstr>Año 1996</vt:lpstr>
      <vt:lpstr>Año 2008</vt:lpstr>
      <vt:lpstr>zoom graficos</vt:lpstr>
      <vt:lpstr>Estadísticos</vt:lpstr>
      <vt:lpstr>Histogramas(corrientes)</vt:lpstr>
      <vt:lpstr>Indices de Gini</vt:lpstr>
      <vt:lpstr>Histogramas (constantes)</vt:lpstr>
      <vt:lpstr>Theil Araba</vt:lpstr>
      <vt:lpstr>Theil Bizkaia</vt:lpstr>
      <vt:lpstr>Theil Gipuzkoa</vt:lpstr>
      <vt:lpstr>Theil País Vasco</vt:lpstr>
      <vt:lpstr>Lorenz provincias</vt:lpstr>
      <vt:lpstr>Araba</vt:lpstr>
      <vt:lpstr>Bizkaia</vt:lpstr>
      <vt:lpstr>Gipuzkoa</vt:lpstr>
      <vt:lpstr>Estadísticos!_ftn1</vt:lpstr>
      <vt:lpstr>Estadísticos!_ftnref1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jonedk93@hotmail.com</dc:creator>
  <cp:lastModifiedBy>DUNJO KAREAGA ,JONE</cp:lastModifiedBy>
  <dcterms:created xsi:type="dcterms:W3CDTF">2015-01-27T09:21:38Z</dcterms:created>
  <dcterms:modified xsi:type="dcterms:W3CDTF">2015-06-16T08:56:11Z</dcterms:modified>
</cp:coreProperties>
</file>