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/>
  </bookViews>
  <sheets>
    <sheet name="Registro" sheetId="4" r:id="rId1"/>
    <sheet name="267-268" sheetId="2" r:id="rId2"/>
    <sheet name="269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'[7]204'!$D$46</definedName>
    <definedName name="_d5">'[9]241-243'!$D$5</definedName>
    <definedName name="ficha">#REF!</definedName>
    <definedName name="_Ind137">#REF!</definedName>
    <definedName name="_Ind16">#REF!</definedName>
    <definedName name="_Ind18" localSheetId="0">[10]Cuantitativa!#REF!</definedName>
    <definedName name="_Ind18">#REF!</definedName>
    <definedName name="_Ind204">#REF!</definedName>
    <definedName name="_Ind206">'[7]206-208'!$D$134</definedName>
    <definedName name="_Ind207">'[7]206-208'!$D$178</definedName>
    <definedName name="_Ind208">'[7]206-208'!$J$5</definedName>
    <definedName name="_Ind209">'[8]209'!$J$45</definedName>
    <definedName name="_Ind229">#REF!</definedName>
    <definedName name="_Ind230">#REF!</definedName>
    <definedName name="_Ind231">#REF!</definedName>
    <definedName name="_Ind232" localSheetId="1">'267-268'!#REF!</definedName>
    <definedName name="_Ind232" localSheetId="2">'269'!#REF!</definedName>
    <definedName name="_Ind232">'[2]232-233'!#REF!</definedName>
    <definedName name="_Ind233" localSheetId="1">'267-268'!#REF!</definedName>
    <definedName name="_Ind233" localSheetId="2">'269'!#REF!</definedName>
    <definedName name="_Ind233">'[2]232-233'!#REF!</definedName>
    <definedName name="_Ind234" localSheetId="1">'267-268'!#REF!</definedName>
    <definedName name="_Ind234" localSheetId="2">'269'!#REF!</definedName>
    <definedName name="_Ind234">'[2]234'!$P$71</definedName>
    <definedName name="_Ind235" localSheetId="1">'267-268'!#REF!</definedName>
    <definedName name="_Ind235" localSheetId="2">'269'!#REF!</definedName>
    <definedName name="_Ind235">'[1]260-263'!$D$118</definedName>
    <definedName name="_Ind236">'[2]236'!$J$114</definedName>
    <definedName name="_Ind302">[5]Hoja1!#REF!</definedName>
    <definedName name="_Ind303">[4]Hoja1!$AJ$5</definedName>
    <definedName name="_Ind304">[5]Hoja1!#REF!</definedName>
    <definedName name="_Ind305">[5]Hoja1!#REF!</definedName>
    <definedName name="_Ind306">[5]Hoja1!#REF!</definedName>
    <definedName name="_Ind307">[5]Hoja1!#REF!</definedName>
    <definedName name="_Ind35">#REF!</definedName>
    <definedName name="_Ind4">#REF!</definedName>
    <definedName name="_Ind40">#REF!</definedName>
    <definedName name="_Ind45">#REF!</definedName>
    <definedName name="_ind58">[3]Hoja1!$D$53</definedName>
    <definedName name="_Ind82">'[6]82-125'!$D$5</definedName>
    <definedName name="_Ind83">[5]Hoja1!$J$5</definedName>
    <definedName name="_Ind84">[5]Hoja1!$P$5</definedName>
    <definedName name="_Ind85">[5]Hoja1!$V$5</definedName>
    <definedName name="_Ind86">[5]Hoja1!$AB$5</definedName>
    <definedName name="_Ind87">[5]Hoja1!$AH$5</definedName>
    <definedName name="_Ind88">[5]Hoja1!$AN$5</definedName>
    <definedName name="_Ind89">[5]Hoja1!$AT$5</definedName>
    <definedName name="_Ind90">[5]Hoja1!$AZ$5</definedName>
    <definedName name="_Ins303">[5]Hoja1!#REF!</definedName>
    <definedName name="OLE_LINK4" localSheetId="1">'267-268'!#REF!</definedName>
    <definedName name="OLE_LINK4" localSheetId="2">'269'!#REF!</definedName>
  </definedNames>
  <calcPr calcId="125725"/>
</workbook>
</file>

<file path=xl/calcChain.xml><?xml version="1.0" encoding="utf-8"?>
<calcChain xmlns="http://schemas.openxmlformats.org/spreadsheetml/2006/main">
  <c r="B37" i="2"/>
  <c r="B38"/>
  <c r="B39"/>
  <c r="B40"/>
  <c r="B41"/>
  <c r="B36"/>
  <c r="D34"/>
  <c r="A11"/>
  <c r="A12"/>
  <c r="B12" s="1"/>
  <c r="B11"/>
  <c r="B10"/>
  <c r="B9"/>
  <c r="B8"/>
  <c r="D6"/>
  <c r="B1"/>
  <c r="A13" i="3"/>
  <c r="A14" s="1"/>
  <c r="A20"/>
  <c r="A21"/>
  <c r="A22" s="1"/>
  <c r="B12"/>
  <c r="B11"/>
  <c r="B10"/>
  <c r="B9"/>
  <c r="B8"/>
  <c r="D6"/>
  <c r="B14" l="1"/>
  <c r="A15"/>
  <c r="A13" i="2"/>
  <c r="B13" i="3"/>
  <c r="B13" i="2" l="1"/>
  <c r="A14"/>
  <c r="A15" l="1"/>
  <c r="B14"/>
  <c r="A16" l="1"/>
  <c r="B15"/>
  <c r="A17" l="1"/>
  <c r="B16"/>
  <c r="A18" l="1"/>
  <c r="B17"/>
  <c r="A19" l="1"/>
  <c r="B18"/>
  <c r="B19" l="1"/>
  <c r="A20"/>
  <c r="B20" l="1"/>
  <c r="A21"/>
  <c r="A22" l="1"/>
  <c r="B21"/>
  <c r="A23" l="1"/>
  <c r="B22"/>
  <c r="A24" l="1"/>
  <c r="B23"/>
  <c r="A25" l="1"/>
  <c r="B24"/>
  <c r="A26" l="1"/>
  <c r="B26" s="1"/>
  <c r="B25"/>
</calcChain>
</file>

<file path=xl/sharedStrings.xml><?xml version="1.0" encoding="utf-8"?>
<sst xmlns="http://schemas.openxmlformats.org/spreadsheetml/2006/main" count="64" uniqueCount="34">
  <si>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</si>
  <si>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</si>
  <si>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</si>
  <si>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</si>
  <si>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</si>
  <si>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</si>
  <si>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</si>
  <si>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</si>
  <si>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</si>
  <si>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</si>
  <si>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</si>
  <si>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CA=(1E-04*I^2) -(2E-02*I) + 1</t>
  </si>
  <si>
    <t>0&lt;I&lt;100</t>
  </si>
  <si>
    <t>% de movimientos inmigratorios temporales sobre la población activa</t>
  </si>
  <si>
    <t>0 - 100</t>
  </si>
  <si>
    <t>% de movimientos inmigratorios permanentes sobre la población de hecho</t>
  </si>
  <si>
    <t>CA=(-1,6E-03*I^2) + 1</t>
  </si>
  <si>
    <t>0&lt;I&lt;25</t>
  </si>
  <si>
    <t>CA=0</t>
  </si>
  <si>
    <t>25&lt;I&lt;100</t>
  </si>
  <si>
    <t>CA=(-4E-04*I^2) + 1</t>
  </si>
  <si>
    <t>0&lt;I&lt;50</t>
  </si>
  <si>
    <t>50&lt;I&lt;100</t>
  </si>
  <si>
    <t>% de población migrante en el interior de la Comunidad Autónoma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</si>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</sst>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72" fontId="6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72" fontId="6" fillId="3" borderId="2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72" fontId="6" fillId="3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/>
    <xf numFmtId="0" fontId="3" fillId="3" borderId="20" xfId="0" applyFont="1" applyFill="1" applyBorder="1"/>
    <xf numFmtId="172" fontId="6" fillId="2" borderId="24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172" fontId="6" fillId="2" borderId="28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'267-268'!$A$8:$A$26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'267-268'!$B$8:$B$26</c:f>
              <c:numCache>
                <c:formatCode>0.000</c:formatCode>
                <c:ptCount val="19"/>
                <c:pt idx="0">
                  <c:v>1</c:v>
                </c:pt>
                <c:pt idx="1">
                  <c:v>0.81</c:v>
                </c:pt>
                <c:pt idx="2">
                  <c:v>0.6399999999999999</c:v>
                </c:pt>
                <c:pt idx="3">
                  <c:v>0.5625</c:v>
                </c:pt>
                <c:pt idx="4">
                  <c:v>0.49</c:v>
                </c:pt>
                <c:pt idx="5">
                  <c:v>0.42249999999999999</c:v>
                </c:pt>
                <c:pt idx="6">
                  <c:v>0.36</c:v>
                </c:pt>
                <c:pt idx="7">
                  <c:v>0.30249999999999999</c:v>
                </c:pt>
                <c:pt idx="8">
                  <c:v>0.25</c:v>
                </c:pt>
                <c:pt idx="9">
                  <c:v>0.2024999999999999</c:v>
                </c:pt>
                <c:pt idx="10">
                  <c:v>0.16000000000000014</c:v>
                </c:pt>
                <c:pt idx="11">
                  <c:v>0.12250000000000005</c:v>
                </c:pt>
                <c:pt idx="12">
                  <c:v>8.9999999999999858E-2</c:v>
                </c:pt>
                <c:pt idx="13">
                  <c:v>6.25E-2</c:v>
                </c:pt>
                <c:pt idx="14">
                  <c:v>3.9999999999999925E-2</c:v>
                </c:pt>
                <c:pt idx="15">
                  <c:v>2.2500000000000075E-2</c:v>
                </c:pt>
                <c:pt idx="16">
                  <c:v>1.0000000000000009E-2</c:v>
                </c:pt>
                <c:pt idx="17">
                  <c:v>2.4999999999999467E-3</c:v>
                </c:pt>
                <c:pt idx="18">
                  <c:v>0</c:v>
                </c:pt>
              </c:numCache>
            </c:numRef>
          </c:yVal>
        </c:ser>
        <c:axId val="135488256"/>
        <c:axId val="135490944"/>
      </c:scatterChart>
      <c:valAx>
        <c:axId val="13548825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490944"/>
        <c:crosses val="autoZero"/>
        <c:crossBetween val="midCat"/>
      </c:valAx>
      <c:valAx>
        <c:axId val="13549094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48825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'267-268'!$A$36:$A$51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80</c:v>
                </c:pt>
                <c:pt idx="14">
                  <c:v>90</c:v>
                </c:pt>
                <c:pt idx="15">
                  <c:v>100</c:v>
                </c:pt>
              </c:numCache>
            </c:numRef>
          </c:xVal>
          <c:yVal>
            <c:numRef>
              <c:f>'267-268'!$B$36:$B$51</c:f>
              <c:numCache>
                <c:formatCode>0.000</c:formatCode>
                <c:ptCount val="16"/>
                <c:pt idx="0">
                  <c:v>1</c:v>
                </c:pt>
                <c:pt idx="1">
                  <c:v>0.96</c:v>
                </c:pt>
                <c:pt idx="2">
                  <c:v>0.84</c:v>
                </c:pt>
                <c:pt idx="3">
                  <c:v>0.6399999999999999</c:v>
                </c:pt>
                <c:pt idx="4">
                  <c:v>0.36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46942976"/>
        <c:axId val="146973824"/>
      </c:scatterChart>
      <c:valAx>
        <c:axId val="14694297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73824"/>
        <c:crosses val="autoZero"/>
        <c:crossBetween val="midCat"/>
      </c:valAx>
      <c:valAx>
        <c:axId val="14697382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4297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'269'!$A$8:$A$22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</c:numCache>
            </c:numRef>
          </c:xVal>
          <c:yVal>
            <c:numRef>
              <c:f>'269'!$B$8:$B$22</c:f>
              <c:numCache>
                <c:formatCode>0.000</c:formatCode>
                <c:ptCount val="15"/>
                <c:pt idx="0">
                  <c:v>1</c:v>
                </c:pt>
                <c:pt idx="1">
                  <c:v>0.99</c:v>
                </c:pt>
                <c:pt idx="2">
                  <c:v>0.96</c:v>
                </c:pt>
                <c:pt idx="3">
                  <c:v>0.91</c:v>
                </c:pt>
                <c:pt idx="4">
                  <c:v>0.84</c:v>
                </c:pt>
                <c:pt idx="5">
                  <c:v>0.6399999999999999</c:v>
                </c:pt>
                <c:pt idx="6">
                  <c:v>0.36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147129088"/>
        <c:axId val="147131008"/>
      </c:scatterChart>
      <c:valAx>
        <c:axId val="147129088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19917206984585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31008"/>
        <c:crosses val="autoZero"/>
        <c:crossBetween val="midCat"/>
      </c:valAx>
      <c:valAx>
        <c:axId val="14713100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29088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19050</xdr:rowOff>
    </xdr:from>
    <xdr:to>
      <xdr:col>5</xdr:col>
      <xdr:colOff>0</xdr:colOff>
      <xdr:row>26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38650" y="4791075"/>
          <a:ext cx="4533900" cy="9525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4.1.1. DINAMICA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Variación en el tiempo de los efectivos totales de población.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4.1.1.1. MOVIMIENTOS INMIGRATORIOS.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Temporales (ida y vuelta con fines laborales) o permanentes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considera población inmigrante temporal la que se desplaza con la oferta laboral (ida y vuelta).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333375</xdr:colOff>
      <xdr:row>2</xdr:row>
      <xdr:rowOff>0</xdr:rowOff>
    </xdr:from>
    <xdr:to>
      <xdr:col>1</xdr:col>
      <xdr:colOff>2228850</xdr:colOff>
      <xdr:row>3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47875" y="762000"/>
          <a:ext cx="1895475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48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438650" y="10839450"/>
          <a:ext cx="4533900" cy="4857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4.1.1. DINAMICA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Variación en el tiempo de los efectivos totales de población.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4.1.1.1. MOVIMIENTOS INMIGRATORIOS.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Temporales (ida y vuelta con fines laborales) o permanentes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342900</xdr:colOff>
      <xdr:row>30</xdr:row>
      <xdr:rowOff>0</xdr:rowOff>
    </xdr:from>
    <xdr:to>
      <xdr:col>1</xdr:col>
      <xdr:colOff>2390775</xdr:colOff>
      <xdr:row>31</xdr:row>
      <xdr:rowOff>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400" y="6829425"/>
          <a:ext cx="2047875" cy="381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19050</xdr:rowOff>
    </xdr:from>
    <xdr:to>
      <xdr:col>5</xdr:col>
      <xdr:colOff>0</xdr:colOff>
      <xdr:row>22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38650" y="4791075"/>
          <a:ext cx="4533900" cy="3048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4.1.1. DINAMICA POBLACIONAL.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Variación en el tiempo de los efectivos totales de población.</a:t>
          </a: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4.1.1.2. MOVIMIENTOS EMIGRATORIOS.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2</xdr:row>
      <xdr:rowOff>0</xdr:rowOff>
    </xdr:from>
    <xdr:to>
      <xdr:col>1</xdr:col>
      <xdr:colOff>2114550</xdr:colOff>
      <xdr:row>3</xdr:row>
      <xdr:rowOff>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0" y="762000"/>
          <a:ext cx="1733550" cy="381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0-264%20Indicadores%20Morfolog&#237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41-245%20Indicadores%20Uso%20agr&#237;co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60-263"/>
      <sheetName val="26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2-233"/>
      <sheetName val="234"/>
      <sheetName val="235"/>
      <sheetName val="236"/>
      <sheetName val="237"/>
      <sheetName val="238"/>
      <sheetName val="239"/>
      <sheetName val="240"/>
      <sheetName val="Regi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41-243"/>
      <sheetName val="244"/>
      <sheetName val="245"/>
    </sheetNames>
    <sheetDataSet>
      <sheetData sheetId="0">
        <row r="5">
          <cell r="D5">
            <v>40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25</v>
      </c>
      <c r="B1" t="s">
        <v>26</v>
      </c>
    </row>
    <row r="3" spans="1:2">
      <c r="A3" t="s">
        <v>27</v>
      </c>
      <c r="B3" t="s">
        <v>28</v>
      </c>
    </row>
    <row r="4" spans="1:2">
      <c r="B4" t="s">
        <v>29</v>
      </c>
    </row>
    <row r="5" spans="1:2">
      <c r="B5" t="s">
        <v>30</v>
      </c>
    </row>
    <row r="6" spans="1:2">
      <c r="B6" t="s">
        <v>31</v>
      </c>
    </row>
    <row r="8" spans="1:2">
      <c r="A8" t="s">
        <v>32</v>
      </c>
      <c r="B8" t="s">
        <v>33</v>
      </c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topLeftCell="A43" workbookViewId="0">
      <selection activeCell="B34" sqref="B34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f>267</f>
        <v>267</v>
      </c>
      <c r="C1" s="3" t="s">
        <v>1</v>
      </c>
      <c r="D1" s="4" t="s">
        <v>11</v>
      </c>
      <c r="E1" s="5" t="s">
        <v>12</v>
      </c>
    </row>
    <row r="2" spans="1:5" ht="30" customHeight="1">
      <c r="A2" s="7" t="s">
        <v>2</v>
      </c>
      <c r="B2" s="8" t="s">
        <v>13</v>
      </c>
      <c r="C2" s="9"/>
      <c r="D2" s="10"/>
      <c r="E2" s="11"/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14</v>
      </c>
      <c r="C5" s="15" t="s">
        <v>6</v>
      </c>
      <c r="D5" s="16">
        <v>40</v>
      </c>
      <c r="E5" s="17"/>
    </row>
    <row r="6" spans="1:5" ht="30" customHeight="1" thickBot="1">
      <c r="A6" s="18" t="s">
        <v>7</v>
      </c>
      <c r="B6" s="48" t="s">
        <v>24</v>
      </c>
      <c r="C6" s="19" t="s">
        <v>8</v>
      </c>
      <c r="D6" s="20">
        <f>IF(D5&lt;0,"valor del indicador fuera de rango",IF(D5&lt;=100,0.0001*(D5^2)-(0.02*D5)+1,"valor del indicador fuera rango"))</f>
        <v>0.36</v>
      </c>
      <c r="E6" s="21"/>
    </row>
    <row r="7" spans="1:5" ht="30" customHeight="1">
      <c r="A7" s="22" t="s">
        <v>9</v>
      </c>
      <c r="B7" s="23" t="s">
        <v>8</v>
      </c>
      <c r="C7" s="49" t="s">
        <v>10</v>
      </c>
      <c r="D7" s="50"/>
      <c r="E7" s="51"/>
    </row>
    <row r="8" spans="1:5" ht="12.95" customHeight="1">
      <c r="A8" s="24">
        <v>0</v>
      </c>
      <c r="B8" s="25">
        <f t="shared" ref="B8:B26" si="0">(0.0001*(A8^2))-(0.02*A8)+1</f>
        <v>1</v>
      </c>
      <c r="C8" s="26"/>
      <c r="D8" s="26"/>
      <c r="E8" s="27"/>
    </row>
    <row r="9" spans="1:5" ht="12.95" customHeight="1">
      <c r="A9" s="28">
        <v>10</v>
      </c>
      <c r="B9" s="25">
        <f t="shared" si="0"/>
        <v>0.81</v>
      </c>
      <c r="C9" s="29"/>
      <c r="D9" s="26"/>
      <c r="E9" s="27"/>
    </row>
    <row r="10" spans="1:5" ht="12.95" customHeight="1">
      <c r="A10" s="28">
        <v>20</v>
      </c>
      <c r="B10" s="25">
        <f t="shared" si="0"/>
        <v>0.6399999999999999</v>
      </c>
      <c r="C10" s="29"/>
      <c r="D10" s="26"/>
      <c r="E10" s="27"/>
    </row>
    <row r="11" spans="1:5" ht="12.95" customHeight="1">
      <c r="A11" s="28">
        <f t="shared" ref="A11:A26" si="1">+A10+5</f>
        <v>25</v>
      </c>
      <c r="B11" s="25">
        <f t="shared" si="0"/>
        <v>0.5625</v>
      </c>
      <c r="C11" s="29"/>
      <c r="D11" s="26"/>
      <c r="E11" s="27"/>
    </row>
    <row r="12" spans="1:5" ht="12.95" customHeight="1">
      <c r="A12" s="28">
        <f t="shared" si="1"/>
        <v>30</v>
      </c>
      <c r="B12" s="25">
        <f t="shared" si="0"/>
        <v>0.49</v>
      </c>
      <c r="C12" s="29"/>
      <c r="D12" s="26"/>
      <c r="E12" s="27"/>
    </row>
    <row r="13" spans="1:5" ht="12.95" customHeight="1">
      <c r="A13" s="28">
        <f t="shared" si="1"/>
        <v>35</v>
      </c>
      <c r="B13" s="25">
        <f t="shared" si="0"/>
        <v>0.42249999999999999</v>
      </c>
      <c r="C13" s="29"/>
      <c r="D13" s="26"/>
      <c r="E13" s="27"/>
    </row>
    <row r="14" spans="1:5" ht="12.95" customHeight="1">
      <c r="A14" s="28">
        <f t="shared" si="1"/>
        <v>40</v>
      </c>
      <c r="B14" s="25">
        <f t="shared" si="0"/>
        <v>0.36</v>
      </c>
      <c r="C14" s="29"/>
      <c r="D14" s="26"/>
      <c r="E14" s="27"/>
    </row>
    <row r="15" spans="1:5" ht="12.95" customHeight="1">
      <c r="A15" s="28">
        <f t="shared" si="1"/>
        <v>45</v>
      </c>
      <c r="B15" s="25">
        <f t="shared" si="0"/>
        <v>0.30249999999999999</v>
      </c>
      <c r="C15" s="29"/>
      <c r="D15" s="26"/>
      <c r="E15" s="27"/>
    </row>
    <row r="16" spans="1:5" ht="12.95" customHeight="1">
      <c r="A16" s="28">
        <f t="shared" si="1"/>
        <v>50</v>
      </c>
      <c r="B16" s="25">
        <f t="shared" si="0"/>
        <v>0.25</v>
      </c>
      <c r="C16" s="29"/>
      <c r="D16" s="26"/>
      <c r="E16" s="27"/>
    </row>
    <row r="17" spans="1:5" ht="12.95" customHeight="1">
      <c r="A17" s="28">
        <f t="shared" si="1"/>
        <v>55</v>
      </c>
      <c r="B17" s="25">
        <f t="shared" si="0"/>
        <v>0.2024999999999999</v>
      </c>
      <c r="C17" s="29"/>
      <c r="D17" s="26"/>
      <c r="E17" s="27"/>
    </row>
    <row r="18" spans="1:5" ht="12.95" customHeight="1">
      <c r="A18" s="28">
        <f t="shared" si="1"/>
        <v>60</v>
      </c>
      <c r="B18" s="25">
        <f t="shared" si="0"/>
        <v>0.16000000000000014</v>
      </c>
      <c r="C18" s="29"/>
      <c r="D18" s="26"/>
      <c r="E18" s="27"/>
    </row>
    <row r="19" spans="1:5" ht="12.95" customHeight="1">
      <c r="A19" s="28">
        <f t="shared" si="1"/>
        <v>65</v>
      </c>
      <c r="B19" s="25">
        <f t="shared" si="0"/>
        <v>0.12250000000000005</v>
      </c>
      <c r="C19" s="29"/>
      <c r="D19" s="26"/>
      <c r="E19" s="27"/>
    </row>
    <row r="20" spans="1:5" ht="12.95" customHeight="1">
      <c r="A20" s="28">
        <f t="shared" si="1"/>
        <v>70</v>
      </c>
      <c r="B20" s="25">
        <f t="shared" si="0"/>
        <v>8.9999999999999858E-2</v>
      </c>
      <c r="C20" s="29"/>
      <c r="D20" s="26"/>
      <c r="E20" s="27"/>
    </row>
    <row r="21" spans="1:5" ht="12.95" customHeight="1">
      <c r="A21" s="28">
        <f t="shared" si="1"/>
        <v>75</v>
      </c>
      <c r="B21" s="25">
        <f t="shared" si="0"/>
        <v>6.25E-2</v>
      </c>
      <c r="C21" s="29"/>
      <c r="D21" s="26"/>
      <c r="E21" s="27"/>
    </row>
    <row r="22" spans="1:5" ht="12.95" customHeight="1">
      <c r="A22" s="28">
        <f t="shared" si="1"/>
        <v>80</v>
      </c>
      <c r="B22" s="25">
        <f t="shared" si="0"/>
        <v>3.9999999999999925E-2</v>
      </c>
      <c r="C22" s="29"/>
      <c r="D22" s="26"/>
      <c r="E22" s="27"/>
    </row>
    <row r="23" spans="1:5" ht="12.95" customHeight="1">
      <c r="A23" s="28">
        <f t="shared" si="1"/>
        <v>85</v>
      </c>
      <c r="B23" s="25">
        <f t="shared" si="0"/>
        <v>2.2500000000000075E-2</v>
      </c>
      <c r="C23" s="29"/>
      <c r="D23" s="26"/>
      <c r="E23" s="27"/>
    </row>
    <row r="24" spans="1:5" ht="12.95" customHeight="1">
      <c r="A24" s="28">
        <f>+A23+5</f>
        <v>90</v>
      </c>
      <c r="B24" s="25">
        <f t="shared" si="0"/>
        <v>1.0000000000000009E-2</v>
      </c>
      <c r="C24" s="29"/>
      <c r="D24" s="26"/>
      <c r="E24" s="27"/>
    </row>
    <row r="25" spans="1:5" ht="12.95" customHeight="1">
      <c r="A25" s="28">
        <f t="shared" si="1"/>
        <v>95</v>
      </c>
      <c r="B25" s="25">
        <f t="shared" si="0"/>
        <v>2.4999999999999467E-3</v>
      </c>
      <c r="C25" s="29"/>
      <c r="D25" s="26"/>
      <c r="E25" s="27"/>
    </row>
    <row r="26" spans="1:5" ht="12.95" customHeight="1" thickBot="1">
      <c r="A26" s="46">
        <f t="shared" si="1"/>
        <v>100</v>
      </c>
      <c r="B26" s="47">
        <f t="shared" si="0"/>
        <v>0</v>
      </c>
      <c r="C26" s="34"/>
      <c r="D26" s="35"/>
      <c r="E26" s="36"/>
    </row>
    <row r="27" spans="1:5" ht="12.95" customHeight="1" thickTop="1"/>
    <row r="28" spans="1:5" ht="12.95" customHeight="1" thickBot="1"/>
    <row r="29" spans="1:5" ht="30" customHeight="1" thickTop="1">
      <c r="A29" s="1" t="s">
        <v>0</v>
      </c>
      <c r="B29" s="2">
        <v>268</v>
      </c>
      <c r="C29" s="3" t="s">
        <v>1</v>
      </c>
      <c r="D29" s="4" t="s">
        <v>16</v>
      </c>
      <c r="E29" s="5" t="s">
        <v>17</v>
      </c>
    </row>
    <row r="30" spans="1:5" ht="30" customHeight="1">
      <c r="A30" s="7" t="s">
        <v>2</v>
      </c>
      <c r="B30" s="8" t="s">
        <v>15</v>
      </c>
      <c r="C30" s="37"/>
      <c r="D30" s="10" t="s">
        <v>18</v>
      </c>
      <c r="E30" s="38" t="s">
        <v>19</v>
      </c>
    </row>
    <row r="31" spans="1:5" ht="30" customHeight="1">
      <c r="A31" s="7" t="s">
        <v>3</v>
      </c>
      <c r="B31" s="8"/>
      <c r="C31" s="37"/>
      <c r="D31" s="39"/>
      <c r="E31" s="38"/>
    </row>
    <row r="32" spans="1:5" ht="30" customHeight="1" thickBot="1">
      <c r="A32" s="7" t="s">
        <v>4</v>
      </c>
      <c r="B32" s="8"/>
      <c r="C32" s="40"/>
      <c r="D32" s="41"/>
      <c r="E32" s="42"/>
    </row>
    <row r="33" spans="1:5" ht="30" customHeight="1">
      <c r="A33" s="7" t="s">
        <v>5</v>
      </c>
      <c r="B33" s="8" t="s">
        <v>14</v>
      </c>
      <c r="C33" s="15" t="s">
        <v>6</v>
      </c>
      <c r="D33" s="16">
        <v>60</v>
      </c>
      <c r="E33" s="43"/>
    </row>
    <row r="34" spans="1:5" ht="30" customHeight="1" thickBot="1">
      <c r="A34" s="18" t="s">
        <v>7</v>
      </c>
      <c r="B34" s="48" t="s">
        <v>24</v>
      </c>
      <c r="C34" s="19" t="s">
        <v>8</v>
      </c>
      <c r="D34" s="20">
        <f>IF(D33&lt;0,"valor del indicador fuera de rango",IF(D33&lt;=25,-0.0016*(D33^2)+1,IF(D33&lt;=100,0,"valor del indicador fuera rango")))</f>
        <v>0</v>
      </c>
      <c r="E34" s="44"/>
    </row>
    <row r="35" spans="1:5" ht="30" customHeight="1">
      <c r="A35" s="22" t="s">
        <v>9</v>
      </c>
      <c r="B35" s="23" t="s">
        <v>8</v>
      </c>
      <c r="C35" s="49" t="s">
        <v>10</v>
      </c>
      <c r="D35" s="50"/>
      <c r="E35" s="51"/>
    </row>
    <row r="36" spans="1:5" ht="12.95" customHeight="1">
      <c r="A36" s="24">
        <v>0</v>
      </c>
      <c r="B36" s="45">
        <f t="shared" ref="B36:B41" si="2">-0.0016*(A36^2)+1</f>
        <v>1</v>
      </c>
      <c r="C36" s="26"/>
      <c r="D36" s="26"/>
      <c r="E36" s="27"/>
    </row>
    <row r="37" spans="1:5" ht="12.95" customHeight="1">
      <c r="A37" s="28">
        <v>5</v>
      </c>
      <c r="B37" s="45">
        <f t="shared" si="2"/>
        <v>0.96</v>
      </c>
      <c r="C37" s="29"/>
      <c r="D37" s="26"/>
      <c r="E37" s="27"/>
    </row>
    <row r="38" spans="1:5" ht="12.95" customHeight="1">
      <c r="A38" s="28">
        <v>10</v>
      </c>
      <c r="B38" s="45">
        <f t="shared" si="2"/>
        <v>0.84</v>
      </c>
      <c r="C38" s="29"/>
      <c r="D38" s="26"/>
      <c r="E38" s="27"/>
    </row>
    <row r="39" spans="1:5" ht="12.95" customHeight="1">
      <c r="A39" s="28">
        <v>15</v>
      </c>
      <c r="B39" s="45">
        <f t="shared" si="2"/>
        <v>0.6399999999999999</v>
      </c>
      <c r="C39" s="29"/>
      <c r="D39" s="26"/>
      <c r="E39" s="27"/>
    </row>
    <row r="40" spans="1:5" ht="12.95" customHeight="1">
      <c r="A40" s="28">
        <v>20</v>
      </c>
      <c r="B40" s="45">
        <f t="shared" si="2"/>
        <v>0.36</v>
      </c>
      <c r="C40" s="29"/>
      <c r="D40" s="26"/>
      <c r="E40" s="27"/>
    </row>
    <row r="41" spans="1:5" ht="12.95" customHeight="1">
      <c r="A41" s="28">
        <v>25</v>
      </c>
      <c r="B41" s="45">
        <f t="shared" si="2"/>
        <v>0</v>
      </c>
      <c r="C41" s="29"/>
      <c r="D41" s="26"/>
      <c r="E41" s="27"/>
    </row>
    <row r="42" spans="1:5" ht="12.95" customHeight="1">
      <c r="A42" s="30">
        <v>30</v>
      </c>
      <c r="B42" s="31">
        <v>0</v>
      </c>
      <c r="C42" s="29"/>
      <c r="D42" s="26"/>
      <c r="E42" s="27"/>
    </row>
    <row r="43" spans="1:5" ht="12.95" customHeight="1">
      <c r="A43" s="30">
        <v>40</v>
      </c>
      <c r="B43" s="31">
        <v>0</v>
      </c>
      <c r="C43" s="29"/>
      <c r="D43" s="26"/>
      <c r="E43" s="27"/>
    </row>
    <row r="44" spans="1:5" ht="12.95" customHeight="1">
      <c r="A44" s="30">
        <v>50</v>
      </c>
      <c r="B44" s="31">
        <v>0</v>
      </c>
      <c r="C44" s="29"/>
      <c r="D44" s="26"/>
      <c r="E44" s="27"/>
    </row>
    <row r="45" spans="1:5" ht="12.95" customHeight="1">
      <c r="A45" s="30">
        <v>55</v>
      </c>
      <c r="B45" s="31">
        <v>0</v>
      </c>
      <c r="C45" s="29"/>
      <c r="D45" s="26"/>
      <c r="E45" s="27"/>
    </row>
    <row r="46" spans="1:5" ht="12.95" customHeight="1">
      <c r="A46" s="30">
        <v>60</v>
      </c>
      <c r="B46" s="31">
        <v>0</v>
      </c>
      <c r="C46" s="29"/>
      <c r="D46" s="26"/>
      <c r="E46" s="27"/>
    </row>
    <row r="47" spans="1:5" ht="12.95" customHeight="1">
      <c r="A47" s="30">
        <v>65</v>
      </c>
      <c r="B47" s="31">
        <v>0</v>
      </c>
      <c r="C47" s="29"/>
      <c r="D47" s="26"/>
      <c r="E47" s="27"/>
    </row>
    <row r="48" spans="1:5" ht="12.95" customHeight="1">
      <c r="A48" s="30">
        <v>70</v>
      </c>
      <c r="B48" s="31">
        <v>0</v>
      </c>
      <c r="C48" s="29"/>
      <c r="D48" s="26"/>
      <c r="E48" s="27"/>
    </row>
    <row r="49" spans="1:5" ht="12.95" customHeight="1">
      <c r="A49" s="30">
        <v>80</v>
      </c>
      <c r="B49" s="31">
        <v>0</v>
      </c>
      <c r="C49" s="29"/>
      <c r="D49" s="26"/>
      <c r="E49" s="27"/>
    </row>
    <row r="50" spans="1:5" ht="12.95" customHeight="1">
      <c r="A50" s="30">
        <v>90</v>
      </c>
      <c r="B50" s="31">
        <v>0</v>
      </c>
      <c r="C50" s="29"/>
      <c r="D50" s="26"/>
      <c r="E50" s="27"/>
    </row>
    <row r="51" spans="1:5" ht="12.95" customHeight="1" thickBot="1">
      <c r="A51" s="32">
        <v>100</v>
      </c>
      <c r="B51" s="33">
        <v>0</v>
      </c>
      <c r="C51" s="34"/>
      <c r="D51" s="35"/>
      <c r="E51" s="36"/>
    </row>
    <row r="52" spans="1:5" ht="12.95" customHeight="1" thickTop="1"/>
  </sheetData>
  <mergeCells count="2">
    <mergeCell ref="C7:E7"/>
    <mergeCell ref="C35:E3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style="6" customWidth="1"/>
    <col min="2" max="2" width="40.7109375" style="6" customWidth="1"/>
    <col min="3" max="16384" width="22.7109375" style="6"/>
  </cols>
  <sheetData>
    <row r="1" spans="1:5" ht="30" customHeight="1" thickTop="1">
      <c r="A1" s="1" t="s">
        <v>0</v>
      </c>
      <c r="B1" s="2">
        <v>269</v>
      </c>
      <c r="C1" s="3" t="s">
        <v>1</v>
      </c>
      <c r="D1" s="4" t="s">
        <v>20</v>
      </c>
      <c r="E1" s="5" t="s">
        <v>21</v>
      </c>
    </row>
    <row r="2" spans="1:5" ht="30" customHeight="1">
      <c r="A2" s="7" t="s">
        <v>2</v>
      </c>
      <c r="B2" s="8" t="s">
        <v>23</v>
      </c>
      <c r="C2" s="9"/>
      <c r="D2" s="10" t="s">
        <v>18</v>
      </c>
      <c r="E2" s="11" t="s">
        <v>22</v>
      </c>
    </row>
    <row r="3" spans="1:5" ht="30" customHeight="1">
      <c r="A3" s="7" t="s">
        <v>3</v>
      </c>
      <c r="B3" s="8"/>
      <c r="C3" s="9"/>
      <c r="D3" s="10"/>
      <c r="E3" s="11"/>
    </row>
    <row r="4" spans="1:5" ht="30" customHeight="1" thickBot="1">
      <c r="A4" s="7" t="s">
        <v>4</v>
      </c>
      <c r="B4" s="8"/>
      <c r="C4" s="12"/>
      <c r="D4" s="13"/>
      <c r="E4" s="14"/>
    </row>
    <row r="5" spans="1:5" ht="30" customHeight="1">
      <c r="A5" s="7" t="s">
        <v>5</v>
      </c>
      <c r="B5" s="8" t="s">
        <v>14</v>
      </c>
      <c r="C5" s="15" t="s">
        <v>6</v>
      </c>
      <c r="D5" s="16">
        <v>60</v>
      </c>
      <c r="E5" s="17"/>
    </row>
    <row r="6" spans="1:5" ht="30" customHeight="1" thickBot="1">
      <c r="A6" s="18" t="s">
        <v>7</v>
      </c>
      <c r="B6" s="48" t="s">
        <v>24</v>
      </c>
      <c r="C6" s="19" t="s">
        <v>8</v>
      </c>
      <c r="D6" s="20">
        <f>IF(D5&lt;0,"valor del indicador fuera de rango",IF(D5&lt;=50,-0.0004*(D5^2)+1,IF(D5&lt;=100,0,"valor del indicador fuera rango")))</f>
        <v>0</v>
      </c>
      <c r="E6" s="21"/>
    </row>
    <row r="7" spans="1:5" ht="30" customHeight="1">
      <c r="A7" s="22" t="s">
        <v>9</v>
      </c>
      <c r="B7" s="23" t="s">
        <v>8</v>
      </c>
      <c r="C7" s="49" t="s">
        <v>10</v>
      </c>
      <c r="D7" s="50"/>
      <c r="E7" s="51"/>
    </row>
    <row r="8" spans="1:5" ht="12.95" customHeight="1">
      <c r="A8" s="24">
        <v>0</v>
      </c>
      <c r="B8" s="25">
        <f t="shared" ref="B8:B14" si="0">(-0.0004*A8^2)+1</f>
        <v>1</v>
      </c>
      <c r="C8" s="26"/>
      <c r="D8" s="26"/>
      <c r="E8" s="27"/>
    </row>
    <row r="9" spans="1:5" ht="12.95" customHeight="1">
      <c r="A9" s="28">
        <v>5</v>
      </c>
      <c r="B9" s="25">
        <f t="shared" si="0"/>
        <v>0.99</v>
      </c>
      <c r="C9" s="29"/>
      <c r="D9" s="26"/>
      <c r="E9" s="27"/>
    </row>
    <row r="10" spans="1:5" ht="12.95" customHeight="1">
      <c r="A10" s="28">
        <v>10</v>
      </c>
      <c r="B10" s="25">
        <f t="shared" si="0"/>
        <v>0.96</v>
      </c>
      <c r="C10" s="29"/>
      <c r="D10" s="26"/>
      <c r="E10" s="27"/>
    </row>
    <row r="11" spans="1:5" ht="12.95" customHeight="1">
      <c r="A11" s="28">
        <v>15</v>
      </c>
      <c r="B11" s="25">
        <f t="shared" si="0"/>
        <v>0.91</v>
      </c>
      <c r="C11" s="29"/>
      <c r="D11" s="26"/>
      <c r="E11" s="27"/>
    </row>
    <row r="12" spans="1:5" ht="12.95" customHeight="1">
      <c r="A12" s="28">
        <v>20</v>
      </c>
      <c r="B12" s="25">
        <f t="shared" si="0"/>
        <v>0.84</v>
      </c>
      <c r="C12" s="29"/>
      <c r="D12" s="26"/>
      <c r="E12" s="27"/>
    </row>
    <row r="13" spans="1:5" ht="12.95" customHeight="1">
      <c r="A13" s="28">
        <f t="shared" ref="A13:A22" si="1">+A12+10</f>
        <v>30</v>
      </c>
      <c r="B13" s="25">
        <f t="shared" si="0"/>
        <v>0.6399999999999999</v>
      </c>
      <c r="C13" s="29"/>
      <c r="D13" s="26"/>
      <c r="E13" s="27"/>
    </row>
    <row r="14" spans="1:5" ht="12.95" customHeight="1">
      <c r="A14" s="28">
        <f t="shared" si="1"/>
        <v>40</v>
      </c>
      <c r="B14" s="25">
        <f t="shared" si="0"/>
        <v>0.36</v>
      </c>
      <c r="C14" s="29"/>
      <c r="D14" s="26"/>
      <c r="E14" s="27"/>
    </row>
    <row r="15" spans="1:5" ht="12.95" customHeight="1">
      <c r="A15" s="30">
        <f t="shared" si="1"/>
        <v>50</v>
      </c>
      <c r="B15" s="31">
        <v>0</v>
      </c>
      <c r="C15" s="29"/>
      <c r="D15" s="26"/>
      <c r="E15" s="27"/>
    </row>
    <row r="16" spans="1:5" ht="12.95" customHeight="1">
      <c r="A16" s="30">
        <v>55</v>
      </c>
      <c r="B16" s="31">
        <v>0</v>
      </c>
      <c r="C16" s="29"/>
      <c r="D16" s="26"/>
      <c r="E16" s="27"/>
    </row>
    <row r="17" spans="1:5" ht="12.95" customHeight="1">
      <c r="A17" s="30">
        <v>60</v>
      </c>
      <c r="B17" s="31">
        <v>0</v>
      </c>
      <c r="C17" s="29"/>
      <c r="D17" s="26"/>
      <c r="E17" s="27"/>
    </row>
    <row r="18" spans="1:5" ht="12.95" customHeight="1">
      <c r="A18" s="30">
        <v>65</v>
      </c>
      <c r="B18" s="31">
        <v>0</v>
      </c>
      <c r="C18" s="29"/>
      <c r="D18" s="26"/>
      <c r="E18" s="27"/>
    </row>
    <row r="19" spans="1:5" ht="12.95" customHeight="1">
      <c r="A19" s="30">
        <v>70</v>
      </c>
      <c r="B19" s="31">
        <v>0</v>
      </c>
      <c r="C19" s="29"/>
      <c r="D19" s="26"/>
      <c r="E19" s="27"/>
    </row>
    <row r="20" spans="1:5" ht="12.95" customHeight="1">
      <c r="A20" s="30">
        <f t="shared" si="1"/>
        <v>80</v>
      </c>
      <c r="B20" s="31">
        <v>0</v>
      </c>
      <c r="C20" s="29"/>
      <c r="D20" s="26"/>
      <c r="E20" s="27"/>
    </row>
    <row r="21" spans="1:5" ht="12.95" customHeight="1">
      <c r="A21" s="30">
        <f t="shared" si="1"/>
        <v>90</v>
      </c>
      <c r="B21" s="31">
        <v>0</v>
      </c>
      <c r="C21" s="29"/>
      <c r="D21" s="26"/>
      <c r="E21" s="27"/>
    </row>
    <row r="22" spans="1:5" ht="12.95" customHeight="1" thickBot="1">
      <c r="A22" s="32">
        <f t="shared" si="1"/>
        <v>100</v>
      </c>
      <c r="B22" s="33">
        <v>0</v>
      </c>
      <c r="C22" s="34"/>
      <c r="D22" s="35"/>
      <c r="E22" s="36"/>
    </row>
    <row r="23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</vt:lpstr>
      <vt:lpstr>267-268</vt:lpstr>
      <vt:lpstr>269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2007-07-20T10:03:22Z</dcterms:created>
  <dcterms:modified xsi:type="dcterms:W3CDTF">2012-12-04T11:16:58Z</dcterms:modified>
</cp:coreProperties>
</file>