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harts/chart2.xml" ContentType="application/vnd.openxmlformats-officedocument.drawingml.chart+xml"/>
  <Default Extension="emf" ContentType="image/x-emf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05" windowWidth="15135" windowHeight="8790"/>
  </bookViews>
  <sheets>
    <sheet name="Registro" sheetId="6" r:id="rId1"/>
    <sheet name="293" sheetId="3" r:id="rId2"/>
    <sheet name="294" sheetId="2" r:id="rId3"/>
    <sheet name="295" sheetId="5" r:id="rId4"/>
    <sheet name="296" sheetId="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>'[8]204'!$D$46</definedName>
    <definedName name="_d5">'[10]241-243'!$D$5</definedName>
    <definedName name="ficha">#REF!</definedName>
    <definedName name="_Ind137">#REF!</definedName>
    <definedName name="_Ind16">#REF!</definedName>
    <definedName name="_Ind18" localSheetId="0">[11]Cuantitativa!#REF!</definedName>
    <definedName name="_Ind18">#REF!</definedName>
    <definedName name="_Ind204">#REF!</definedName>
    <definedName name="_Ind206">'[8]206-208'!$D$134</definedName>
    <definedName name="_Ind207">'[8]206-208'!$D$178</definedName>
    <definedName name="_Ind208">'[8]206-208'!$J$5</definedName>
    <definedName name="_Ind209">'[9]209'!$J$45</definedName>
    <definedName name="_Ind229">#REF!</definedName>
    <definedName name="_Ind230">#REF!</definedName>
    <definedName name="_Ind231">#REF!</definedName>
    <definedName name="_Ind232" localSheetId="1">'293'!#REF!</definedName>
    <definedName name="_Ind232" localSheetId="2">'294'!#REF!</definedName>
    <definedName name="_Ind232" localSheetId="3">'295'!#REF!</definedName>
    <definedName name="_Ind232" localSheetId="4">'296'!#REF!</definedName>
    <definedName name="_Ind232">'[3]232-233'!#REF!</definedName>
    <definedName name="_Ind233" localSheetId="1">'293'!#REF!</definedName>
    <definedName name="_Ind233" localSheetId="2">'294'!#REF!</definedName>
    <definedName name="_Ind233" localSheetId="3">'295'!#REF!</definedName>
    <definedName name="_Ind233" localSheetId="4">'296'!#REF!</definedName>
    <definedName name="_Ind233">'[3]232-233'!#REF!</definedName>
    <definedName name="_Ind234" localSheetId="1">'293'!#REF!</definedName>
    <definedName name="_Ind234" localSheetId="2">'294'!#REF!</definedName>
    <definedName name="_Ind234" localSheetId="3">'295'!#REF!</definedName>
    <definedName name="_Ind234" localSheetId="4">'296'!#REF!</definedName>
    <definedName name="_Ind234">'[3]234'!$P$71</definedName>
    <definedName name="_Ind235" localSheetId="1">'293'!#REF!</definedName>
    <definedName name="_Ind235" localSheetId="2">'294'!#REF!</definedName>
    <definedName name="_Ind235" localSheetId="3">'295'!#REF!</definedName>
    <definedName name="_Ind235" localSheetId="4">'296'!#REF!</definedName>
    <definedName name="_Ind235">'[2]260-263'!$D$118</definedName>
    <definedName name="_Ind236">'[3]236'!$J$114</definedName>
    <definedName name="_Ind290" localSheetId="1">'293'!$D$5</definedName>
    <definedName name="_Ind290" localSheetId="2">'294'!$D$5</definedName>
    <definedName name="_Ind290" localSheetId="3">'295'!$D$5</definedName>
    <definedName name="_Ind290" localSheetId="4">'296'!$D$5</definedName>
    <definedName name="_Ind290">'[1]290'!$D$5</definedName>
    <definedName name="_Ind302">[6]Hoja1!#REF!</definedName>
    <definedName name="_Ind303">[5]Hoja1!$AJ$5</definedName>
    <definedName name="_Ind304">[6]Hoja1!#REF!</definedName>
    <definedName name="_Ind305">[6]Hoja1!#REF!</definedName>
    <definedName name="_Ind306">[6]Hoja1!#REF!</definedName>
    <definedName name="_Ind307">[6]Hoja1!#REF!</definedName>
    <definedName name="_Ind35">#REF!</definedName>
    <definedName name="_Ind4">#REF!</definedName>
    <definedName name="_Ind40">#REF!</definedName>
    <definedName name="_Ind45">#REF!</definedName>
    <definedName name="_ind58">[4]Hoja1!$D$53</definedName>
    <definedName name="_Ind82">'[7]82-125'!$D$5</definedName>
    <definedName name="_Ind83">[6]Hoja1!$J$5</definedName>
    <definedName name="_Ind84">[6]Hoja1!$P$5</definedName>
    <definedName name="_Ind85">[6]Hoja1!$V$5</definedName>
    <definedName name="_Ind86">[6]Hoja1!$AB$5</definedName>
    <definedName name="_Ind87">[6]Hoja1!$AH$5</definedName>
    <definedName name="_Ind88">[6]Hoja1!$AN$5</definedName>
    <definedName name="_Ind89">[6]Hoja1!$AT$5</definedName>
    <definedName name="_Ind90">[6]Hoja1!$AZ$5</definedName>
    <definedName name="_Ins303">[6]Hoja1!#REF!</definedName>
    <definedName name="OLE_LINK4" localSheetId="1">'293'!#REF!</definedName>
    <definedName name="OLE_LINK4" localSheetId="2">'294'!#REF!</definedName>
    <definedName name="OLE_LINK4" localSheetId="3">'295'!#REF!</definedName>
    <definedName name="OLE_LINK4" localSheetId="4">'296'!#REF!</definedName>
  </definedNames>
  <calcPr calcId="125725"/>
</workbook>
</file>

<file path=xl/calcChain.xml><?xml version="1.0" encoding="utf-8"?>
<calcChain xmlns="http://schemas.openxmlformats.org/spreadsheetml/2006/main">
  <c r="A9" i="3"/>
  <c r="A10" s="1"/>
  <c r="B25"/>
  <c r="B9"/>
  <c r="B8"/>
  <c r="D6"/>
  <c r="A9" i="2"/>
  <c r="A10"/>
  <c r="A11"/>
  <c r="A12" s="1"/>
  <c r="A18"/>
  <c r="B18" s="1"/>
  <c r="A19"/>
  <c r="A20"/>
  <c r="A21" s="1"/>
  <c r="B19"/>
  <c r="D6"/>
  <c r="B17"/>
  <c r="B25"/>
  <c r="B10"/>
  <c r="B9"/>
  <c r="B8"/>
  <c r="A9" i="5"/>
  <c r="A10" s="1"/>
  <c r="A18"/>
  <c r="A19" s="1"/>
  <c r="D6"/>
  <c r="B17"/>
  <c r="B25"/>
  <c r="B9"/>
  <c r="B8"/>
  <c r="A9" i="4"/>
  <c r="A10"/>
  <c r="A11" s="1"/>
  <c r="A18"/>
  <c r="A19"/>
  <c r="B19" s="1"/>
  <c r="D6"/>
  <c r="B18"/>
  <c r="B17"/>
  <c r="B25"/>
  <c r="B10"/>
  <c r="B9"/>
  <c r="B8"/>
  <c r="B10" i="3" l="1"/>
  <c r="A11"/>
  <c r="A13" i="2"/>
  <c r="B12"/>
  <c r="A12" i="4"/>
  <c r="B11"/>
  <c r="A11" i="5"/>
  <c r="B10"/>
  <c r="A22" i="2"/>
  <c r="B21"/>
  <c r="A20" i="5"/>
  <c r="B19"/>
  <c r="A20" i="4"/>
  <c r="B18" i="5"/>
  <c r="B11" i="2"/>
  <c r="B20"/>
  <c r="A12" i="5" l="1"/>
  <c r="B11"/>
  <c r="B22" i="2"/>
  <c r="A23"/>
  <c r="B11" i="3"/>
  <c r="A12"/>
  <c r="B20" i="5"/>
  <c r="A21"/>
  <c r="B13" i="2"/>
  <c r="A14"/>
  <c r="A21" i="4"/>
  <c r="B20"/>
  <c r="B12"/>
  <c r="A13"/>
  <c r="B12" i="5" l="1"/>
  <c r="A13"/>
  <c r="B14" i="2"/>
  <c r="A15"/>
  <c r="B21" i="4"/>
  <c r="A22"/>
  <c r="B23" i="2"/>
  <c r="A24"/>
  <c r="B24" s="1"/>
  <c r="A14" i="4"/>
  <c r="B13"/>
  <c r="A13" i="3"/>
  <c r="B12"/>
  <c r="B21" i="5"/>
  <c r="A22"/>
  <c r="A15" i="4" l="1"/>
  <c r="B14"/>
  <c r="A14" i="5"/>
  <c r="B13"/>
  <c r="A16" i="2"/>
  <c r="B16" s="1"/>
  <c r="B15"/>
  <c r="B13" i="3"/>
  <c r="A14"/>
  <c r="B22" i="5"/>
  <c r="A23"/>
  <c r="A23" i="4"/>
  <c r="B22"/>
  <c r="A16" l="1"/>
  <c r="B16" s="1"/>
  <c r="B15"/>
  <c r="A24" i="5"/>
  <c r="B24" s="1"/>
  <c r="B23"/>
  <c r="B23" i="4"/>
  <c r="A24"/>
  <c r="B24" s="1"/>
  <c r="A15" i="5"/>
  <c r="B14"/>
  <c r="A15" i="3"/>
  <c r="B14"/>
  <c r="B15" i="5" l="1"/>
  <c r="A16"/>
  <c r="B16" s="1"/>
  <c r="A16" i="3"/>
  <c r="B15"/>
  <c r="B16" l="1"/>
  <c r="A17"/>
  <c r="A18" l="1"/>
  <c r="B17"/>
  <c r="B18" l="1"/>
  <c r="A19"/>
  <c r="B19" l="1"/>
  <c r="A20"/>
  <c r="A21" l="1"/>
  <c r="B20"/>
  <c r="A22" l="1"/>
  <c r="B21"/>
  <c r="B22" l="1"/>
  <c r="A23"/>
  <c r="A24" l="1"/>
  <c r="B24" s="1"/>
  <c r="B23"/>
</calcChain>
</file>

<file path=xl/sharedStrings.xml><?xml version="1.0" encoding="utf-8"?>
<sst xmlns="http://schemas.openxmlformats.org/spreadsheetml/2006/main" count="83" uniqueCount="34">
  <si>
    <t>nº de indicador:</t>
  </si>
  <si>
    <t>función de transformación:</t>
  </si>
  <si>
    <t>CA=1,6E-01*I^2</t>
  </si>
  <si>
    <t>0&lt;I&lt;2,5</t>
  </si>
  <si>
    <t>Indicador:</t>
  </si>
  <si>
    <t>CA=-1,6E-01*I^2+8E-01*I</t>
  </si>
  <si>
    <t>2,5&lt;I&lt;5</t>
  </si>
  <si>
    <t>fórmula del indicador</t>
  </si>
  <si>
    <t>unidad del indicador:</t>
  </si>
  <si>
    <t>rango de valores del indicador:</t>
  </si>
  <si>
    <t>0 - 5</t>
  </si>
  <si>
    <t>valor del indicador</t>
  </si>
  <si>
    <t>Tipo de indicador</t>
  </si>
  <si>
    <t>calidad ambiental</t>
  </si>
  <si>
    <t>valor del  indicador</t>
  </si>
  <si>
    <t>representación de la función de transformación</t>
  </si>
  <si>
    <t>Grado de adecuación de las estructuras energéticas</t>
  </si>
  <si>
    <t>Dotación por persona</t>
  </si>
  <si>
    <t>0 - 500</t>
  </si>
  <si>
    <t>CA=-1,6E-05*I^2+8E-03*I</t>
  </si>
  <si>
    <t>0&lt;I&lt;500</t>
  </si>
  <si>
    <t>Grado de adecuación de las infraestructuras de comunicación no viaria</t>
  </si>
  <si>
    <t>Grado de adecuación del sistema aeroportuario</t>
  </si>
  <si>
    <t>2 (T=0,25)</t>
  </si>
  <si>
    <t>3 (T=0,50)</t>
  </si>
  <si>
    <t>TITULO</t>
  </si>
  <si>
    <t>ESTUDIO DE IMPACTO AMBIENTAL: PROCEDIMIENTO Y HERRAMIENTAS</t>
  </si>
  <si>
    <t>AUTORES</t>
  </si>
  <si>
    <t>ROBERTO PECHE GONZALEZ</t>
  </si>
  <si>
    <t>DOLORES ENCINAS MALAGON</t>
  </si>
  <si>
    <t>ZURIÑE GOMEZ DE BALUGERA LOPEZ DE ALDA</t>
  </si>
  <si>
    <t>MARIA ARRITOKIETA ORTUZAR IRAGORRI</t>
  </si>
  <si>
    <t>ISBN:</t>
  </si>
  <si>
    <t>978-84-613-9696-2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</si>
</sst>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72" formatCode="0.000"/>
    <numFmt numFmtId="195" formatCode="0.0"/>
  </numFmts>
  <fonts count="7">
    <font>
      <sz val="10"/>
      <name val="Arial"/>
    </font>
    <font>
      <sz val="10"/>
      <name val="Arial"/>
    </font>
    <font>
      <b/>
      <sz val="8"/>
      <name val="Arial"/>
      <family val="2"/>
    </font>
    <font>
      <sz val="8"/>
      <name val="Arial"/>
    </font>
    <font>
      <b/>
      <i/>
      <u/>
      <sz val="8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72" fontId="2" fillId="3" borderId="19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195" fontId="6" fillId="2" borderId="23" xfId="0" applyNumberFormat="1" applyFont="1" applyFill="1" applyBorder="1" applyAlignment="1">
      <alignment horizontal="center" vertical="center" wrapText="1"/>
    </xf>
    <xf numFmtId="172" fontId="6" fillId="2" borderId="24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195" fontId="6" fillId="2" borderId="26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95" fontId="6" fillId="3" borderId="26" xfId="0" applyNumberFormat="1" applyFont="1" applyFill="1" applyBorder="1" applyAlignment="1">
      <alignment horizontal="center" vertical="center" wrapText="1"/>
    </xf>
    <xf numFmtId="172" fontId="6" fillId="3" borderId="24" xfId="0" applyNumberFormat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195" fontId="6" fillId="3" borderId="29" xfId="0" applyNumberFormat="1" applyFont="1" applyFill="1" applyBorder="1" applyAlignment="1">
      <alignment horizontal="center" vertical="center" wrapText="1"/>
    </xf>
    <xf numFmtId="172" fontId="6" fillId="3" borderId="30" xfId="0" applyNumberFormat="1" applyFont="1" applyFill="1" applyBorder="1" applyAlignment="1">
      <alignment horizontal="center" vertical="center" wrapText="1"/>
    </xf>
    <xf numFmtId="1" fontId="6" fillId="2" borderId="23" xfId="0" applyNumberFormat="1" applyFont="1" applyFill="1" applyBorder="1" applyAlignment="1">
      <alignment horizontal="center" vertical="center" wrapText="1"/>
    </xf>
    <xf numFmtId="1" fontId="6" fillId="2" borderId="26" xfId="0" applyNumberFormat="1" applyFont="1" applyFill="1" applyBorder="1" applyAlignment="1">
      <alignment horizontal="center" vertical="center" wrapText="1"/>
    </xf>
    <xf numFmtId="1" fontId="6" fillId="2" borderId="29" xfId="0" applyNumberFormat="1" applyFont="1" applyFill="1" applyBorder="1" applyAlignment="1">
      <alignment horizontal="center" vertical="center" wrapText="1"/>
    </xf>
    <xf numFmtId="172" fontId="6" fillId="2" borderId="30" xfId="0" applyNumberFormat="1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90583420514406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'293'!$A$8:$A$25</c:f>
              <c:numCache>
                <c:formatCode>0</c:formatCode>
                <c:ptCount val="18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  <c:pt idx="11">
                  <c:v>330</c:v>
                </c:pt>
                <c:pt idx="12">
                  <c:v>360</c:v>
                </c:pt>
                <c:pt idx="13">
                  <c:v>390</c:v>
                </c:pt>
                <c:pt idx="14">
                  <c:v>420</c:v>
                </c:pt>
                <c:pt idx="15">
                  <c:v>450</c:v>
                </c:pt>
                <c:pt idx="16">
                  <c:v>480</c:v>
                </c:pt>
                <c:pt idx="17">
                  <c:v>500</c:v>
                </c:pt>
              </c:numCache>
            </c:numRef>
          </c:xVal>
          <c:yVal>
            <c:numRef>
              <c:f>'293'!$B$8:$B$25</c:f>
              <c:numCache>
                <c:formatCode>0.000</c:formatCode>
                <c:ptCount val="18"/>
                <c:pt idx="0">
                  <c:v>0</c:v>
                </c:pt>
                <c:pt idx="1">
                  <c:v>0.22559999999999999</c:v>
                </c:pt>
                <c:pt idx="2">
                  <c:v>0.4224</c:v>
                </c:pt>
                <c:pt idx="3">
                  <c:v>0.59040000000000004</c:v>
                </c:pt>
                <c:pt idx="4">
                  <c:v>0.72960000000000003</c:v>
                </c:pt>
                <c:pt idx="5">
                  <c:v>0.84</c:v>
                </c:pt>
                <c:pt idx="6">
                  <c:v>0.92159999999999997</c:v>
                </c:pt>
                <c:pt idx="7">
                  <c:v>0.97439999999999993</c:v>
                </c:pt>
                <c:pt idx="8">
                  <c:v>0.99839999999999995</c:v>
                </c:pt>
                <c:pt idx="9">
                  <c:v>0.99360000000000026</c:v>
                </c:pt>
                <c:pt idx="10">
                  <c:v>0.96</c:v>
                </c:pt>
                <c:pt idx="11">
                  <c:v>0.89760000000000018</c:v>
                </c:pt>
                <c:pt idx="12">
                  <c:v>0.80640000000000001</c:v>
                </c:pt>
                <c:pt idx="13">
                  <c:v>0.68640000000000034</c:v>
                </c:pt>
                <c:pt idx="14">
                  <c:v>0.53759999999999986</c:v>
                </c:pt>
                <c:pt idx="15">
                  <c:v>0.36000000000000032</c:v>
                </c:pt>
                <c:pt idx="16">
                  <c:v>0.15359999999999996</c:v>
                </c:pt>
                <c:pt idx="17">
                  <c:v>0</c:v>
                </c:pt>
              </c:numCache>
            </c:numRef>
          </c:yVal>
        </c:ser>
        <c:axId val="173209472"/>
        <c:axId val="174796800"/>
      </c:scatterChart>
      <c:valAx>
        <c:axId val="173209472"/>
        <c:scaling>
          <c:orientation val="minMax"/>
          <c:max val="5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4947599227756542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4796800"/>
        <c:crosses val="autoZero"/>
        <c:crossBetween val="midCat"/>
      </c:valAx>
      <c:valAx>
        <c:axId val="174796800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209472"/>
        <c:crossesAt val="-100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6163698415590639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'294'!$A$8:$A$25</c:f>
              <c:numCache>
                <c:formatCode>0.0</c:formatCode>
                <c:ptCount val="18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0.89999999999999991</c:v>
                </c:pt>
                <c:pt idx="4">
                  <c:v>1.2</c:v>
                </c:pt>
                <c:pt idx="5">
                  <c:v>1.5</c:v>
                </c:pt>
                <c:pt idx="6">
                  <c:v>1.8</c:v>
                </c:pt>
                <c:pt idx="7">
                  <c:v>2.1</c:v>
                </c:pt>
                <c:pt idx="8">
                  <c:v>2.4</c:v>
                </c:pt>
                <c:pt idx="9">
                  <c:v>2.5</c:v>
                </c:pt>
                <c:pt idx="10">
                  <c:v>2.8</c:v>
                </c:pt>
                <c:pt idx="11">
                  <c:v>3.0999999999999996</c:v>
                </c:pt>
                <c:pt idx="12">
                  <c:v>3.3999999999999995</c:v>
                </c:pt>
                <c:pt idx="13">
                  <c:v>3.6999999999999993</c:v>
                </c:pt>
                <c:pt idx="14">
                  <c:v>3.9999999999999991</c:v>
                </c:pt>
                <c:pt idx="15">
                  <c:v>4.2999999999999989</c:v>
                </c:pt>
                <c:pt idx="16">
                  <c:v>4.5999999999999988</c:v>
                </c:pt>
                <c:pt idx="17">
                  <c:v>5</c:v>
                </c:pt>
              </c:numCache>
            </c:numRef>
          </c:xVal>
          <c:yVal>
            <c:numRef>
              <c:f>'294'!$B$8:$B$25</c:f>
              <c:numCache>
                <c:formatCode>0.000</c:formatCode>
                <c:ptCount val="18"/>
                <c:pt idx="0">
                  <c:v>0</c:v>
                </c:pt>
                <c:pt idx="1">
                  <c:v>1.44E-2</c:v>
                </c:pt>
                <c:pt idx="2">
                  <c:v>5.7599999999999998E-2</c:v>
                </c:pt>
                <c:pt idx="3">
                  <c:v>0.12959999999999997</c:v>
                </c:pt>
                <c:pt idx="4">
                  <c:v>0.23039999999999999</c:v>
                </c:pt>
                <c:pt idx="5">
                  <c:v>0.36</c:v>
                </c:pt>
                <c:pt idx="6">
                  <c:v>0.51840000000000008</c:v>
                </c:pt>
                <c:pt idx="7">
                  <c:v>0.7056</c:v>
                </c:pt>
                <c:pt idx="8">
                  <c:v>0.92159999999999997</c:v>
                </c:pt>
                <c:pt idx="9">
                  <c:v>1</c:v>
                </c:pt>
                <c:pt idx="10">
                  <c:v>0.98559999999999981</c:v>
                </c:pt>
                <c:pt idx="11">
                  <c:v>0.94240000000000035</c:v>
                </c:pt>
                <c:pt idx="12">
                  <c:v>0.87040000000000028</c:v>
                </c:pt>
                <c:pt idx="13">
                  <c:v>0.76960000000000051</c:v>
                </c:pt>
                <c:pt idx="14">
                  <c:v>0.64000000000000057</c:v>
                </c:pt>
                <c:pt idx="15">
                  <c:v>0.48160000000000069</c:v>
                </c:pt>
                <c:pt idx="16">
                  <c:v>0.29440000000000088</c:v>
                </c:pt>
                <c:pt idx="17">
                  <c:v>0</c:v>
                </c:pt>
              </c:numCache>
            </c:numRef>
          </c:yVal>
        </c:ser>
        <c:axId val="174816640"/>
        <c:axId val="174818816"/>
      </c:scatterChart>
      <c:valAx>
        <c:axId val="174816640"/>
        <c:scaling>
          <c:orientation val="minMax"/>
          <c:max val="5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5010492438278871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4818816"/>
        <c:crosses val="autoZero"/>
        <c:crossBetween val="midCat"/>
      </c:valAx>
      <c:valAx>
        <c:axId val="174818816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4816640"/>
        <c:crossesAt val="-100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6163698415590639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'295'!$A$8:$A$25</c:f>
              <c:numCache>
                <c:formatCode>0.0</c:formatCode>
                <c:ptCount val="18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0.89999999999999991</c:v>
                </c:pt>
                <c:pt idx="4">
                  <c:v>1.2</c:v>
                </c:pt>
                <c:pt idx="5">
                  <c:v>1.5</c:v>
                </c:pt>
                <c:pt idx="6">
                  <c:v>1.8</c:v>
                </c:pt>
                <c:pt idx="7">
                  <c:v>2.1</c:v>
                </c:pt>
                <c:pt idx="8">
                  <c:v>2.4</c:v>
                </c:pt>
                <c:pt idx="9">
                  <c:v>2.5</c:v>
                </c:pt>
                <c:pt idx="10">
                  <c:v>2.8</c:v>
                </c:pt>
                <c:pt idx="11">
                  <c:v>3.0999999999999996</c:v>
                </c:pt>
                <c:pt idx="12">
                  <c:v>3.3999999999999995</c:v>
                </c:pt>
                <c:pt idx="13">
                  <c:v>3.6999999999999993</c:v>
                </c:pt>
                <c:pt idx="14">
                  <c:v>3.9999999999999991</c:v>
                </c:pt>
                <c:pt idx="15">
                  <c:v>4.2999999999999989</c:v>
                </c:pt>
                <c:pt idx="16">
                  <c:v>4.5999999999999988</c:v>
                </c:pt>
                <c:pt idx="17">
                  <c:v>5</c:v>
                </c:pt>
              </c:numCache>
            </c:numRef>
          </c:xVal>
          <c:yVal>
            <c:numRef>
              <c:f>'295'!$B$8:$B$25</c:f>
              <c:numCache>
                <c:formatCode>0.000</c:formatCode>
                <c:ptCount val="18"/>
                <c:pt idx="0">
                  <c:v>0</c:v>
                </c:pt>
                <c:pt idx="1">
                  <c:v>1.44E-2</c:v>
                </c:pt>
                <c:pt idx="2">
                  <c:v>5.7599999999999998E-2</c:v>
                </c:pt>
                <c:pt idx="3">
                  <c:v>0.12959999999999997</c:v>
                </c:pt>
                <c:pt idx="4">
                  <c:v>0.23039999999999999</c:v>
                </c:pt>
                <c:pt idx="5">
                  <c:v>0.36</c:v>
                </c:pt>
                <c:pt idx="6">
                  <c:v>0.51840000000000008</c:v>
                </c:pt>
                <c:pt idx="7">
                  <c:v>0.7056</c:v>
                </c:pt>
                <c:pt idx="8">
                  <c:v>0.92159999999999997</c:v>
                </c:pt>
                <c:pt idx="9">
                  <c:v>1</c:v>
                </c:pt>
                <c:pt idx="10">
                  <c:v>0.98559999999999981</c:v>
                </c:pt>
                <c:pt idx="11">
                  <c:v>0.94240000000000035</c:v>
                </c:pt>
                <c:pt idx="12">
                  <c:v>0.87040000000000028</c:v>
                </c:pt>
                <c:pt idx="13">
                  <c:v>0.76960000000000051</c:v>
                </c:pt>
                <c:pt idx="14">
                  <c:v>0.64000000000000057</c:v>
                </c:pt>
                <c:pt idx="15">
                  <c:v>0.48160000000000069</c:v>
                </c:pt>
                <c:pt idx="16">
                  <c:v>0.29440000000000088</c:v>
                </c:pt>
                <c:pt idx="17">
                  <c:v>0</c:v>
                </c:pt>
              </c:numCache>
            </c:numRef>
          </c:yVal>
        </c:ser>
        <c:axId val="176223744"/>
        <c:axId val="176225664"/>
      </c:scatterChart>
      <c:valAx>
        <c:axId val="176223744"/>
        <c:scaling>
          <c:orientation val="minMax"/>
          <c:max val="5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5010492438278871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6225664"/>
        <c:crosses val="autoZero"/>
        <c:crossBetween val="midCat"/>
      </c:valAx>
      <c:valAx>
        <c:axId val="176225664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6223744"/>
        <c:crossesAt val="-100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6163698415590639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'296'!$A$8:$A$25</c:f>
              <c:numCache>
                <c:formatCode>0.0</c:formatCode>
                <c:ptCount val="18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0.89999999999999991</c:v>
                </c:pt>
                <c:pt idx="4">
                  <c:v>1.2</c:v>
                </c:pt>
                <c:pt idx="5">
                  <c:v>1.5</c:v>
                </c:pt>
                <c:pt idx="6">
                  <c:v>1.8</c:v>
                </c:pt>
                <c:pt idx="7">
                  <c:v>2.1</c:v>
                </c:pt>
                <c:pt idx="8">
                  <c:v>2.4</c:v>
                </c:pt>
                <c:pt idx="9">
                  <c:v>2.5</c:v>
                </c:pt>
                <c:pt idx="10">
                  <c:v>2.8</c:v>
                </c:pt>
                <c:pt idx="11">
                  <c:v>3.0999999999999996</c:v>
                </c:pt>
                <c:pt idx="12">
                  <c:v>3.3999999999999995</c:v>
                </c:pt>
                <c:pt idx="13">
                  <c:v>3.6999999999999993</c:v>
                </c:pt>
                <c:pt idx="14">
                  <c:v>3.9999999999999991</c:v>
                </c:pt>
                <c:pt idx="15">
                  <c:v>4.2999999999999989</c:v>
                </c:pt>
                <c:pt idx="16">
                  <c:v>4.5999999999999988</c:v>
                </c:pt>
                <c:pt idx="17">
                  <c:v>5</c:v>
                </c:pt>
              </c:numCache>
            </c:numRef>
          </c:xVal>
          <c:yVal>
            <c:numRef>
              <c:f>'296'!$B$8:$B$25</c:f>
              <c:numCache>
                <c:formatCode>0.000</c:formatCode>
                <c:ptCount val="18"/>
                <c:pt idx="0">
                  <c:v>0</c:v>
                </c:pt>
                <c:pt idx="1">
                  <c:v>1.44E-2</c:v>
                </c:pt>
                <c:pt idx="2">
                  <c:v>5.7599999999999998E-2</c:v>
                </c:pt>
                <c:pt idx="3">
                  <c:v>0.12959999999999997</c:v>
                </c:pt>
                <c:pt idx="4">
                  <c:v>0.23039999999999999</c:v>
                </c:pt>
                <c:pt idx="5">
                  <c:v>0.36</c:v>
                </c:pt>
                <c:pt idx="6">
                  <c:v>0.51840000000000008</c:v>
                </c:pt>
                <c:pt idx="7">
                  <c:v>0.7056</c:v>
                </c:pt>
                <c:pt idx="8">
                  <c:v>0.92159999999999997</c:v>
                </c:pt>
                <c:pt idx="9">
                  <c:v>1</c:v>
                </c:pt>
                <c:pt idx="10">
                  <c:v>0.98559999999999981</c:v>
                </c:pt>
                <c:pt idx="11">
                  <c:v>0.94240000000000035</c:v>
                </c:pt>
                <c:pt idx="12">
                  <c:v>0.87040000000000028</c:v>
                </c:pt>
                <c:pt idx="13">
                  <c:v>0.76960000000000051</c:v>
                </c:pt>
                <c:pt idx="14">
                  <c:v>0.64000000000000057</c:v>
                </c:pt>
                <c:pt idx="15">
                  <c:v>0.48160000000000069</c:v>
                </c:pt>
                <c:pt idx="16">
                  <c:v>0.29440000000000088</c:v>
                </c:pt>
                <c:pt idx="17">
                  <c:v>0</c:v>
                </c:pt>
              </c:numCache>
            </c:numRef>
          </c:yVal>
        </c:ser>
        <c:axId val="176045440"/>
        <c:axId val="176072192"/>
      </c:scatterChart>
      <c:valAx>
        <c:axId val="176045440"/>
        <c:scaling>
          <c:orientation val="minMax"/>
          <c:max val="5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5010492438278871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6072192"/>
        <c:crosses val="autoZero"/>
        <c:crossBetween val="midCat"/>
      </c:valAx>
      <c:valAx>
        <c:axId val="176072192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6045440"/>
        <c:crossesAt val="-100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19</xdr:row>
      <xdr:rowOff>152400</xdr:rowOff>
    </xdr:from>
    <xdr:to>
      <xdr:col>5</xdr:col>
      <xdr:colOff>0</xdr:colOff>
      <xdr:row>25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4438650" y="4762500"/>
          <a:ext cx="4533900" cy="81915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5.1.2 INFRAESTRUCTURA NO VIARIA.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5.1.2.1. INFRAESTRUCTURA HIDRÁULICA (ABASTECIMIENTO).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Elementos para el abastecimiento de agua a la población y actividades y regulación de los cauces.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 expresa en litros por habitante y día.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19</xdr:row>
      <xdr:rowOff>152400</xdr:rowOff>
    </xdr:from>
    <xdr:to>
      <xdr:col>5</xdr:col>
      <xdr:colOff>0</xdr:colOff>
      <xdr:row>25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438650" y="4762500"/>
          <a:ext cx="4533900" cy="81915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5.1.2 INFRAESTRUCTURA NO VIARIA.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5.1.2.2 INFRAESTRUCTURA ENERGÉTICA.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Elementos para el abastecimiento de energía a la población y a las actividades productivas.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381000</xdr:colOff>
      <xdr:row>22</xdr:row>
      <xdr:rowOff>133350</xdr:rowOff>
    </xdr:from>
    <xdr:to>
      <xdr:col>4</xdr:col>
      <xdr:colOff>981075</xdr:colOff>
      <xdr:row>24</xdr:row>
      <xdr:rowOff>95250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33139" b="33580"/>
        <a:stretch>
          <a:fillRect/>
        </a:stretch>
      </xdr:blipFill>
      <xdr:spPr bwMode="auto">
        <a:xfrm>
          <a:off x="4810125" y="5229225"/>
          <a:ext cx="3629025" cy="2857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19</xdr:row>
      <xdr:rowOff>152400</xdr:rowOff>
    </xdr:from>
    <xdr:to>
      <xdr:col>5</xdr:col>
      <xdr:colOff>0</xdr:colOff>
      <xdr:row>25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4438650" y="4762500"/>
          <a:ext cx="4533900" cy="81915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5.1.2 INFRAESTRUCTURA NO VIARIA.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5.1.2.3 INFRAESTRUCTURA DE COMUNICACIÓN NO VIARIA.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Instalaciones para el intercambio de información.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381000</xdr:colOff>
      <xdr:row>22</xdr:row>
      <xdr:rowOff>133350</xdr:rowOff>
    </xdr:from>
    <xdr:to>
      <xdr:col>4</xdr:col>
      <xdr:colOff>981075</xdr:colOff>
      <xdr:row>24</xdr:row>
      <xdr:rowOff>95250</xdr:rowOff>
    </xdr:to>
    <xdr:pic>
      <xdr:nvPicPr>
        <xdr:cNvPr id="409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33139" b="33580"/>
        <a:stretch>
          <a:fillRect/>
        </a:stretch>
      </xdr:blipFill>
      <xdr:spPr bwMode="auto">
        <a:xfrm>
          <a:off x="4810125" y="5229225"/>
          <a:ext cx="3629025" cy="28575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19</xdr:row>
      <xdr:rowOff>152400</xdr:rowOff>
    </xdr:from>
    <xdr:to>
      <xdr:col>5</xdr:col>
      <xdr:colOff>0</xdr:colOff>
      <xdr:row>25</xdr:row>
      <xdr:rowOff>0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4438650" y="4762500"/>
          <a:ext cx="4533900" cy="81915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5.1.2 INFRAESTRUCTURA NO VIARIA.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5.1.2.4 AEROPUERTOS.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Infraestructuras para el transporte aéreo.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381000</xdr:colOff>
      <xdr:row>22</xdr:row>
      <xdr:rowOff>9525</xdr:rowOff>
    </xdr:from>
    <xdr:to>
      <xdr:col>4</xdr:col>
      <xdr:colOff>981075</xdr:colOff>
      <xdr:row>23</xdr:row>
      <xdr:rowOff>133350</xdr:rowOff>
    </xdr:to>
    <xdr:pic>
      <xdr:nvPicPr>
        <xdr:cNvPr id="307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33139" b="33580"/>
        <a:stretch>
          <a:fillRect/>
        </a:stretch>
      </xdr:blipFill>
      <xdr:spPr bwMode="auto">
        <a:xfrm>
          <a:off x="4810125" y="5105400"/>
          <a:ext cx="3629025" cy="2857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90-292%20Indicadores%20Infraestructura%20viar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60-264%20Indicadores%20Morfolog&#237;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32-240%20Indicadores%20Uso%20recreativo%20al%20aire%20lib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Ind%20041-060.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IA/Indicadores%2082,84,90,302,303,3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Ind%20082-09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079-127%20Indicadores%20Aguas%20continental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195-208%20Indicadores%20Faun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09-214%20Indicadores%20Procesos%20del%20medio%20bi&#243;tic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241-245%20Indicadores%20Uso%20agr&#237;col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fil/Zuri&#241;e/Mis%20documentos/zuri/ZURI1/ingenier&#237;a/asignaturas/impacto%20ambiental/pr&#225;cticas%20excel/excel%20EI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290"/>
      <sheetName val="291"/>
      <sheetName val="292"/>
    </sheetNames>
    <sheetDataSet>
      <sheetData sheetId="0"/>
      <sheetData sheetId="1">
        <row r="5">
          <cell r="D5">
            <v>4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260-263"/>
      <sheetName val="264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32-233"/>
      <sheetName val="234"/>
      <sheetName val="235"/>
      <sheetName val="236"/>
      <sheetName val="237"/>
      <sheetName val="238"/>
      <sheetName val="239"/>
      <sheetName val="240"/>
      <sheetName val="Regist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53">
          <cell r="D53">
            <v>3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>
        <row r="5">
          <cell r="AJ5">
            <v>1.4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5">
          <cell r="J5">
            <v>3</v>
          </cell>
          <cell r="P5">
            <v>1</v>
          </cell>
          <cell r="V5">
            <v>40</v>
          </cell>
          <cell r="AB5">
            <v>2</v>
          </cell>
          <cell r="AH5">
            <v>2</v>
          </cell>
          <cell r="AN5">
            <v>1.4</v>
          </cell>
          <cell r="AT5">
            <v>120</v>
          </cell>
          <cell r="AZ5">
            <v>9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79-80"/>
      <sheetName val="81"/>
      <sheetName val="82-125"/>
      <sheetName val="126-127"/>
    </sheetNames>
    <sheetDataSet>
      <sheetData sheetId="0"/>
      <sheetData sheetId="1"/>
      <sheetData sheetId="2">
        <row r="5">
          <cell r="D5">
            <v>70</v>
          </cell>
        </row>
      </sheetData>
      <sheetData sheetId="3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195-202"/>
      <sheetName val="203"/>
      <sheetName val="204"/>
      <sheetName val="205"/>
      <sheetName val="206-208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209"/>
      <sheetName val="210-211"/>
      <sheetName val="212-213"/>
    </sheetNames>
    <sheetDataSet>
      <sheetData sheetId="0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241-243"/>
      <sheetName val="244"/>
      <sheetName val="245"/>
    </sheetNames>
    <sheetDataSet>
      <sheetData sheetId="0">
        <row r="5">
          <cell r="D5">
            <v>40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Cualitativa"/>
      <sheetName val="Cuantitativa"/>
      <sheetName val="Comentarios Cualitativa"/>
      <sheetName val="Comentarios Cuantitativa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activeCell="B26" sqref="B26"/>
    </sheetView>
  </sheetViews>
  <sheetFormatPr baseColWidth="10" defaultRowHeight="12.75"/>
  <cols>
    <col min="2" max="2" width="98.140625" customWidth="1"/>
  </cols>
  <sheetData>
    <row r="1" spans="1:2">
      <c r="A1" t="s">
        <v>25</v>
      </c>
      <c r="B1" t="s">
        <v>26</v>
      </c>
    </row>
    <row r="3" spans="1:2">
      <c r="A3" t="s">
        <v>27</v>
      </c>
      <c r="B3" t="s">
        <v>28</v>
      </c>
    </row>
    <row r="4" spans="1:2">
      <c r="B4" t="s">
        <v>29</v>
      </c>
    </row>
    <row r="5" spans="1:2">
      <c r="B5" t="s">
        <v>30</v>
      </c>
    </row>
    <row r="6" spans="1:2">
      <c r="B6" t="s">
        <v>31</v>
      </c>
    </row>
    <row r="8" spans="1:2">
      <c r="A8" t="s">
        <v>32</v>
      </c>
      <c r="B8" t="s">
        <v>33</v>
      </c>
    </row>
  </sheetData>
  <phoneticPr fontId="3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B6" sqref="B6"/>
    </sheetView>
  </sheetViews>
  <sheetFormatPr baseColWidth="10" defaultColWidth="22.7109375" defaultRowHeight="12.95" customHeight="1"/>
  <cols>
    <col min="1" max="1" width="25.7109375" style="6" customWidth="1"/>
    <col min="2" max="2" width="40.7109375" style="6" customWidth="1"/>
    <col min="3" max="16384" width="22.7109375" style="6"/>
  </cols>
  <sheetData>
    <row r="1" spans="1:5" ht="30" customHeight="1" thickTop="1">
      <c r="A1" s="1" t="s">
        <v>0</v>
      </c>
      <c r="B1" s="2">
        <v>293</v>
      </c>
      <c r="C1" s="3" t="s">
        <v>1</v>
      </c>
      <c r="D1" s="4" t="s">
        <v>19</v>
      </c>
      <c r="E1" s="5" t="s">
        <v>20</v>
      </c>
    </row>
    <row r="2" spans="1:5" ht="30" customHeight="1">
      <c r="A2" s="7" t="s">
        <v>4</v>
      </c>
      <c r="B2" s="8" t="s">
        <v>17</v>
      </c>
      <c r="C2" s="9"/>
      <c r="D2" s="10"/>
      <c r="E2" s="11"/>
    </row>
    <row r="3" spans="1:5" ht="30" customHeight="1">
      <c r="A3" s="7" t="s">
        <v>7</v>
      </c>
      <c r="B3" s="8"/>
      <c r="C3" s="9"/>
      <c r="D3" s="10"/>
      <c r="E3" s="11"/>
    </row>
    <row r="4" spans="1:5" ht="30" customHeight="1" thickBot="1">
      <c r="A4" s="7" t="s">
        <v>8</v>
      </c>
      <c r="B4" s="8"/>
      <c r="C4" s="12"/>
      <c r="D4" s="13"/>
      <c r="E4" s="14"/>
    </row>
    <row r="5" spans="1:5" ht="30" customHeight="1">
      <c r="A5" s="7" t="s">
        <v>9</v>
      </c>
      <c r="B5" s="8" t="s">
        <v>18</v>
      </c>
      <c r="C5" s="15" t="s">
        <v>11</v>
      </c>
      <c r="D5" s="16">
        <v>80</v>
      </c>
      <c r="E5" s="17"/>
    </row>
    <row r="6" spans="1:5" ht="30" customHeight="1" thickBot="1">
      <c r="A6" s="18" t="s">
        <v>12</v>
      </c>
      <c r="B6" s="41" t="s">
        <v>23</v>
      </c>
      <c r="C6" s="19" t="s">
        <v>13</v>
      </c>
      <c r="D6" s="20">
        <f>IF(D5&lt;0,"valor del indicador fuera de rango",IF(D5&lt;=500,-0.000016*(D5)^2+0.008*(D5),"valor del indicador fuera de rango"))</f>
        <v>0.53760000000000008</v>
      </c>
      <c r="E6" s="21"/>
    </row>
    <row r="7" spans="1:5" ht="30" customHeight="1">
      <c r="A7" s="22" t="s">
        <v>14</v>
      </c>
      <c r="B7" s="23" t="s">
        <v>13</v>
      </c>
      <c r="C7" s="42" t="s">
        <v>15</v>
      </c>
      <c r="D7" s="43"/>
      <c r="E7" s="44"/>
    </row>
    <row r="8" spans="1:5" ht="12.95" customHeight="1">
      <c r="A8" s="37">
        <v>0</v>
      </c>
      <c r="B8" s="25">
        <f t="shared" ref="B8:B25" si="0">-0.000016*(A8)^2+0.008*A8</f>
        <v>0</v>
      </c>
      <c r="C8" s="26"/>
      <c r="D8" s="26"/>
      <c r="E8" s="27"/>
    </row>
    <row r="9" spans="1:5" ht="12.95" customHeight="1">
      <c r="A9" s="38">
        <f>+A8+30</f>
        <v>30</v>
      </c>
      <c r="B9" s="25">
        <f t="shared" si="0"/>
        <v>0.22559999999999999</v>
      </c>
      <c r="C9" s="29"/>
      <c r="D9" s="26"/>
      <c r="E9" s="27"/>
    </row>
    <row r="10" spans="1:5" ht="12.95" customHeight="1">
      <c r="A10" s="38">
        <f t="shared" ref="A10:A24" si="1">+A9+30</f>
        <v>60</v>
      </c>
      <c r="B10" s="25">
        <f t="shared" si="0"/>
        <v>0.4224</v>
      </c>
      <c r="C10" s="29"/>
      <c r="D10" s="26"/>
      <c r="E10" s="27"/>
    </row>
    <row r="11" spans="1:5" ht="12.95" customHeight="1">
      <c r="A11" s="38">
        <f t="shared" si="1"/>
        <v>90</v>
      </c>
      <c r="B11" s="25">
        <f t="shared" si="0"/>
        <v>0.59040000000000004</v>
      </c>
      <c r="C11" s="29"/>
      <c r="D11" s="26"/>
      <c r="E11" s="27"/>
    </row>
    <row r="12" spans="1:5" ht="12.95" customHeight="1">
      <c r="A12" s="38">
        <f t="shared" si="1"/>
        <v>120</v>
      </c>
      <c r="B12" s="25">
        <f t="shared" si="0"/>
        <v>0.72960000000000003</v>
      </c>
      <c r="C12" s="29"/>
      <c r="D12" s="26"/>
      <c r="E12" s="27"/>
    </row>
    <row r="13" spans="1:5" ht="12.95" customHeight="1">
      <c r="A13" s="38">
        <f t="shared" si="1"/>
        <v>150</v>
      </c>
      <c r="B13" s="25">
        <f t="shared" si="0"/>
        <v>0.84</v>
      </c>
      <c r="C13" s="29"/>
      <c r="D13" s="26"/>
      <c r="E13" s="27"/>
    </row>
    <row r="14" spans="1:5" ht="12.95" customHeight="1">
      <c r="A14" s="38">
        <f t="shared" si="1"/>
        <v>180</v>
      </c>
      <c r="B14" s="25">
        <f t="shared" si="0"/>
        <v>0.92159999999999997</v>
      </c>
      <c r="C14" s="29"/>
      <c r="D14" s="26"/>
      <c r="E14" s="27"/>
    </row>
    <row r="15" spans="1:5" ht="12.95" customHeight="1">
      <c r="A15" s="38">
        <f t="shared" si="1"/>
        <v>210</v>
      </c>
      <c r="B15" s="25">
        <f t="shared" si="0"/>
        <v>0.97439999999999993</v>
      </c>
      <c r="C15" s="29"/>
      <c r="D15" s="26"/>
      <c r="E15" s="27"/>
    </row>
    <row r="16" spans="1:5" ht="12.95" customHeight="1">
      <c r="A16" s="38">
        <f t="shared" si="1"/>
        <v>240</v>
      </c>
      <c r="B16" s="25">
        <f t="shared" si="0"/>
        <v>0.99839999999999995</v>
      </c>
      <c r="C16" s="29"/>
      <c r="D16" s="26"/>
      <c r="E16" s="27"/>
    </row>
    <row r="17" spans="1:5" ht="12.95" customHeight="1">
      <c r="A17" s="38">
        <f t="shared" si="1"/>
        <v>270</v>
      </c>
      <c r="B17" s="25">
        <f t="shared" si="0"/>
        <v>0.99360000000000026</v>
      </c>
      <c r="C17" s="29"/>
      <c r="D17" s="26"/>
      <c r="E17" s="27"/>
    </row>
    <row r="18" spans="1:5" ht="12.95" customHeight="1">
      <c r="A18" s="38">
        <f t="shared" si="1"/>
        <v>300</v>
      </c>
      <c r="B18" s="25">
        <f t="shared" si="0"/>
        <v>0.96</v>
      </c>
      <c r="C18" s="29"/>
      <c r="D18" s="26"/>
      <c r="E18" s="27"/>
    </row>
    <row r="19" spans="1:5" ht="12.95" customHeight="1">
      <c r="A19" s="38">
        <f t="shared" si="1"/>
        <v>330</v>
      </c>
      <c r="B19" s="25">
        <f t="shared" si="0"/>
        <v>0.89760000000000018</v>
      </c>
      <c r="C19" s="29"/>
      <c r="D19" s="26"/>
      <c r="E19" s="27"/>
    </row>
    <row r="20" spans="1:5" ht="12.95" customHeight="1">
      <c r="A20" s="38">
        <f t="shared" si="1"/>
        <v>360</v>
      </c>
      <c r="B20" s="25">
        <f t="shared" si="0"/>
        <v>0.80640000000000001</v>
      </c>
      <c r="C20" s="29"/>
      <c r="D20" s="26"/>
      <c r="E20" s="27"/>
    </row>
    <row r="21" spans="1:5" ht="12.95" customHeight="1">
      <c r="A21" s="38">
        <f t="shared" si="1"/>
        <v>390</v>
      </c>
      <c r="B21" s="25">
        <f t="shared" si="0"/>
        <v>0.68640000000000034</v>
      </c>
      <c r="C21" s="29"/>
      <c r="D21" s="26"/>
      <c r="E21" s="27"/>
    </row>
    <row r="22" spans="1:5" ht="12.95" customHeight="1">
      <c r="A22" s="38">
        <f t="shared" si="1"/>
        <v>420</v>
      </c>
      <c r="B22" s="25">
        <f t="shared" si="0"/>
        <v>0.53759999999999986</v>
      </c>
      <c r="C22" s="29"/>
      <c r="D22" s="26"/>
      <c r="E22" s="27"/>
    </row>
    <row r="23" spans="1:5" ht="12.95" customHeight="1">
      <c r="A23" s="38">
        <f t="shared" si="1"/>
        <v>450</v>
      </c>
      <c r="B23" s="25">
        <f t="shared" si="0"/>
        <v>0.36000000000000032</v>
      </c>
      <c r="C23" s="29"/>
      <c r="D23" s="26"/>
      <c r="E23" s="27"/>
    </row>
    <row r="24" spans="1:5" ht="12.95" customHeight="1">
      <c r="A24" s="38">
        <f t="shared" si="1"/>
        <v>480</v>
      </c>
      <c r="B24" s="25">
        <f t="shared" si="0"/>
        <v>0.15359999999999996</v>
      </c>
      <c r="C24" s="29"/>
      <c r="D24" s="26"/>
      <c r="E24" s="27"/>
    </row>
    <row r="25" spans="1:5" ht="12.95" customHeight="1" thickBot="1">
      <c r="A25" s="39">
        <v>500</v>
      </c>
      <c r="B25" s="40">
        <f t="shared" si="0"/>
        <v>0</v>
      </c>
      <c r="C25" s="32"/>
      <c r="D25" s="33"/>
      <c r="E25" s="34"/>
    </row>
    <row r="26" spans="1:5" ht="12.95" customHeight="1" thickTop="1"/>
  </sheetData>
  <mergeCells count="1">
    <mergeCell ref="C7:E7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B6" sqref="B6"/>
    </sheetView>
  </sheetViews>
  <sheetFormatPr baseColWidth="10" defaultColWidth="22.7109375" defaultRowHeight="12.95" customHeight="1"/>
  <cols>
    <col min="1" max="1" width="25.7109375" style="6" customWidth="1"/>
    <col min="2" max="2" width="40.7109375" style="6" customWidth="1"/>
    <col min="3" max="16384" width="22.7109375" style="6"/>
  </cols>
  <sheetData>
    <row r="1" spans="1:5" ht="30" customHeight="1" thickTop="1">
      <c r="A1" s="1" t="s">
        <v>0</v>
      </c>
      <c r="B1" s="2">
        <v>294</v>
      </c>
      <c r="C1" s="3" t="s">
        <v>1</v>
      </c>
      <c r="D1" s="4" t="s">
        <v>2</v>
      </c>
      <c r="E1" s="5" t="s">
        <v>3</v>
      </c>
    </row>
    <row r="2" spans="1:5" ht="30" customHeight="1">
      <c r="A2" s="7" t="s">
        <v>4</v>
      </c>
      <c r="B2" s="8" t="s">
        <v>16</v>
      </c>
      <c r="C2" s="9"/>
      <c r="D2" s="10" t="s">
        <v>5</v>
      </c>
      <c r="E2" s="11" t="s">
        <v>6</v>
      </c>
    </row>
    <row r="3" spans="1:5" ht="30" customHeight="1">
      <c r="A3" s="7" t="s">
        <v>7</v>
      </c>
      <c r="B3" s="8"/>
      <c r="C3" s="9"/>
      <c r="D3" s="10"/>
      <c r="E3" s="11"/>
    </row>
    <row r="4" spans="1:5" ht="30" customHeight="1" thickBot="1">
      <c r="A4" s="7" t="s">
        <v>8</v>
      </c>
      <c r="B4" s="8"/>
      <c r="C4" s="12"/>
      <c r="D4" s="13"/>
      <c r="E4" s="14"/>
    </row>
    <row r="5" spans="1:5" ht="30" customHeight="1">
      <c r="A5" s="7" t="s">
        <v>9</v>
      </c>
      <c r="B5" s="8" t="s">
        <v>10</v>
      </c>
      <c r="C5" s="15" t="s">
        <v>11</v>
      </c>
      <c r="D5" s="16">
        <v>2.8</v>
      </c>
      <c r="E5" s="17"/>
    </row>
    <row r="6" spans="1:5" ht="30" customHeight="1" thickBot="1">
      <c r="A6" s="18" t="s">
        <v>12</v>
      </c>
      <c r="B6" s="41" t="s">
        <v>24</v>
      </c>
      <c r="C6" s="19" t="s">
        <v>13</v>
      </c>
      <c r="D6" s="20">
        <f>IF(D5&lt;0,"valor del indicador fuera de rango",IF(D5&lt;=2.5,0.16*(D5^2),IF(D5&lt;=5,(-0.16*(D5^2))+(0.8*D5),"valor del indicador fuera rango")))</f>
        <v>0.98559999999999981</v>
      </c>
      <c r="E6" s="21"/>
    </row>
    <row r="7" spans="1:5" ht="30" customHeight="1">
      <c r="A7" s="22" t="s">
        <v>14</v>
      </c>
      <c r="B7" s="23" t="s">
        <v>13</v>
      </c>
      <c r="C7" s="42" t="s">
        <v>15</v>
      </c>
      <c r="D7" s="43"/>
      <c r="E7" s="44"/>
    </row>
    <row r="8" spans="1:5" ht="12.95" customHeight="1">
      <c r="A8" s="24">
        <v>0</v>
      </c>
      <c r="B8" s="25">
        <f t="shared" ref="B8:B16" si="0">0.16*A8^2</f>
        <v>0</v>
      </c>
      <c r="C8" s="26"/>
      <c r="D8" s="26"/>
      <c r="E8" s="27"/>
    </row>
    <row r="9" spans="1:5" ht="12.95" customHeight="1">
      <c r="A9" s="28">
        <f t="shared" ref="A9:A16" si="1">+A8+0.3</f>
        <v>0.3</v>
      </c>
      <c r="B9" s="25">
        <f t="shared" si="0"/>
        <v>1.44E-2</v>
      </c>
      <c r="C9" s="29"/>
      <c r="D9" s="26"/>
      <c r="E9" s="27"/>
    </row>
    <row r="10" spans="1:5" ht="12.95" customHeight="1">
      <c r="A10" s="28">
        <f t="shared" si="1"/>
        <v>0.6</v>
      </c>
      <c r="B10" s="25">
        <f t="shared" si="0"/>
        <v>5.7599999999999998E-2</v>
      </c>
      <c r="C10" s="29"/>
      <c r="D10" s="26"/>
      <c r="E10" s="27"/>
    </row>
    <row r="11" spans="1:5" ht="12.95" customHeight="1">
      <c r="A11" s="28">
        <f t="shared" si="1"/>
        <v>0.89999999999999991</v>
      </c>
      <c r="B11" s="25">
        <f t="shared" si="0"/>
        <v>0.12959999999999997</v>
      </c>
      <c r="C11" s="29"/>
      <c r="D11" s="26"/>
      <c r="E11" s="27"/>
    </row>
    <row r="12" spans="1:5" ht="12.95" customHeight="1">
      <c r="A12" s="28">
        <f t="shared" si="1"/>
        <v>1.2</v>
      </c>
      <c r="B12" s="25">
        <f t="shared" si="0"/>
        <v>0.23039999999999999</v>
      </c>
      <c r="C12" s="29"/>
      <c r="D12" s="26"/>
      <c r="E12" s="27"/>
    </row>
    <row r="13" spans="1:5" ht="12.95" customHeight="1">
      <c r="A13" s="28">
        <f t="shared" si="1"/>
        <v>1.5</v>
      </c>
      <c r="B13" s="25">
        <f t="shared" si="0"/>
        <v>0.36</v>
      </c>
      <c r="C13" s="29"/>
      <c r="D13" s="26"/>
      <c r="E13" s="27"/>
    </row>
    <row r="14" spans="1:5" ht="12.95" customHeight="1">
      <c r="A14" s="28">
        <f t="shared" si="1"/>
        <v>1.8</v>
      </c>
      <c r="B14" s="25">
        <f t="shared" si="0"/>
        <v>0.51840000000000008</v>
      </c>
      <c r="C14" s="29"/>
      <c r="D14" s="26"/>
      <c r="E14" s="27"/>
    </row>
    <row r="15" spans="1:5" ht="12.95" customHeight="1">
      <c r="A15" s="28">
        <f t="shared" si="1"/>
        <v>2.1</v>
      </c>
      <c r="B15" s="25">
        <f t="shared" si="0"/>
        <v>0.7056</v>
      </c>
      <c r="C15" s="29"/>
      <c r="D15" s="26"/>
      <c r="E15" s="27"/>
    </row>
    <row r="16" spans="1:5" ht="12.95" customHeight="1">
      <c r="A16" s="28">
        <f t="shared" si="1"/>
        <v>2.4</v>
      </c>
      <c r="B16" s="25">
        <f t="shared" si="0"/>
        <v>0.92159999999999997</v>
      </c>
      <c r="C16" s="29"/>
      <c r="D16" s="26"/>
      <c r="E16" s="27"/>
    </row>
    <row r="17" spans="1:5" ht="12.95" customHeight="1">
      <c r="A17" s="30">
        <v>2.5</v>
      </c>
      <c r="B17" s="31">
        <f t="shared" ref="B17:B25" si="2">-0.16*A17^2+0.8*A17</f>
        <v>1</v>
      </c>
      <c r="C17" s="29"/>
      <c r="D17" s="26"/>
      <c r="E17" s="27"/>
    </row>
    <row r="18" spans="1:5" ht="12.95" customHeight="1">
      <c r="A18" s="30">
        <f t="shared" ref="A18:A24" si="3">+A17+0.3</f>
        <v>2.8</v>
      </c>
      <c r="B18" s="31">
        <f t="shared" si="2"/>
        <v>0.98559999999999981</v>
      </c>
      <c r="C18" s="29"/>
      <c r="D18" s="26"/>
      <c r="E18" s="27"/>
    </row>
    <row r="19" spans="1:5" ht="12.95" customHeight="1">
      <c r="A19" s="30">
        <f t="shared" si="3"/>
        <v>3.0999999999999996</v>
      </c>
      <c r="B19" s="31">
        <f t="shared" si="2"/>
        <v>0.94240000000000035</v>
      </c>
      <c r="C19" s="29"/>
      <c r="D19" s="26"/>
      <c r="E19" s="27"/>
    </row>
    <row r="20" spans="1:5" ht="12.95" customHeight="1">
      <c r="A20" s="30">
        <f t="shared" si="3"/>
        <v>3.3999999999999995</v>
      </c>
      <c r="B20" s="31">
        <f t="shared" si="2"/>
        <v>0.87040000000000028</v>
      </c>
      <c r="C20" s="29"/>
      <c r="D20" s="26"/>
      <c r="E20" s="27"/>
    </row>
    <row r="21" spans="1:5" ht="12.95" customHeight="1">
      <c r="A21" s="30">
        <f t="shared" si="3"/>
        <v>3.6999999999999993</v>
      </c>
      <c r="B21" s="31">
        <f t="shared" si="2"/>
        <v>0.76960000000000051</v>
      </c>
      <c r="C21" s="29"/>
      <c r="D21" s="26"/>
      <c r="E21" s="27"/>
    </row>
    <row r="22" spans="1:5" ht="12.95" customHeight="1">
      <c r="A22" s="30">
        <f t="shared" si="3"/>
        <v>3.9999999999999991</v>
      </c>
      <c r="B22" s="31">
        <f t="shared" si="2"/>
        <v>0.64000000000000057</v>
      </c>
      <c r="C22" s="29"/>
      <c r="D22" s="26"/>
      <c r="E22" s="27"/>
    </row>
    <row r="23" spans="1:5" ht="12.95" customHeight="1">
      <c r="A23" s="30">
        <f t="shared" si="3"/>
        <v>4.2999999999999989</v>
      </c>
      <c r="B23" s="31">
        <f t="shared" si="2"/>
        <v>0.48160000000000069</v>
      </c>
      <c r="C23" s="29"/>
      <c r="D23" s="26"/>
      <c r="E23" s="27"/>
    </row>
    <row r="24" spans="1:5" ht="12.95" customHeight="1" thickBot="1">
      <c r="A24" s="30">
        <f t="shared" si="3"/>
        <v>4.5999999999999988</v>
      </c>
      <c r="B24" s="31">
        <f t="shared" si="2"/>
        <v>0.29440000000000088</v>
      </c>
      <c r="C24" s="32"/>
      <c r="D24" s="33"/>
      <c r="E24" s="34"/>
    </row>
    <row r="25" spans="1:5" ht="12.95" customHeight="1" thickTop="1" thickBot="1">
      <c r="A25" s="35">
        <v>5</v>
      </c>
      <c r="B25" s="36">
        <f t="shared" si="2"/>
        <v>0</v>
      </c>
      <c r="C25" s="32"/>
      <c r="D25" s="33"/>
      <c r="E25" s="34"/>
    </row>
    <row r="26" spans="1:5" ht="12.95" customHeight="1" thickTop="1"/>
  </sheetData>
  <mergeCells count="1">
    <mergeCell ref="C7:E7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B6" sqref="B6"/>
    </sheetView>
  </sheetViews>
  <sheetFormatPr baseColWidth="10" defaultColWidth="22.7109375" defaultRowHeight="12.95" customHeight="1"/>
  <cols>
    <col min="1" max="1" width="25.7109375" style="6" customWidth="1"/>
    <col min="2" max="2" width="40.7109375" style="6" customWidth="1"/>
    <col min="3" max="16384" width="22.7109375" style="6"/>
  </cols>
  <sheetData>
    <row r="1" spans="1:5" ht="30" customHeight="1" thickTop="1">
      <c r="A1" s="1" t="s">
        <v>0</v>
      </c>
      <c r="B1" s="2">
        <v>295</v>
      </c>
      <c r="C1" s="3" t="s">
        <v>1</v>
      </c>
      <c r="D1" s="4" t="s">
        <v>2</v>
      </c>
      <c r="E1" s="5" t="s">
        <v>3</v>
      </c>
    </row>
    <row r="2" spans="1:5" ht="30" customHeight="1">
      <c r="A2" s="7" t="s">
        <v>4</v>
      </c>
      <c r="B2" s="8" t="s">
        <v>21</v>
      </c>
      <c r="C2" s="9"/>
      <c r="D2" s="10" t="s">
        <v>5</v>
      </c>
      <c r="E2" s="11" t="s">
        <v>6</v>
      </c>
    </row>
    <row r="3" spans="1:5" ht="30" customHeight="1">
      <c r="A3" s="7" t="s">
        <v>7</v>
      </c>
      <c r="B3" s="8"/>
      <c r="C3" s="9"/>
      <c r="D3" s="10"/>
      <c r="E3" s="11"/>
    </row>
    <row r="4" spans="1:5" ht="30" customHeight="1" thickBot="1">
      <c r="A4" s="7" t="s">
        <v>8</v>
      </c>
      <c r="B4" s="8"/>
      <c r="C4" s="12"/>
      <c r="D4" s="13"/>
      <c r="E4" s="14"/>
    </row>
    <row r="5" spans="1:5" ht="30" customHeight="1">
      <c r="A5" s="7" t="s">
        <v>9</v>
      </c>
      <c r="B5" s="8" t="s">
        <v>10</v>
      </c>
      <c r="C5" s="15" t="s">
        <v>11</v>
      </c>
      <c r="D5" s="16">
        <v>2.8</v>
      </c>
      <c r="E5" s="17"/>
    </row>
    <row r="6" spans="1:5" ht="30" customHeight="1" thickBot="1">
      <c r="A6" s="18" t="s">
        <v>12</v>
      </c>
      <c r="B6" s="41" t="s">
        <v>24</v>
      </c>
      <c r="C6" s="19" t="s">
        <v>13</v>
      </c>
      <c r="D6" s="20">
        <f>IF(D5&lt;0,"valor del indicador fuera de rango",IF(D5&lt;=2.5,0.16*(D5^2),IF(D5&lt;=5,(-0.16*(D5^2))+(0.8*D5),"valor del indicador fuera rango")))</f>
        <v>0.98559999999999981</v>
      </c>
      <c r="E6" s="21"/>
    </row>
    <row r="7" spans="1:5" ht="30" customHeight="1">
      <c r="A7" s="22" t="s">
        <v>14</v>
      </c>
      <c r="B7" s="23" t="s">
        <v>13</v>
      </c>
      <c r="C7" s="42" t="s">
        <v>15</v>
      </c>
      <c r="D7" s="43"/>
      <c r="E7" s="44"/>
    </row>
    <row r="8" spans="1:5" ht="12.95" customHeight="1">
      <c r="A8" s="24">
        <v>0</v>
      </c>
      <c r="B8" s="25">
        <f t="shared" ref="B8:B16" si="0">0.16*A8^2</f>
        <v>0</v>
      </c>
      <c r="C8" s="26"/>
      <c r="D8" s="26"/>
      <c r="E8" s="27"/>
    </row>
    <row r="9" spans="1:5" ht="12.95" customHeight="1">
      <c r="A9" s="28">
        <f t="shared" ref="A9:A16" si="1">+A8+0.3</f>
        <v>0.3</v>
      </c>
      <c r="B9" s="25">
        <f t="shared" si="0"/>
        <v>1.44E-2</v>
      </c>
      <c r="C9" s="29"/>
      <c r="D9" s="26"/>
      <c r="E9" s="27"/>
    </row>
    <row r="10" spans="1:5" ht="12.95" customHeight="1">
      <c r="A10" s="28">
        <f t="shared" si="1"/>
        <v>0.6</v>
      </c>
      <c r="B10" s="25">
        <f t="shared" si="0"/>
        <v>5.7599999999999998E-2</v>
      </c>
      <c r="C10" s="29"/>
      <c r="D10" s="26"/>
      <c r="E10" s="27"/>
    </row>
    <row r="11" spans="1:5" ht="12.95" customHeight="1">
      <c r="A11" s="28">
        <f t="shared" si="1"/>
        <v>0.89999999999999991</v>
      </c>
      <c r="B11" s="25">
        <f t="shared" si="0"/>
        <v>0.12959999999999997</v>
      </c>
      <c r="C11" s="29"/>
      <c r="D11" s="26"/>
      <c r="E11" s="27"/>
    </row>
    <row r="12" spans="1:5" ht="12.95" customHeight="1">
      <c r="A12" s="28">
        <f t="shared" si="1"/>
        <v>1.2</v>
      </c>
      <c r="B12" s="25">
        <f t="shared" si="0"/>
        <v>0.23039999999999999</v>
      </c>
      <c r="C12" s="29"/>
      <c r="D12" s="26"/>
      <c r="E12" s="27"/>
    </row>
    <row r="13" spans="1:5" ht="12.95" customHeight="1">
      <c r="A13" s="28">
        <f t="shared" si="1"/>
        <v>1.5</v>
      </c>
      <c r="B13" s="25">
        <f t="shared" si="0"/>
        <v>0.36</v>
      </c>
      <c r="C13" s="29"/>
      <c r="D13" s="26"/>
      <c r="E13" s="27"/>
    </row>
    <row r="14" spans="1:5" ht="12.95" customHeight="1">
      <c r="A14" s="28">
        <f t="shared" si="1"/>
        <v>1.8</v>
      </c>
      <c r="B14" s="25">
        <f t="shared" si="0"/>
        <v>0.51840000000000008</v>
      </c>
      <c r="C14" s="29"/>
      <c r="D14" s="26"/>
      <c r="E14" s="27"/>
    </row>
    <row r="15" spans="1:5" ht="12.95" customHeight="1">
      <c r="A15" s="28">
        <f t="shared" si="1"/>
        <v>2.1</v>
      </c>
      <c r="B15" s="25">
        <f t="shared" si="0"/>
        <v>0.7056</v>
      </c>
      <c r="C15" s="29"/>
      <c r="D15" s="26"/>
      <c r="E15" s="27"/>
    </row>
    <row r="16" spans="1:5" ht="12.95" customHeight="1">
      <c r="A16" s="28">
        <f t="shared" si="1"/>
        <v>2.4</v>
      </c>
      <c r="B16" s="25">
        <f t="shared" si="0"/>
        <v>0.92159999999999997</v>
      </c>
      <c r="C16" s="29"/>
      <c r="D16" s="26"/>
      <c r="E16" s="27"/>
    </row>
    <row r="17" spans="1:5" ht="12.95" customHeight="1">
      <c r="A17" s="30">
        <v>2.5</v>
      </c>
      <c r="B17" s="31">
        <f t="shared" ref="B17:B25" si="2">-0.16*A17^2+0.8*A17</f>
        <v>1</v>
      </c>
      <c r="C17" s="29"/>
      <c r="D17" s="26"/>
      <c r="E17" s="27"/>
    </row>
    <row r="18" spans="1:5" ht="12.95" customHeight="1">
      <c r="A18" s="30">
        <f t="shared" ref="A18:A24" si="3">+A17+0.3</f>
        <v>2.8</v>
      </c>
      <c r="B18" s="31">
        <f t="shared" si="2"/>
        <v>0.98559999999999981</v>
      </c>
      <c r="C18" s="29"/>
      <c r="D18" s="26"/>
      <c r="E18" s="27"/>
    </row>
    <row r="19" spans="1:5" ht="12.95" customHeight="1">
      <c r="A19" s="30">
        <f t="shared" si="3"/>
        <v>3.0999999999999996</v>
      </c>
      <c r="B19" s="31">
        <f t="shared" si="2"/>
        <v>0.94240000000000035</v>
      </c>
      <c r="C19" s="29"/>
      <c r="D19" s="26"/>
      <c r="E19" s="27"/>
    </row>
    <row r="20" spans="1:5" ht="12.95" customHeight="1">
      <c r="A20" s="30">
        <f t="shared" si="3"/>
        <v>3.3999999999999995</v>
      </c>
      <c r="B20" s="31">
        <f t="shared" si="2"/>
        <v>0.87040000000000028</v>
      </c>
      <c r="C20" s="29"/>
      <c r="D20" s="26"/>
      <c r="E20" s="27"/>
    </row>
    <row r="21" spans="1:5" ht="12.95" customHeight="1">
      <c r="A21" s="30">
        <f t="shared" si="3"/>
        <v>3.6999999999999993</v>
      </c>
      <c r="B21" s="31">
        <f t="shared" si="2"/>
        <v>0.76960000000000051</v>
      </c>
      <c r="C21" s="29"/>
      <c r="D21" s="26"/>
      <c r="E21" s="27"/>
    </row>
    <row r="22" spans="1:5" ht="12.95" customHeight="1">
      <c r="A22" s="30">
        <f t="shared" si="3"/>
        <v>3.9999999999999991</v>
      </c>
      <c r="B22" s="31">
        <f t="shared" si="2"/>
        <v>0.64000000000000057</v>
      </c>
      <c r="C22" s="29"/>
      <c r="D22" s="26"/>
      <c r="E22" s="27"/>
    </row>
    <row r="23" spans="1:5" ht="12.95" customHeight="1">
      <c r="A23" s="30">
        <f t="shared" si="3"/>
        <v>4.2999999999999989</v>
      </c>
      <c r="B23" s="31">
        <f t="shared" si="2"/>
        <v>0.48160000000000069</v>
      </c>
      <c r="C23" s="29"/>
      <c r="D23" s="26"/>
      <c r="E23" s="27"/>
    </row>
    <row r="24" spans="1:5" ht="12.95" customHeight="1" thickBot="1">
      <c r="A24" s="30">
        <f t="shared" si="3"/>
        <v>4.5999999999999988</v>
      </c>
      <c r="B24" s="31">
        <f t="shared" si="2"/>
        <v>0.29440000000000088</v>
      </c>
      <c r="C24" s="32"/>
      <c r="D24" s="33"/>
      <c r="E24" s="34"/>
    </row>
    <row r="25" spans="1:5" ht="12.95" customHeight="1" thickTop="1" thickBot="1">
      <c r="A25" s="35">
        <v>5</v>
      </c>
      <c r="B25" s="36">
        <f t="shared" si="2"/>
        <v>0</v>
      </c>
      <c r="C25" s="32"/>
      <c r="D25" s="33"/>
      <c r="E25" s="34"/>
    </row>
    <row r="26" spans="1:5" ht="12.95" customHeight="1" thickTop="1"/>
  </sheetData>
  <mergeCells count="1">
    <mergeCell ref="C7:E7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B17" sqref="B17"/>
    </sheetView>
  </sheetViews>
  <sheetFormatPr baseColWidth="10" defaultColWidth="22.7109375" defaultRowHeight="12.95" customHeight="1"/>
  <cols>
    <col min="1" max="1" width="25.7109375" style="6" customWidth="1"/>
    <col min="2" max="2" width="40.7109375" style="6" customWidth="1"/>
    <col min="3" max="16384" width="22.7109375" style="6"/>
  </cols>
  <sheetData>
    <row r="1" spans="1:5" ht="30" customHeight="1" thickTop="1">
      <c r="A1" s="1" t="s">
        <v>0</v>
      </c>
      <c r="B1" s="2">
        <v>296</v>
      </c>
      <c r="C1" s="3" t="s">
        <v>1</v>
      </c>
      <c r="D1" s="4" t="s">
        <v>2</v>
      </c>
      <c r="E1" s="5" t="s">
        <v>3</v>
      </c>
    </row>
    <row r="2" spans="1:5" ht="30" customHeight="1">
      <c r="A2" s="7" t="s">
        <v>4</v>
      </c>
      <c r="B2" s="8" t="s">
        <v>22</v>
      </c>
      <c r="C2" s="9"/>
      <c r="D2" s="10" t="s">
        <v>5</v>
      </c>
      <c r="E2" s="11" t="s">
        <v>6</v>
      </c>
    </row>
    <row r="3" spans="1:5" ht="30" customHeight="1">
      <c r="A3" s="7" t="s">
        <v>7</v>
      </c>
      <c r="B3" s="8"/>
      <c r="C3" s="9"/>
      <c r="D3" s="10"/>
      <c r="E3" s="11"/>
    </row>
    <row r="4" spans="1:5" ht="30" customHeight="1" thickBot="1">
      <c r="A4" s="7" t="s">
        <v>8</v>
      </c>
      <c r="B4" s="8"/>
      <c r="C4" s="12"/>
      <c r="D4" s="13"/>
      <c r="E4" s="14"/>
    </row>
    <row r="5" spans="1:5" ht="30" customHeight="1">
      <c r="A5" s="7" t="s">
        <v>9</v>
      </c>
      <c r="B5" s="8" t="s">
        <v>10</v>
      </c>
      <c r="C5" s="15" t="s">
        <v>11</v>
      </c>
      <c r="D5" s="16">
        <v>2.8</v>
      </c>
      <c r="E5" s="17"/>
    </row>
    <row r="6" spans="1:5" ht="30" customHeight="1" thickBot="1">
      <c r="A6" s="18" t="s">
        <v>12</v>
      </c>
      <c r="B6" s="41" t="s">
        <v>24</v>
      </c>
      <c r="C6" s="19" t="s">
        <v>13</v>
      </c>
      <c r="D6" s="20">
        <f>IF(D5&lt;0,"valor del indicador fuera de rango",IF(D5&lt;=2.5,0.16*(D5^2),IF(D5&lt;=5,(-0.16*(D5^2))+(0.8*D5),"valor del indicador fuera rango")))</f>
        <v>0.98559999999999981</v>
      </c>
      <c r="E6" s="21"/>
    </row>
    <row r="7" spans="1:5" ht="30" customHeight="1">
      <c r="A7" s="22" t="s">
        <v>14</v>
      </c>
      <c r="B7" s="23" t="s">
        <v>13</v>
      </c>
      <c r="C7" s="42" t="s">
        <v>15</v>
      </c>
      <c r="D7" s="43"/>
      <c r="E7" s="44"/>
    </row>
    <row r="8" spans="1:5" ht="12.95" customHeight="1">
      <c r="A8" s="24">
        <v>0</v>
      </c>
      <c r="B8" s="25">
        <f t="shared" ref="B8:B16" si="0">0.16*A8^2</f>
        <v>0</v>
      </c>
      <c r="C8" s="26"/>
      <c r="D8" s="26"/>
      <c r="E8" s="27"/>
    </row>
    <row r="9" spans="1:5" ht="12.95" customHeight="1">
      <c r="A9" s="28">
        <f t="shared" ref="A9:A16" si="1">+A8+0.3</f>
        <v>0.3</v>
      </c>
      <c r="B9" s="25">
        <f t="shared" si="0"/>
        <v>1.44E-2</v>
      </c>
      <c r="C9" s="29"/>
      <c r="D9" s="26"/>
      <c r="E9" s="27"/>
    </row>
    <row r="10" spans="1:5" ht="12.95" customHeight="1">
      <c r="A10" s="28">
        <f t="shared" si="1"/>
        <v>0.6</v>
      </c>
      <c r="B10" s="25">
        <f t="shared" si="0"/>
        <v>5.7599999999999998E-2</v>
      </c>
      <c r="C10" s="29"/>
      <c r="D10" s="26"/>
      <c r="E10" s="27"/>
    </row>
    <row r="11" spans="1:5" ht="12.95" customHeight="1">
      <c r="A11" s="28">
        <f t="shared" si="1"/>
        <v>0.89999999999999991</v>
      </c>
      <c r="B11" s="25">
        <f t="shared" si="0"/>
        <v>0.12959999999999997</v>
      </c>
      <c r="C11" s="29"/>
      <c r="D11" s="26"/>
      <c r="E11" s="27"/>
    </row>
    <row r="12" spans="1:5" ht="12.95" customHeight="1">
      <c r="A12" s="28">
        <f t="shared" si="1"/>
        <v>1.2</v>
      </c>
      <c r="B12" s="25">
        <f t="shared" si="0"/>
        <v>0.23039999999999999</v>
      </c>
      <c r="C12" s="29"/>
      <c r="D12" s="26"/>
      <c r="E12" s="27"/>
    </row>
    <row r="13" spans="1:5" ht="12.95" customHeight="1">
      <c r="A13" s="28">
        <f t="shared" si="1"/>
        <v>1.5</v>
      </c>
      <c r="B13" s="25">
        <f t="shared" si="0"/>
        <v>0.36</v>
      </c>
      <c r="C13" s="29"/>
      <c r="D13" s="26"/>
      <c r="E13" s="27"/>
    </row>
    <row r="14" spans="1:5" ht="12.95" customHeight="1">
      <c r="A14" s="28">
        <f t="shared" si="1"/>
        <v>1.8</v>
      </c>
      <c r="B14" s="25">
        <f t="shared" si="0"/>
        <v>0.51840000000000008</v>
      </c>
      <c r="C14" s="29"/>
      <c r="D14" s="26"/>
      <c r="E14" s="27"/>
    </row>
    <row r="15" spans="1:5" ht="12.95" customHeight="1">
      <c r="A15" s="28">
        <f t="shared" si="1"/>
        <v>2.1</v>
      </c>
      <c r="B15" s="25">
        <f t="shared" si="0"/>
        <v>0.7056</v>
      </c>
      <c r="C15" s="29"/>
      <c r="D15" s="26"/>
      <c r="E15" s="27"/>
    </row>
    <row r="16" spans="1:5" ht="12.95" customHeight="1">
      <c r="A16" s="28">
        <f t="shared" si="1"/>
        <v>2.4</v>
      </c>
      <c r="B16" s="25">
        <f t="shared" si="0"/>
        <v>0.92159999999999997</v>
      </c>
      <c r="C16" s="29"/>
      <c r="D16" s="26"/>
      <c r="E16" s="27"/>
    </row>
    <row r="17" spans="1:5" ht="12.95" customHeight="1">
      <c r="A17" s="30">
        <v>2.5</v>
      </c>
      <c r="B17" s="31">
        <f t="shared" ref="B17:B25" si="2">-0.16*A17^2+0.8*A17</f>
        <v>1</v>
      </c>
      <c r="C17" s="29"/>
      <c r="D17" s="26"/>
      <c r="E17" s="27"/>
    </row>
    <row r="18" spans="1:5" ht="12.95" customHeight="1">
      <c r="A18" s="30">
        <f t="shared" ref="A18:A24" si="3">+A17+0.3</f>
        <v>2.8</v>
      </c>
      <c r="B18" s="31">
        <f t="shared" si="2"/>
        <v>0.98559999999999981</v>
      </c>
      <c r="C18" s="29"/>
      <c r="D18" s="26"/>
      <c r="E18" s="27"/>
    </row>
    <row r="19" spans="1:5" ht="12.95" customHeight="1">
      <c r="A19" s="30">
        <f t="shared" si="3"/>
        <v>3.0999999999999996</v>
      </c>
      <c r="B19" s="31">
        <f t="shared" si="2"/>
        <v>0.94240000000000035</v>
      </c>
      <c r="C19" s="29"/>
      <c r="D19" s="26"/>
      <c r="E19" s="27"/>
    </row>
    <row r="20" spans="1:5" ht="12.95" customHeight="1">
      <c r="A20" s="30">
        <f t="shared" si="3"/>
        <v>3.3999999999999995</v>
      </c>
      <c r="B20" s="31">
        <f t="shared" si="2"/>
        <v>0.87040000000000028</v>
      </c>
      <c r="C20" s="29"/>
      <c r="D20" s="26"/>
      <c r="E20" s="27"/>
    </row>
    <row r="21" spans="1:5" ht="12.95" customHeight="1">
      <c r="A21" s="30">
        <f t="shared" si="3"/>
        <v>3.6999999999999993</v>
      </c>
      <c r="B21" s="31">
        <f t="shared" si="2"/>
        <v>0.76960000000000051</v>
      </c>
      <c r="C21" s="29"/>
      <c r="D21" s="26"/>
      <c r="E21" s="27"/>
    </row>
    <row r="22" spans="1:5" ht="12.95" customHeight="1">
      <c r="A22" s="30">
        <f t="shared" si="3"/>
        <v>3.9999999999999991</v>
      </c>
      <c r="B22" s="31">
        <f t="shared" si="2"/>
        <v>0.64000000000000057</v>
      </c>
      <c r="C22" s="29"/>
      <c r="D22" s="26"/>
      <c r="E22" s="27"/>
    </row>
    <row r="23" spans="1:5" ht="12.95" customHeight="1">
      <c r="A23" s="30">
        <f t="shared" si="3"/>
        <v>4.2999999999999989</v>
      </c>
      <c r="B23" s="31">
        <f t="shared" si="2"/>
        <v>0.48160000000000069</v>
      </c>
      <c r="C23" s="29"/>
      <c r="D23" s="26"/>
      <c r="E23" s="27"/>
    </row>
    <row r="24" spans="1:5" ht="12.95" customHeight="1" thickBot="1">
      <c r="A24" s="30">
        <f t="shared" si="3"/>
        <v>4.5999999999999988</v>
      </c>
      <c r="B24" s="31">
        <f t="shared" si="2"/>
        <v>0.29440000000000088</v>
      </c>
      <c r="C24" s="32"/>
      <c r="D24" s="33"/>
      <c r="E24" s="34"/>
    </row>
    <row r="25" spans="1:5" ht="12.95" customHeight="1" thickTop="1" thickBot="1">
      <c r="A25" s="35">
        <v>5</v>
      </c>
      <c r="B25" s="36">
        <f t="shared" si="2"/>
        <v>0</v>
      </c>
      <c r="C25" s="32"/>
      <c r="D25" s="33"/>
      <c r="E25" s="34"/>
    </row>
    <row r="26" spans="1:5" ht="12.95" customHeight="1" thickTop="1"/>
  </sheetData>
  <mergeCells count="1">
    <mergeCell ref="C7:E7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Registro</vt:lpstr>
      <vt:lpstr>293</vt:lpstr>
      <vt:lpstr>294</vt:lpstr>
      <vt:lpstr>295</vt:lpstr>
      <vt:lpstr>296</vt:lpstr>
      <vt:lpstr>'293'!Ind290</vt:lpstr>
      <vt:lpstr>'294'!Ind290</vt:lpstr>
      <vt:lpstr>'295'!Ind290</vt:lpstr>
      <vt:lpstr>'296'!Ind290</vt:lpstr>
    </vt:vector>
  </TitlesOfParts>
  <Company>Dpto. Lluvias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iapenmal</dc:creator>
  <cp:lastModifiedBy>iapenmal</cp:lastModifiedBy>
  <dcterms:created xsi:type="dcterms:W3CDTF">2007-07-23T09:20:36Z</dcterms:created>
  <dcterms:modified xsi:type="dcterms:W3CDTF">2012-12-04T11:16:06Z</dcterms:modified>
</cp:coreProperties>
</file>